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0"/>
  <workbookPr/>
  <mc:AlternateContent xmlns:mc="http://schemas.openxmlformats.org/markup-compatibility/2006">
    <mc:Choice Requires="x15">
      <x15ac:absPath xmlns:x15ac="http://schemas.microsoft.com/office/spreadsheetml/2010/11/ac" url="W:\dadjml\Dep.Operare\Dir.Comerciala\ServEchCom\PMP, Facturare Dezechilibre UR\10.Octombrie 2022\"/>
    </mc:Choice>
  </mc:AlternateContent>
  <xr:revisionPtr revIDLastSave="0" documentId="13_ncr:1_{DB5BEDFD-95F1-461D-9AF8-501D6DDB0269}" xr6:coauthVersionLast="36" xr6:coauthVersionMax="36" xr10:uidLastSave="{00000000-0000-0000-0000-000000000000}"/>
  <bookViews>
    <workbookView xWindow="0" yWindow="0" windowWidth="21885" windowHeight="14940" xr2:uid="{00000000-000D-0000-FFFF-FFFF00000000}"/>
  </bookViews>
  <sheets>
    <sheet name="PMP - zilnic" sheetId="2" r:id="rId1"/>
  </sheets>
  <calcPr calcId="191029"/>
</workbook>
</file>

<file path=xl/calcChain.xml><?xml version="1.0" encoding="utf-8"?>
<calcChain xmlns="http://schemas.openxmlformats.org/spreadsheetml/2006/main">
  <c r="F41" i="2" l="1"/>
  <c r="G28" i="2" l="1"/>
  <c r="F28" i="2"/>
  <c r="F34" i="2" l="1"/>
  <c r="G34" i="2"/>
  <c r="G33" i="2"/>
  <c r="F33" i="2"/>
  <c r="F32" i="2" l="1"/>
  <c r="F27" i="2" l="1"/>
  <c r="F12" i="2" l="1"/>
  <c r="G12" i="2"/>
  <c r="F13" i="2"/>
  <c r="G13" i="2"/>
  <c r="F14" i="2"/>
  <c r="G14" i="2"/>
  <c r="F15" i="2"/>
  <c r="G15" i="2"/>
  <c r="F16" i="2"/>
  <c r="G16" i="2"/>
  <c r="F17" i="2"/>
  <c r="G17" i="2"/>
  <c r="F18" i="2"/>
  <c r="G18" i="2"/>
  <c r="F19" i="2"/>
  <c r="G19" i="2"/>
  <c r="F20" i="2"/>
  <c r="G20" i="2"/>
  <c r="F21" i="2"/>
  <c r="G21" i="2"/>
  <c r="F22" i="2"/>
  <c r="G22" i="2"/>
  <c r="F23" i="2"/>
  <c r="G23" i="2"/>
  <c r="F24" i="2"/>
  <c r="G24" i="2"/>
  <c r="F25" i="2"/>
  <c r="G25" i="2"/>
  <c r="F26" i="2"/>
  <c r="G26" i="2"/>
  <c r="G27" i="2"/>
  <c r="F29" i="2"/>
  <c r="G29" i="2"/>
  <c r="F30" i="2"/>
  <c r="G30" i="2"/>
  <c r="F31" i="2"/>
  <c r="G31" i="2"/>
  <c r="G32" i="2"/>
  <c r="F35" i="2"/>
  <c r="G35" i="2"/>
  <c r="F36" i="2"/>
  <c r="G36" i="2"/>
  <c r="F37" i="2"/>
  <c r="G37" i="2"/>
  <c r="F38" i="2"/>
  <c r="G38" i="2"/>
  <c r="F39" i="2"/>
  <c r="G39" i="2"/>
  <c r="F40" i="2"/>
  <c r="G40" i="2"/>
  <c r="G41" i="2"/>
  <c r="F11" i="2" l="1"/>
  <c r="G11" i="2" l="1"/>
</calcChain>
</file>

<file path=xl/sharedStrings.xml><?xml version="1.0" encoding="utf-8"?>
<sst xmlns="http://schemas.openxmlformats.org/spreadsheetml/2006/main" count="44" uniqueCount="25">
  <si>
    <t>Data</t>
  </si>
  <si>
    <t>titlu EXCEDENT</t>
  </si>
  <si>
    <t>titlu DEFICIT</t>
  </si>
  <si>
    <t>Date</t>
  </si>
  <si>
    <t>SURPLUS</t>
  </si>
  <si>
    <t>DEFICIT</t>
  </si>
  <si>
    <t xml:space="preserve">Prețul aplicabil conform art.102 din Ordinul ANRE nr.167/2018 </t>
  </si>
  <si>
    <t xml:space="preserve">Applicable price according to Art. 102 of ANRE Order 167/2018 </t>
  </si>
  <si>
    <t>Preț marginal de vânzare (lei/MWh )</t>
  </si>
  <si>
    <t>Preț marginal de cumpărare (lei/MWh )</t>
  </si>
  <si>
    <t>Marginal selling price (lei/MWh )</t>
  </si>
  <si>
    <t>Marginal buying price (lei/MWh )</t>
  </si>
  <si>
    <t xml:space="preserve">Cel mai mare preț de cumpărare al OTS </t>
  </si>
  <si>
    <t xml:space="preserve">Cel mai mic preț de vânzare al OTS </t>
  </si>
  <si>
    <t xml:space="preserve">Trade weighted average price (PMP - lei/MWh) </t>
  </si>
  <si>
    <t xml:space="preserve">Preţul mediu ponderat zilnic al tranzacțiilor cu gaze pe piețele centralizate                (PMP - lei/MWh) </t>
  </si>
  <si>
    <t xml:space="preserve">Tranzacții BRM </t>
  </si>
  <si>
    <t>BRM trades</t>
  </si>
  <si>
    <t>Preţul mediu ponderat lunar (PMP-lunar) (lei/MWh) 
The monthly average weighted price (lei/MWh)</t>
  </si>
  <si>
    <t>Calculat ca medie ponderată a prețurilor medii determinate zilnic în conformitate cu prevederile art.102¹ din Codul rețelei, ponderate cu cantitățile tranzacționate.                                                                                                                       The monthly average weighted price  is calculated as an average weight of the average prices calculated on a daily basis, according to Art.102¹ of the Network Code, weighted by the traded quantities.</t>
  </si>
  <si>
    <t>Dezechilibru zilnic UR (CC/PET/NC)</t>
  </si>
  <si>
    <t>NU daily imbalance (CC/PET/NC)</t>
  </si>
  <si>
    <t>luna Octombrie 2022</t>
  </si>
  <si>
    <t>OCTOBER 2022</t>
  </si>
  <si>
    <t xml:space="preserve">OTS a vândut gaze de echilibrare  TSO sold balancing gases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</si>
</sst>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</font>
    <font>
      <sz val="11"/>
      <color theme="1"/>
      <name val="Calibri"/>
      <family val="2"/>
      <charset val="238"/>
      <scheme val="minor"/>
    </font>
    <font>
      <b/>
      <sz val="12"/>
      <name val="Segoe UI"/>
      <family val="2"/>
    </font>
    <font>
      <sz val="10"/>
      <name val="Segoe UI"/>
      <family val="2"/>
    </font>
    <font>
      <b/>
      <sz val="10"/>
      <name val="Segoe UI"/>
      <family val="2"/>
    </font>
    <font>
      <b/>
      <sz val="10"/>
      <color rgb="FF000000"/>
      <name val="Segoe UI"/>
      <family val="2"/>
    </font>
    <font>
      <sz val="10"/>
      <color theme="1"/>
      <name val="Segoe UI"/>
      <family val="2"/>
      <charset val="238"/>
    </font>
    <font>
      <sz val="11"/>
      <name val="Segoe UI"/>
      <family val="2"/>
      <charset val="238"/>
    </font>
    <font>
      <b/>
      <sz val="11"/>
      <name val="Segoe UI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 applyAlignment="1">
      <alignment vertical="top"/>
    </xf>
    <xf numFmtId="0" fontId="3" fillId="0" borderId="0" xfId="0" applyFont="1" applyFill="1" applyAlignment="1">
      <alignment vertical="top"/>
    </xf>
    <xf numFmtId="0" fontId="3" fillId="0" borderId="0" xfId="0" applyFont="1" applyAlignment="1">
      <alignment vertical="top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4" fontId="3" fillId="0" borderId="8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vertical="top"/>
    </xf>
    <xf numFmtId="4" fontId="8" fillId="0" borderId="8" xfId="0" applyNumberFormat="1" applyFont="1" applyFill="1" applyBorder="1" applyAlignment="1">
      <alignment horizontal="center" vertical="center"/>
    </xf>
    <xf numFmtId="0" fontId="6" fillId="0" borderId="9" xfId="0" applyFont="1" applyFill="1" applyBorder="1" applyAlignment="1">
      <alignment vertical="center" wrapText="1"/>
    </xf>
    <xf numFmtId="0" fontId="8" fillId="0" borderId="8" xfId="0" applyNumberFormat="1" applyFont="1" applyFill="1" applyBorder="1" applyAlignment="1">
      <alignment horizontal="center" vertical="center"/>
    </xf>
    <xf numFmtId="2" fontId="3" fillId="0" borderId="8" xfId="0" applyNumberFormat="1" applyFont="1" applyFill="1" applyBorder="1" applyAlignment="1">
      <alignment horizontal="center" vertical="center"/>
    </xf>
    <xf numFmtId="14" fontId="7" fillId="0" borderId="13" xfId="0" applyNumberFormat="1" applyFont="1" applyBorder="1" applyAlignment="1">
      <alignment horizontal="center" vertical="center"/>
    </xf>
    <xf numFmtId="0" fontId="6" fillId="0" borderId="23" xfId="0" applyFont="1" applyFill="1" applyBorder="1" applyAlignment="1">
      <alignment horizontal="left" vertical="center" wrapText="1"/>
    </xf>
    <xf numFmtId="4" fontId="8" fillId="0" borderId="23" xfId="0" applyNumberFormat="1" applyFont="1" applyFill="1" applyBorder="1" applyAlignment="1">
      <alignment horizontal="center" vertical="center"/>
    </xf>
    <xf numFmtId="4" fontId="3" fillId="0" borderId="23" xfId="0" applyNumberFormat="1" applyFont="1" applyFill="1" applyBorder="1" applyAlignment="1">
      <alignment horizontal="center" vertical="center"/>
    </xf>
    <xf numFmtId="4" fontId="3" fillId="0" borderId="14" xfId="0" applyNumberFormat="1" applyFont="1" applyFill="1" applyBorder="1" applyAlignment="1">
      <alignment horizontal="center" vertical="center"/>
    </xf>
    <xf numFmtId="14" fontId="7" fillId="0" borderId="24" xfId="0" applyNumberFormat="1" applyFont="1" applyBorder="1" applyAlignment="1">
      <alignment horizontal="center" vertical="center"/>
    </xf>
    <xf numFmtId="4" fontId="3" fillId="0" borderId="25" xfId="0" applyNumberFormat="1" applyFont="1" applyFill="1" applyBorder="1" applyAlignment="1">
      <alignment horizontal="center" vertical="center"/>
    </xf>
    <xf numFmtId="14" fontId="7" fillId="0" borderId="26" xfId="0" applyNumberFormat="1" applyFont="1" applyBorder="1" applyAlignment="1">
      <alignment horizontal="center" vertical="center"/>
    </xf>
    <xf numFmtId="4" fontId="8" fillId="0" borderId="27" xfId="0" applyNumberFormat="1" applyFont="1" applyFill="1" applyBorder="1" applyAlignment="1">
      <alignment horizontal="center" vertical="center"/>
    </xf>
    <xf numFmtId="4" fontId="3" fillId="0" borderId="27" xfId="0" applyNumberFormat="1" applyFont="1" applyFill="1" applyBorder="1" applyAlignment="1">
      <alignment horizontal="center" vertical="center"/>
    </xf>
    <xf numFmtId="4" fontId="3" fillId="0" borderId="28" xfId="0" applyNumberFormat="1" applyFont="1" applyFill="1" applyBorder="1" applyAlignment="1">
      <alignment horizontal="center" vertical="center"/>
    </xf>
    <xf numFmtId="0" fontId="6" fillId="3" borderId="9" xfId="0" applyFont="1" applyFill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left" vertical="top" wrapText="1"/>
    </xf>
    <xf numFmtId="0" fontId="4" fillId="2" borderId="20" xfId="0" applyFont="1" applyFill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2" fontId="4" fillId="2" borderId="21" xfId="0" applyNumberFormat="1" applyFont="1" applyFill="1" applyBorder="1" applyAlignment="1">
      <alignment horizontal="center" vertical="center" wrapText="1"/>
    </xf>
    <xf numFmtId="2" fontId="4" fillId="2" borderId="22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colors>
    <mruColors>
      <color rgb="FFCCCCFF"/>
      <color rgb="FFFFFFFF"/>
      <color rgb="FFC4E79D"/>
      <color rgb="FFFFFFCC"/>
      <color rgb="FFFF9999"/>
      <color rgb="FFCC00FF"/>
      <color rgb="FF99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2"/>
  <sheetViews>
    <sheetView tabSelected="1" zoomScale="90" zoomScaleNormal="90" workbookViewId="0">
      <pane ySplit="10" topLeftCell="A32" activePane="bottomLeft" state="frozen"/>
      <selection pane="bottomLeft" activeCell="A42" sqref="A42:B42"/>
    </sheetView>
  </sheetViews>
  <sheetFormatPr defaultColWidth="9.42578125" defaultRowHeight="14.25" x14ac:dyDescent="0.2"/>
  <cols>
    <col min="1" max="1" width="14" style="2" customWidth="1"/>
    <col min="2" max="2" width="31.5703125" style="1" customWidth="1"/>
    <col min="3" max="3" width="23" style="8" customWidth="1"/>
    <col min="4" max="5" width="15.5703125" style="2" customWidth="1"/>
    <col min="6" max="7" width="21.5703125" style="2" customWidth="1"/>
    <col min="8" max="9" width="14.5703125" style="1" customWidth="1"/>
    <col min="10" max="16384" width="9.42578125" style="2"/>
  </cols>
  <sheetData>
    <row r="1" spans="1:9" ht="17.25" x14ac:dyDescent="0.2">
      <c r="A1" s="43" t="s">
        <v>6</v>
      </c>
      <c r="B1" s="43"/>
      <c r="C1" s="43"/>
      <c r="D1" s="43"/>
      <c r="E1" s="43"/>
      <c r="F1" s="43"/>
      <c r="G1" s="43"/>
    </row>
    <row r="2" spans="1:9" ht="17.25" x14ac:dyDescent="0.2">
      <c r="A2" s="43" t="s">
        <v>22</v>
      </c>
      <c r="B2" s="43"/>
      <c r="C2" s="43"/>
      <c r="D2" s="43"/>
      <c r="E2" s="43"/>
      <c r="F2" s="43"/>
      <c r="G2" s="43"/>
    </row>
    <row r="3" spans="1:9" ht="17.25" x14ac:dyDescent="0.2">
      <c r="A3" s="43" t="s">
        <v>7</v>
      </c>
      <c r="B3" s="43"/>
      <c r="C3" s="43"/>
      <c r="D3" s="43"/>
      <c r="E3" s="43"/>
      <c r="F3" s="43"/>
      <c r="G3" s="43"/>
    </row>
    <row r="4" spans="1:9" ht="18" thickBot="1" x14ac:dyDescent="0.25">
      <c r="A4" s="44" t="s">
        <v>23</v>
      </c>
      <c r="B4" s="44"/>
      <c r="C4" s="44"/>
      <c r="D4" s="44"/>
      <c r="E4" s="44"/>
      <c r="F4" s="45"/>
      <c r="G4" s="45"/>
    </row>
    <row r="5" spans="1:9" ht="16.5" x14ac:dyDescent="0.2">
      <c r="A5" s="33" t="s">
        <v>0</v>
      </c>
      <c r="B5" s="36" t="s">
        <v>16</v>
      </c>
      <c r="C5" s="25" t="s">
        <v>15</v>
      </c>
      <c r="D5" s="25" t="s">
        <v>13</v>
      </c>
      <c r="E5" s="28" t="s">
        <v>12</v>
      </c>
      <c r="F5" s="39" t="s">
        <v>20</v>
      </c>
      <c r="G5" s="40"/>
      <c r="H5" s="2"/>
      <c r="I5" s="2"/>
    </row>
    <row r="6" spans="1:9" ht="28.5" x14ac:dyDescent="0.2">
      <c r="A6" s="34"/>
      <c r="B6" s="37"/>
      <c r="C6" s="26"/>
      <c r="D6" s="26"/>
      <c r="E6" s="29"/>
      <c r="F6" s="3" t="s">
        <v>8</v>
      </c>
      <c r="G6" s="4" t="s">
        <v>9</v>
      </c>
      <c r="H6" s="2"/>
      <c r="I6" s="2"/>
    </row>
    <row r="7" spans="1:9" ht="27" customHeight="1" thickBot="1" x14ac:dyDescent="0.25">
      <c r="A7" s="35"/>
      <c r="B7" s="38"/>
      <c r="C7" s="27"/>
      <c r="D7" s="27"/>
      <c r="E7" s="30"/>
      <c r="F7" s="5" t="s">
        <v>1</v>
      </c>
      <c r="G7" s="6" t="s">
        <v>2</v>
      </c>
      <c r="H7" s="2"/>
      <c r="I7" s="2"/>
    </row>
    <row r="8" spans="1:9" ht="16.5" x14ac:dyDescent="0.2">
      <c r="A8" s="33" t="s">
        <v>3</v>
      </c>
      <c r="B8" s="36" t="s">
        <v>17</v>
      </c>
      <c r="C8" s="25" t="s">
        <v>14</v>
      </c>
      <c r="D8" s="25"/>
      <c r="E8" s="28"/>
      <c r="F8" s="39" t="s">
        <v>21</v>
      </c>
      <c r="G8" s="40"/>
      <c r="H8" s="2"/>
      <c r="I8" s="2"/>
    </row>
    <row r="9" spans="1:9" ht="28.5" x14ac:dyDescent="0.2">
      <c r="A9" s="34"/>
      <c r="B9" s="37"/>
      <c r="C9" s="26"/>
      <c r="D9" s="26"/>
      <c r="E9" s="29"/>
      <c r="F9" s="3" t="s">
        <v>10</v>
      </c>
      <c r="G9" s="4" t="s">
        <v>11</v>
      </c>
      <c r="H9" s="2"/>
      <c r="I9" s="2"/>
    </row>
    <row r="10" spans="1:9" ht="15" thickBot="1" x14ac:dyDescent="0.25">
      <c r="A10" s="35"/>
      <c r="B10" s="38"/>
      <c r="C10" s="27"/>
      <c r="D10" s="27"/>
      <c r="E10" s="30"/>
      <c r="F10" s="5" t="s">
        <v>4</v>
      </c>
      <c r="G10" s="6" t="s">
        <v>5</v>
      </c>
      <c r="H10" s="2"/>
      <c r="I10" s="2"/>
    </row>
    <row r="11" spans="1:9" ht="35.25" customHeight="1" x14ac:dyDescent="0.2">
      <c r="A11" s="13">
        <v>44835</v>
      </c>
      <c r="B11" s="14"/>
      <c r="C11" s="15">
        <v>769.38</v>
      </c>
      <c r="D11" s="16"/>
      <c r="E11" s="16"/>
      <c r="F11" s="16">
        <f>IF(D11&lt;&gt;0,MIN(D11,C11*0.9),C11*0.9)</f>
        <v>692.44200000000001</v>
      </c>
      <c r="G11" s="17">
        <f>IF(E11&lt;&gt;0,MAX(E11,C11*1.1),C11*1.1)</f>
        <v>846.3180000000001</v>
      </c>
      <c r="H11" s="2"/>
      <c r="I11" s="2"/>
    </row>
    <row r="12" spans="1:9" ht="31.9" customHeight="1" x14ac:dyDescent="0.2">
      <c r="A12" s="18">
        <v>44836</v>
      </c>
      <c r="B12" s="24" t="s">
        <v>24</v>
      </c>
      <c r="C12" s="9">
        <v>722.86</v>
      </c>
      <c r="D12" s="7">
        <v>580</v>
      </c>
      <c r="E12" s="7"/>
      <c r="F12" s="7">
        <f t="shared" ref="F12:F41" si="0">IF(D12&lt;&gt;0,MIN(D12,C12*0.9),C12*0.9)</f>
        <v>580</v>
      </c>
      <c r="G12" s="19">
        <f t="shared" ref="G12:G41" si="1">IF(E12&lt;&gt;0,MAX(E12,C12*1.1),C12*1.1)</f>
        <v>795.14600000000007</v>
      </c>
      <c r="H12" s="2"/>
      <c r="I12" s="2"/>
    </row>
    <row r="13" spans="1:9" ht="31.9" customHeight="1" x14ac:dyDescent="0.2">
      <c r="A13" s="18">
        <v>44837</v>
      </c>
      <c r="B13" s="10"/>
      <c r="C13" s="9">
        <v>621.76</v>
      </c>
      <c r="D13" s="7"/>
      <c r="E13" s="7"/>
      <c r="F13" s="7">
        <f t="shared" si="0"/>
        <v>559.58400000000006</v>
      </c>
      <c r="G13" s="19">
        <f t="shared" si="1"/>
        <v>683.93600000000004</v>
      </c>
      <c r="H13" s="2"/>
      <c r="I13" s="2"/>
    </row>
    <row r="14" spans="1:9" ht="32.1" customHeight="1" x14ac:dyDescent="0.2">
      <c r="A14" s="18">
        <v>44838</v>
      </c>
      <c r="B14" s="10"/>
      <c r="C14" s="9">
        <v>596.37</v>
      </c>
      <c r="D14" s="7"/>
      <c r="E14" s="7"/>
      <c r="F14" s="7">
        <f t="shared" si="0"/>
        <v>536.73300000000006</v>
      </c>
      <c r="G14" s="19">
        <f t="shared" si="1"/>
        <v>656.00700000000006</v>
      </c>
      <c r="H14" s="2"/>
      <c r="I14" s="2"/>
    </row>
    <row r="15" spans="1:9" ht="31.9" customHeight="1" x14ac:dyDescent="0.2">
      <c r="A15" s="18">
        <v>44839</v>
      </c>
      <c r="B15" s="10"/>
      <c r="C15" s="9">
        <v>483.02</v>
      </c>
      <c r="D15" s="7"/>
      <c r="E15" s="7"/>
      <c r="F15" s="7">
        <f t="shared" si="0"/>
        <v>434.71800000000002</v>
      </c>
      <c r="G15" s="19">
        <f t="shared" si="1"/>
        <v>531.322</v>
      </c>
      <c r="H15" s="2"/>
      <c r="I15" s="2"/>
    </row>
    <row r="16" spans="1:9" ht="36" customHeight="1" x14ac:dyDescent="0.2">
      <c r="A16" s="18">
        <v>44840</v>
      </c>
      <c r="B16" s="24" t="s">
        <v>24</v>
      </c>
      <c r="C16" s="9">
        <v>532.97</v>
      </c>
      <c r="D16" s="7">
        <v>492</v>
      </c>
      <c r="E16" s="7"/>
      <c r="F16" s="7">
        <f t="shared" si="0"/>
        <v>479.67300000000006</v>
      </c>
      <c r="G16" s="19">
        <f t="shared" si="1"/>
        <v>586.26700000000005</v>
      </c>
      <c r="H16" s="2"/>
      <c r="I16" s="2"/>
    </row>
    <row r="17" spans="1:9" ht="31.9" customHeight="1" x14ac:dyDescent="0.2">
      <c r="A17" s="18">
        <v>44841</v>
      </c>
      <c r="B17" s="24" t="s">
        <v>24</v>
      </c>
      <c r="C17" s="9">
        <v>573.09</v>
      </c>
      <c r="D17" s="7">
        <v>543</v>
      </c>
      <c r="E17" s="7"/>
      <c r="F17" s="7">
        <f t="shared" si="0"/>
        <v>515.78100000000006</v>
      </c>
      <c r="G17" s="19">
        <f t="shared" si="1"/>
        <v>630.39900000000011</v>
      </c>
      <c r="H17" s="2"/>
      <c r="I17" s="2"/>
    </row>
    <row r="18" spans="1:9" ht="31.9" customHeight="1" x14ac:dyDescent="0.2">
      <c r="A18" s="18">
        <v>44842</v>
      </c>
      <c r="B18" s="10"/>
      <c r="C18" s="9">
        <v>395.97</v>
      </c>
      <c r="D18" s="7"/>
      <c r="E18" s="7"/>
      <c r="F18" s="7">
        <f t="shared" si="0"/>
        <v>356.37300000000005</v>
      </c>
      <c r="G18" s="19">
        <f t="shared" si="1"/>
        <v>435.56700000000006</v>
      </c>
      <c r="H18" s="2"/>
      <c r="I18" s="2"/>
    </row>
    <row r="19" spans="1:9" ht="31.9" customHeight="1" x14ac:dyDescent="0.2">
      <c r="A19" s="18">
        <v>44843</v>
      </c>
      <c r="B19" s="24" t="s">
        <v>24</v>
      </c>
      <c r="C19" s="9">
        <v>423.8</v>
      </c>
      <c r="D19" s="7">
        <v>403</v>
      </c>
      <c r="E19" s="7"/>
      <c r="F19" s="7">
        <f t="shared" si="0"/>
        <v>381.42</v>
      </c>
      <c r="G19" s="19">
        <f t="shared" si="1"/>
        <v>466.18000000000006</v>
      </c>
      <c r="H19" s="2"/>
      <c r="I19" s="2"/>
    </row>
    <row r="20" spans="1:9" ht="31.9" customHeight="1" x14ac:dyDescent="0.2">
      <c r="A20" s="18">
        <v>44844</v>
      </c>
      <c r="B20" s="24" t="s">
        <v>24</v>
      </c>
      <c r="C20" s="11">
        <v>487.94</v>
      </c>
      <c r="D20" s="7">
        <v>432</v>
      </c>
      <c r="E20" s="7"/>
      <c r="F20" s="7">
        <f t="shared" si="0"/>
        <v>432</v>
      </c>
      <c r="G20" s="19">
        <f t="shared" si="1"/>
        <v>536.73400000000004</v>
      </c>
      <c r="H20" s="2"/>
      <c r="I20" s="2"/>
    </row>
    <row r="21" spans="1:9" ht="31.9" customHeight="1" x14ac:dyDescent="0.2">
      <c r="A21" s="18">
        <v>44845</v>
      </c>
      <c r="B21" s="24" t="s">
        <v>24</v>
      </c>
      <c r="C21" s="9">
        <v>601.41</v>
      </c>
      <c r="D21" s="7">
        <v>497</v>
      </c>
      <c r="E21" s="7"/>
      <c r="F21" s="7">
        <f t="shared" si="0"/>
        <v>497</v>
      </c>
      <c r="G21" s="19">
        <f t="shared" si="1"/>
        <v>661.55100000000004</v>
      </c>
      <c r="H21" s="2"/>
      <c r="I21" s="2"/>
    </row>
    <row r="22" spans="1:9" ht="31.9" customHeight="1" x14ac:dyDescent="0.2">
      <c r="A22" s="18">
        <v>44846</v>
      </c>
      <c r="B22" s="10"/>
      <c r="C22" s="9">
        <v>584.27</v>
      </c>
      <c r="D22" s="7"/>
      <c r="E22" s="7"/>
      <c r="F22" s="7">
        <f t="shared" si="0"/>
        <v>525.84299999999996</v>
      </c>
      <c r="G22" s="19">
        <f t="shared" si="1"/>
        <v>642.697</v>
      </c>
      <c r="H22" s="2"/>
      <c r="I22" s="2"/>
    </row>
    <row r="23" spans="1:9" ht="31.9" customHeight="1" x14ac:dyDescent="0.2">
      <c r="A23" s="18">
        <v>44847</v>
      </c>
      <c r="B23" s="10"/>
      <c r="C23" s="9">
        <v>559.26</v>
      </c>
      <c r="D23" s="7"/>
      <c r="E23" s="7"/>
      <c r="F23" s="7">
        <f t="shared" si="0"/>
        <v>503.334</v>
      </c>
      <c r="G23" s="19">
        <f t="shared" si="1"/>
        <v>615.18600000000004</v>
      </c>
      <c r="H23" s="2"/>
      <c r="I23" s="2"/>
    </row>
    <row r="24" spans="1:9" ht="31.9" customHeight="1" x14ac:dyDescent="0.2">
      <c r="A24" s="18">
        <v>44848</v>
      </c>
      <c r="B24" s="10"/>
      <c r="C24" s="9">
        <v>491.97</v>
      </c>
      <c r="D24" s="7"/>
      <c r="E24" s="7"/>
      <c r="F24" s="7">
        <f t="shared" si="0"/>
        <v>442.77300000000002</v>
      </c>
      <c r="G24" s="19">
        <f t="shared" si="1"/>
        <v>541.16700000000003</v>
      </c>
      <c r="H24" s="2"/>
      <c r="I24" s="2"/>
    </row>
    <row r="25" spans="1:9" ht="31.9" customHeight="1" x14ac:dyDescent="0.2">
      <c r="A25" s="18">
        <v>44849</v>
      </c>
      <c r="B25" s="10"/>
      <c r="C25" s="9">
        <v>384.01</v>
      </c>
      <c r="D25" s="7"/>
      <c r="E25" s="7"/>
      <c r="F25" s="7">
        <f t="shared" si="0"/>
        <v>345.60899999999998</v>
      </c>
      <c r="G25" s="19">
        <f t="shared" si="1"/>
        <v>422.411</v>
      </c>
      <c r="H25" s="2"/>
      <c r="I25" s="2"/>
    </row>
    <row r="26" spans="1:9" ht="31.9" customHeight="1" x14ac:dyDescent="0.2">
      <c r="A26" s="18">
        <v>44850</v>
      </c>
      <c r="B26" s="24" t="s">
        <v>24</v>
      </c>
      <c r="C26" s="9">
        <v>381.72</v>
      </c>
      <c r="D26" s="7">
        <v>391</v>
      </c>
      <c r="E26" s="7"/>
      <c r="F26" s="7">
        <f t="shared" si="0"/>
        <v>343.54800000000006</v>
      </c>
      <c r="G26" s="19">
        <f t="shared" si="1"/>
        <v>419.89200000000005</v>
      </c>
      <c r="H26" s="2"/>
      <c r="I26" s="2"/>
    </row>
    <row r="27" spans="1:9" ht="31.9" customHeight="1" x14ac:dyDescent="0.2">
      <c r="A27" s="18">
        <v>44851</v>
      </c>
      <c r="B27" s="24" t="s">
        <v>24</v>
      </c>
      <c r="C27" s="9">
        <v>375.31</v>
      </c>
      <c r="D27" s="7">
        <v>389</v>
      </c>
      <c r="E27" s="7"/>
      <c r="F27" s="7">
        <f>IF(D27&lt;&gt;0,MIN(D27,C27*0.9),C27*0.9)</f>
        <v>337.779</v>
      </c>
      <c r="G27" s="19">
        <f t="shared" si="1"/>
        <v>412.84100000000001</v>
      </c>
      <c r="H27" s="2"/>
      <c r="I27" s="2"/>
    </row>
    <row r="28" spans="1:9" ht="31.9" customHeight="1" x14ac:dyDescent="0.2">
      <c r="A28" s="18">
        <v>44852</v>
      </c>
      <c r="B28" s="24" t="s">
        <v>24</v>
      </c>
      <c r="C28" s="11">
        <v>375.93</v>
      </c>
      <c r="D28" s="12">
        <v>382</v>
      </c>
      <c r="E28" s="7"/>
      <c r="F28" s="7">
        <f>IF(D28&lt;&gt;0,MIN(D28,C28*0.9),C28*0.9)</f>
        <v>338.33699999999999</v>
      </c>
      <c r="G28" s="19">
        <f t="shared" si="1"/>
        <v>413.52300000000002</v>
      </c>
      <c r="H28" s="2"/>
      <c r="I28" s="2"/>
    </row>
    <row r="29" spans="1:9" ht="31.9" customHeight="1" x14ac:dyDescent="0.2">
      <c r="A29" s="18">
        <v>44853</v>
      </c>
      <c r="B29" s="24" t="s">
        <v>24</v>
      </c>
      <c r="C29" s="9">
        <v>380.44</v>
      </c>
      <c r="D29" s="7">
        <v>380</v>
      </c>
      <c r="E29" s="7"/>
      <c r="F29" s="7">
        <f t="shared" si="0"/>
        <v>342.39600000000002</v>
      </c>
      <c r="G29" s="19">
        <f t="shared" si="1"/>
        <v>418.48400000000004</v>
      </c>
      <c r="H29" s="2"/>
      <c r="I29" s="2"/>
    </row>
    <row r="30" spans="1:9" ht="31.9" customHeight="1" x14ac:dyDescent="0.2">
      <c r="A30" s="18">
        <v>44854</v>
      </c>
      <c r="B30" s="24" t="s">
        <v>24</v>
      </c>
      <c r="C30" s="9">
        <v>384.33</v>
      </c>
      <c r="D30" s="7">
        <v>382</v>
      </c>
      <c r="E30" s="7"/>
      <c r="F30" s="7">
        <f t="shared" si="0"/>
        <v>345.89699999999999</v>
      </c>
      <c r="G30" s="19">
        <f t="shared" si="1"/>
        <v>422.76300000000003</v>
      </c>
      <c r="H30" s="2"/>
      <c r="I30" s="2"/>
    </row>
    <row r="31" spans="1:9" ht="31.9" customHeight="1" x14ac:dyDescent="0.2">
      <c r="A31" s="18">
        <v>44855</v>
      </c>
      <c r="B31" s="24" t="s">
        <v>24</v>
      </c>
      <c r="C31" s="9">
        <v>385.18</v>
      </c>
      <c r="D31" s="7">
        <v>388.1</v>
      </c>
      <c r="E31" s="7"/>
      <c r="F31" s="7">
        <f t="shared" si="0"/>
        <v>346.66200000000003</v>
      </c>
      <c r="G31" s="19">
        <f t="shared" si="1"/>
        <v>423.69800000000004</v>
      </c>
      <c r="H31" s="2"/>
      <c r="I31" s="2"/>
    </row>
    <row r="32" spans="1:9" ht="31.9" customHeight="1" x14ac:dyDescent="0.2">
      <c r="A32" s="18">
        <v>44856</v>
      </c>
      <c r="B32" s="10"/>
      <c r="C32" s="9">
        <v>297.18</v>
      </c>
      <c r="D32" s="7"/>
      <c r="E32" s="7"/>
      <c r="F32" s="7">
        <f>IF(D32&lt;&gt;0,MIN(D32,C32*0.9),C32*0.9)</f>
        <v>267.46199999999999</v>
      </c>
      <c r="G32" s="19">
        <f t="shared" si="1"/>
        <v>326.89800000000002</v>
      </c>
      <c r="H32" s="2"/>
      <c r="I32" s="2"/>
    </row>
    <row r="33" spans="1:9" ht="31.9" customHeight="1" x14ac:dyDescent="0.2">
      <c r="A33" s="18">
        <v>44857</v>
      </c>
      <c r="B33" s="24" t="s">
        <v>24</v>
      </c>
      <c r="C33" s="9">
        <v>227.24</v>
      </c>
      <c r="D33" s="7">
        <v>270</v>
      </c>
      <c r="E33" s="7"/>
      <c r="F33" s="7">
        <f>IF(D33&lt;&gt;0,MIN(D33,C33*0.9),C33*0.9)</f>
        <v>204.51600000000002</v>
      </c>
      <c r="G33" s="19">
        <f t="shared" si="1"/>
        <v>249.96400000000003</v>
      </c>
      <c r="H33" s="2"/>
      <c r="I33" s="2"/>
    </row>
    <row r="34" spans="1:9" ht="31.9" customHeight="1" x14ac:dyDescent="0.2">
      <c r="A34" s="18">
        <v>44858</v>
      </c>
      <c r="B34" s="24" t="s">
        <v>24</v>
      </c>
      <c r="C34" s="9">
        <v>232.67</v>
      </c>
      <c r="D34" s="7">
        <v>225</v>
      </c>
      <c r="E34" s="7"/>
      <c r="F34" s="7">
        <f>IF(D34&lt;&gt;0,MIN(D34,C34*0.9),C34*0.9)</f>
        <v>209.40299999999999</v>
      </c>
      <c r="G34" s="19">
        <f t="shared" si="1"/>
        <v>255.93700000000001</v>
      </c>
      <c r="H34" s="2"/>
      <c r="I34" s="2"/>
    </row>
    <row r="35" spans="1:9" ht="31.9" customHeight="1" x14ac:dyDescent="0.2">
      <c r="A35" s="18">
        <v>44859</v>
      </c>
      <c r="B35" s="24" t="s">
        <v>24</v>
      </c>
      <c r="C35" s="9">
        <v>237.28</v>
      </c>
      <c r="D35" s="7">
        <v>222</v>
      </c>
      <c r="E35" s="7"/>
      <c r="F35" s="7">
        <f t="shared" si="0"/>
        <v>213.55199999999999</v>
      </c>
      <c r="G35" s="19">
        <f t="shared" si="1"/>
        <v>261.00800000000004</v>
      </c>
      <c r="H35" s="2"/>
      <c r="I35" s="2"/>
    </row>
    <row r="36" spans="1:9" ht="31.9" customHeight="1" x14ac:dyDescent="0.2">
      <c r="A36" s="18">
        <v>44860</v>
      </c>
      <c r="B36" s="24" t="s">
        <v>24</v>
      </c>
      <c r="C36" s="9">
        <v>248.46</v>
      </c>
      <c r="D36" s="7">
        <v>225</v>
      </c>
      <c r="E36" s="7"/>
      <c r="F36" s="7">
        <f t="shared" si="0"/>
        <v>223.614</v>
      </c>
      <c r="G36" s="19">
        <f t="shared" si="1"/>
        <v>273.30600000000004</v>
      </c>
      <c r="H36" s="2"/>
      <c r="I36" s="2"/>
    </row>
    <row r="37" spans="1:9" ht="31.9" customHeight="1" x14ac:dyDescent="0.2">
      <c r="A37" s="18">
        <v>44861</v>
      </c>
      <c r="B37" s="24" t="s">
        <v>24</v>
      </c>
      <c r="C37" s="9">
        <v>269.32</v>
      </c>
      <c r="D37" s="7">
        <v>253</v>
      </c>
      <c r="E37" s="7"/>
      <c r="F37" s="7">
        <f t="shared" si="0"/>
        <v>242.38800000000001</v>
      </c>
      <c r="G37" s="19">
        <f t="shared" si="1"/>
        <v>296.25200000000001</v>
      </c>
      <c r="H37" s="2"/>
      <c r="I37" s="2"/>
    </row>
    <row r="38" spans="1:9" ht="31.9" customHeight="1" x14ac:dyDescent="0.2">
      <c r="A38" s="18">
        <v>44862</v>
      </c>
      <c r="B38" s="24" t="s">
        <v>24</v>
      </c>
      <c r="C38" s="9">
        <v>252.52</v>
      </c>
      <c r="D38" s="7">
        <v>274</v>
      </c>
      <c r="E38" s="7"/>
      <c r="F38" s="7">
        <f t="shared" si="0"/>
        <v>227.268</v>
      </c>
      <c r="G38" s="19">
        <f t="shared" si="1"/>
        <v>277.77200000000005</v>
      </c>
      <c r="H38" s="2"/>
      <c r="I38" s="2"/>
    </row>
    <row r="39" spans="1:9" ht="31.9" customHeight="1" x14ac:dyDescent="0.2">
      <c r="A39" s="18">
        <v>44863</v>
      </c>
      <c r="B39" s="10"/>
      <c r="C39" s="9">
        <v>226.01</v>
      </c>
      <c r="D39" s="7"/>
      <c r="E39" s="7"/>
      <c r="F39" s="7">
        <f t="shared" si="0"/>
        <v>203.40899999999999</v>
      </c>
      <c r="G39" s="19">
        <f t="shared" si="1"/>
        <v>248.61100000000002</v>
      </c>
      <c r="H39" s="2"/>
      <c r="I39" s="2"/>
    </row>
    <row r="40" spans="1:9" ht="31.9" customHeight="1" x14ac:dyDescent="0.2">
      <c r="A40" s="18">
        <v>44864</v>
      </c>
      <c r="B40" s="24" t="s">
        <v>24</v>
      </c>
      <c r="C40" s="9">
        <v>223.92</v>
      </c>
      <c r="D40" s="7">
        <v>230</v>
      </c>
      <c r="E40" s="7"/>
      <c r="F40" s="7">
        <f t="shared" si="0"/>
        <v>201.52799999999999</v>
      </c>
      <c r="G40" s="19">
        <f t="shared" si="1"/>
        <v>246.31200000000001</v>
      </c>
      <c r="H40" s="2"/>
      <c r="I40" s="2"/>
    </row>
    <row r="41" spans="1:9" ht="31.9" customHeight="1" thickBot="1" x14ac:dyDescent="0.25">
      <c r="A41" s="20">
        <v>44865</v>
      </c>
      <c r="B41" s="24" t="s">
        <v>24</v>
      </c>
      <c r="C41" s="21">
        <v>293.52999999999997</v>
      </c>
      <c r="D41" s="7">
        <v>228</v>
      </c>
      <c r="E41" s="22"/>
      <c r="F41" s="7">
        <f t="shared" si="0"/>
        <v>228</v>
      </c>
      <c r="G41" s="23">
        <f t="shared" si="1"/>
        <v>322.88299999999998</v>
      </c>
      <c r="H41" s="2"/>
      <c r="I41" s="2"/>
    </row>
    <row r="42" spans="1:9" ht="76.5" customHeight="1" thickBot="1" x14ac:dyDescent="0.25">
      <c r="A42" s="41" t="s">
        <v>18</v>
      </c>
      <c r="B42" s="42"/>
      <c r="C42" s="46">
        <v>401.43</v>
      </c>
      <c r="D42" s="31" t="s">
        <v>19</v>
      </c>
      <c r="E42" s="31"/>
      <c r="F42" s="31"/>
      <c r="G42" s="32"/>
    </row>
  </sheetData>
  <mergeCells count="18">
    <mergeCell ref="A1:G1"/>
    <mergeCell ref="A2:G2"/>
    <mergeCell ref="F5:G5"/>
    <mergeCell ref="A5:A7"/>
    <mergeCell ref="B5:B7"/>
    <mergeCell ref="C5:C7"/>
    <mergeCell ref="A3:G3"/>
    <mergeCell ref="A4:G4"/>
    <mergeCell ref="D5:D7"/>
    <mergeCell ref="E5:E7"/>
    <mergeCell ref="D8:D10"/>
    <mergeCell ref="E8:E10"/>
    <mergeCell ref="D42:G42"/>
    <mergeCell ref="A8:A10"/>
    <mergeCell ref="B8:B10"/>
    <mergeCell ref="C8:C10"/>
    <mergeCell ref="F8:G8"/>
    <mergeCell ref="A42:B42"/>
  </mergeCells>
  <pageMargins left="0.7" right="0.7" top="0.75" bottom="0.75" header="0.3" footer="0.3"/>
  <pageSetup paperSize="9" scale="6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PMP - zilnic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SAP WebAS</dc:creator>
  <cp:keywords/>
  <dc:description/>
  <cp:lastModifiedBy>Felicia Carmen Lupp</cp:lastModifiedBy>
  <cp:revision>1</cp:revision>
  <cp:lastPrinted>2019-12-28T08:02:58Z</cp:lastPrinted>
  <dcterms:created xsi:type="dcterms:W3CDTF">2018-10-08T10:07:46Z</dcterms:created>
  <dcterms:modified xsi:type="dcterms:W3CDTF">2022-11-01T06:44:49Z</dcterms:modified>
  <cp:category/>
</cp:coreProperties>
</file>