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. Ianuarie 2021\"/>
    </mc:Choice>
  </mc:AlternateContent>
  <bookViews>
    <workbookView xWindow="0" yWindow="0" windowWidth="21885" windowHeight="14940"/>
  </bookViews>
  <sheets>
    <sheet name="PMP - zilnic" sheetId="2" r:id="rId1"/>
  </sheets>
  <calcPr calcId="152511"/>
</workbook>
</file>

<file path=xl/calcChain.xml><?xml version="1.0" encoding="utf-8"?>
<calcChain xmlns="http://schemas.openxmlformats.org/spreadsheetml/2006/main">
  <c r="B15" i="2" l="1"/>
  <c r="F40" i="2" l="1"/>
  <c r="G40" i="2"/>
  <c r="F41" i="2"/>
  <c r="G41" i="2"/>
  <c r="G14" i="2"/>
  <c r="G15" i="2"/>
  <c r="G16" i="2"/>
  <c r="G17" i="2"/>
  <c r="F14" i="2"/>
  <c r="F15" i="2"/>
  <c r="F16" i="2"/>
  <c r="G12" i="2" l="1"/>
  <c r="G13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F12" i="2"/>
  <c r="F13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G11" i="2" l="1"/>
  <c r="F11" i="2"/>
</calcChain>
</file>

<file path=xl/sharedStrings.xml><?xml version="1.0" encoding="utf-8"?>
<sst xmlns="http://schemas.openxmlformats.org/spreadsheetml/2006/main" count="49" uniqueCount="28">
  <si>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</si>
  <si>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</si>
  <si>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</si>
  <si>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</si>
  <si>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</si>
  <si>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</si>
  <si>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</si>
  <si>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</si>
  <si>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</si>
  <si>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</si>
  <si>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</si>
  <si>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</si>
  <si>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</si>
  <si>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</si>
  <si>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</si>
  <si>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</si>
  <si>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t>Dezechilibru zilnic UR</t>
  </si>
  <si>
    <t>NU daily imbalance</t>
  </si>
  <si>
    <t xml:space="preserve">Trade weighted average price (PMP - lei/MWh) </t>
  </si>
  <si>
    <t>OTS a cumpărat gaze de echilibrare                                  OTS bought balancing gases</t>
  </si>
  <si>
    <t>OTS a vândut gaze de echilibrare  TSO sold balancing gases                                   OTS a cumpărat gaze de echilibrare                                  OTS bought balancing gases</t>
  </si>
  <si>
    <t xml:space="preserve">OTS a vândut gaze de echilibrare  TSO sold balancing gases  </t>
  </si>
  <si>
    <t>luna Ianuarie 2021</t>
  </si>
  <si>
    <t>January 2021</t>
  </si>
  <si>
    <t xml:space="preserve">OTS a vândut gaze de echilibrare  TSO sold balancing gases                                                                  </t>
  </si>
  <si>
    <t xml:space="preserve">Preţul mediu ponderat zilnic al tranzacțiilor cu gaze pe piețele centralizate                (PMP - lei/MWh) </t>
  </si>
  <si>
    <t>Preţul mediu ponderat lunar (PMP-lunar) (lei/MWh) 
The monthly average weighted price (lei/MWh)</t>
  </si>
  <si>
    <t>Calculat ca medie ponderata a preturilor medii determinate zilnic in conformitate cu prevederile art.102¹ din Codul retelei, ponderate cu cantitatile tranzactionate.  The monthly average weighted price  is calculated as an average weight of the average prices calculated on a daily basis, according to Art.102¹ of the Network Code, weighted by the traded quantities.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</si>
</sst>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4" fontId="4" fillId="0" borderId="8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3" borderId="10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7" fillId="0" borderId="0" xfId="0" applyFont="1" applyAlignment="1">
      <alignment vertical="top"/>
    </xf>
    <xf numFmtId="0" fontId="7" fillId="0" borderId="0" xfId="0" applyFont="1" applyFill="1" applyAlignment="1">
      <alignment vertical="top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0" fontId="7" fillId="4" borderId="0" xfId="0" applyFont="1" applyFill="1" applyAlignment="1">
      <alignment vertical="top"/>
    </xf>
    <xf numFmtId="2" fontId="3" fillId="4" borderId="20" xfId="0" applyNumberFormat="1" applyFont="1" applyFill="1" applyBorder="1" applyAlignment="1">
      <alignment horizontal="left" vertical="center" wrapText="1"/>
    </xf>
    <xf numFmtId="2" fontId="3" fillId="4" borderId="21" xfId="0" applyNumberFormat="1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4E79D"/>
      <color rgb="FFFFFFCC"/>
      <color rgb="FFFFFFFF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1"/>
  <sheetViews>
    <sheetView tabSelected="1" zoomScaleNormal="100" workbookViewId="0">
      <pane ySplit="10" topLeftCell="A38" activePane="bottomLeft" state="frozen"/>
      <selection pane="bottomLeft" activeCell="C47" sqref="C47"/>
    </sheetView>
  </sheetViews>
  <sheetFormatPr defaultColWidth="9.140625" defaultRowHeight="12.75" x14ac:dyDescent="0.2"/>
  <cols>
    <col min="1" max="1" width="12.5703125" customWidth="1"/>
    <col min="2" max="2" width="30.85546875" style="2" bestFit="1" customWidth="1"/>
    <col min="3" max="3" width="23.28515625" style="18" customWidth="1"/>
    <col min="4" max="5" width="15.7109375" customWidth="1"/>
    <col min="6" max="7" width="21.7109375" customWidth="1"/>
    <col min="8" max="9" width="14.7109375" style="1" customWidth="1"/>
  </cols>
  <sheetData>
    <row r="1" spans="1:12" ht="15.75" x14ac:dyDescent="0.2">
      <c r="A1" s="29" t="s">
        <v>6</v>
      </c>
      <c r="B1" s="29"/>
      <c r="C1" s="29"/>
      <c r="D1" s="29"/>
      <c r="E1" s="29"/>
      <c r="F1" s="29"/>
      <c r="G1" s="29"/>
    </row>
    <row r="2" spans="1:12" ht="15.75" x14ac:dyDescent="0.2">
      <c r="A2" s="29" t="s">
        <v>22</v>
      </c>
      <c r="B2" s="29"/>
      <c r="C2" s="29"/>
      <c r="D2" s="29"/>
      <c r="E2" s="29"/>
      <c r="F2" s="29"/>
      <c r="G2" s="29"/>
    </row>
    <row r="3" spans="1:12" ht="15.75" x14ac:dyDescent="0.2">
      <c r="A3" s="29" t="s">
        <v>7</v>
      </c>
      <c r="B3" s="29"/>
      <c r="C3" s="29"/>
      <c r="D3" s="29"/>
      <c r="E3" s="29"/>
      <c r="F3" s="29"/>
      <c r="G3" s="29"/>
    </row>
    <row r="4" spans="1:12" ht="16.5" thickBot="1" x14ac:dyDescent="0.25">
      <c r="A4" s="35" t="s">
        <v>23</v>
      </c>
      <c r="B4" s="35"/>
      <c r="C4" s="35"/>
      <c r="D4" s="35"/>
      <c r="E4" s="35"/>
      <c r="F4" s="36"/>
      <c r="G4" s="36"/>
    </row>
    <row r="5" spans="1:12" x14ac:dyDescent="0.2">
      <c r="A5" s="26" t="s">
        <v>0</v>
      </c>
      <c r="B5" s="32" t="s">
        <v>13</v>
      </c>
      <c r="C5" s="26" t="s">
        <v>25</v>
      </c>
      <c r="D5" s="26" t="s">
        <v>15</v>
      </c>
      <c r="E5" s="37" t="s">
        <v>14</v>
      </c>
      <c r="F5" s="30" t="s">
        <v>16</v>
      </c>
      <c r="G5" s="31"/>
      <c r="H5"/>
      <c r="I5"/>
    </row>
    <row r="6" spans="1:12" ht="25.5" x14ac:dyDescent="0.2">
      <c r="A6" s="27"/>
      <c r="B6" s="33"/>
      <c r="C6" s="27"/>
      <c r="D6" s="27"/>
      <c r="E6" s="38"/>
      <c r="F6" s="4" t="s">
        <v>8</v>
      </c>
      <c r="G6" s="5" t="s">
        <v>9</v>
      </c>
      <c r="H6"/>
      <c r="I6"/>
    </row>
    <row r="7" spans="1:12" ht="26.45" customHeight="1" thickBot="1" x14ac:dyDescent="0.25">
      <c r="A7" s="28"/>
      <c r="B7" s="34"/>
      <c r="C7" s="28"/>
      <c r="D7" s="28"/>
      <c r="E7" s="39"/>
      <c r="F7" s="6" t="s">
        <v>1</v>
      </c>
      <c r="G7" s="7" t="s">
        <v>2</v>
      </c>
      <c r="H7"/>
      <c r="I7"/>
    </row>
    <row r="8" spans="1:12" x14ac:dyDescent="0.2">
      <c r="A8" s="26" t="s">
        <v>3</v>
      </c>
      <c r="B8" s="32" t="s">
        <v>12</v>
      </c>
      <c r="C8" s="26" t="s">
        <v>18</v>
      </c>
      <c r="D8" s="26"/>
      <c r="E8" s="37"/>
      <c r="F8" s="30" t="s">
        <v>17</v>
      </c>
      <c r="G8" s="31"/>
      <c r="H8"/>
      <c r="I8"/>
    </row>
    <row r="9" spans="1:12" ht="25.5" x14ac:dyDescent="0.2">
      <c r="A9" s="27"/>
      <c r="B9" s="33"/>
      <c r="C9" s="27"/>
      <c r="D9" s="27"/>
      <c r="E9" s="38"/>
      <c r="F9" s="4" t="s">
        <v>10</v>
      </c>
      <c r="G9" s="5" t="s">
        <v>11</v>
      </c>
      <c r="H9"/>
      <c r="I9"/>
    </row>
    <row r="10" spans="1:12" ht="13.5" thickBot="1" x14ac:dyDescent="0.25">
      <c r="A10" s="28"/>
      <c r="B10" s="34"/>
      <c r="C10" s="28"/>
      <c r="D10" s="28"/>
      <c r="E10" s="39"/>
      <c r="F10" s="6" t="s">
        <v>4</v>
      </c>
      <c r="G10" s="7" t="s">
        <v>5</v>
      </c>
      <c r="H10"/>
      <c r="I10"/>
    </row>
    <row r="11" spans="1:12" s="13" customFormat="1" ht="30" customHeight="1" x14ac:dyDescent="0.2">
      <c r="A11" s="12">
        <v>44197</v>
      </c>
      <c r="B11" s="8" t="s">
        <v>21</v>
      </c>
      <c r="C11" s="16">
        <v>57.36</v>
      </c>
      <c r="D11" s="3">
        <v>55</v>
      </c>
      <c r="E11" s="3"/>
      <c r="F11" s="3">
        <f>IF(D11&lt;&gt;0,MIN(D11,C11*0.9),C11*0.9)</f>
        <v>51.624000000000002</v>
      </c>
      <c r="G11" s="3">
        <f>IF(E11&lt;&gt;0,MAX(E11,C11*1.1),C11*1.1)</f>
        <v>63.096000000000004</v>
      </c>
      <c r="H11" s="19"/>
      <c r="I11" s="20"/>
      <c r="J11" s="19"/>
      <c r="K11" s="19"/>
      <c r="L11" s="19"/>
    </row>
    <row r="12" spans="1:12" s="13" customFormat="1" ht="30" customHeight="1" x14ac:dyDescent="0.2">
      <c r="A12" s="12">
        <v>44198</v>
      </c>
      <c r="B12" s="15" t="s">
        <v>19</v>
      </c>
      <c r="C12" s="17">
        <v>68.42</v>
      </c>
      <c r="D12" s="3"/>
      <c r="E12" s="3">
        <v>68.8</v>
      </c>
      <c r="F12" s="3">
        <f t="shared" ref="F12:F39" si="0">IF(D12&lt;&gt;0,MIN(D12,C12*0.9),C12*0.9)</f>
        <v>61.578000000000003</v>
      </c>
      <c r="G12" s="3">
        <f t="shared" ref="G12:G39" si="1">IF(E12&lt;&gt;0,MAX(E12,C12*1.1),C12*1.1)</f>
        <v>75.262000000000015</v>
      </c>
      <c r="H12" s="19"/>
      <c r="I12" s="20"/>
      <c r="J12" s="19"/>
      <c r="K12" s="19"/>
      <c r="L12" s="19"/>
    </row>
    <row r="13" spans="1:12" s="13" customFormat="1" ht="30" customHeight="1" x14ac:dyDescent="0.2">
      <c r="A13" s="12">
        <v>44199</v>
      </c>
      <c r="B13" s="15" t="s">
        <v>19</v>
      </c>
      <c r="C13" s="17">
        <v>69.209999999999994</v>
      </c>
      <c r="D13" s="3"/>
      <c r="E13" s="3">
        <v>70.400000000000006</v>
      </c>
      <c r="F13" s="3">
        <f t="shared" si="0"/>
        <v>62.288999999999994</v>
      </c>
      <c r="G13" s="3">
        <f t="shared" si="1"/>
        <v>76.131</v>
      </c>
      <c r="H13" s="19"/>
      <c r="I13" s="20"/>
      <c r="J13" s="19"/>
      <c r="K13" s="19"/>
      <c r="L13" s="19"/>
    </row>
    <row r="14" spans="1:12" s="13" customFormat="1" ht="30" customHeight="1" x14ac:dyDescent="0.2">
      <c r="A14" s="12">
        <v>44200</v>
      </c>
      <c r="B14" s="15" t="s">
        <v>19</v>
      </c>
      <c r="C14" s="17">
        <v>70.28</v>
      </c>
      <c r="D14" s="3"/>
      <c r="E14" s="3">
        <v>71.2</v>
      </c>
      <c r="F14" s="3">
        <f t="shared" si="0"/>
        <v>63.252000000000002</v>
      </c>
      <c r="G14" s="3">
        <f t="shared" si="1"/>
        <v>77.308000000000007</v>
      </c>
      <c r="H14" s="19"/>
      <c r="I14" s="20"/>
      <c r="J14" s="19"/>
      <c r="K14" s="19"/>
      <c r="L14" s="19"/>
    </row>
    <row r="15" spans="1:12" s="13" customFormat="1" ht="30" customHeight="1" x14ac:dyDescent="0.2">
      <c r="A15" s="12">
        <v>44201</v>
      </c>
      <c r="B15" s="8" t="str">
        <f>B11</f>
        <v xml:space="preserve">OTS a vândut gaze de echilibrare  TSO sold balancing gases  </v>
      </c>
      <c r="C15" s="17">
        <v>69.92</v>
      </c>
      <c r="D15" s="3">
        <v>69</v>
      </c>
      <c r="E15" s="3"/>
      <c r="F15" s="3">
        <f t="shared" si="0"/>
        <v>62.928000000000004</v>
      </c>
      <c r="G15" s="3">
        <f t="shared" si="1"/>
        <v>76.912000000000006</v>
      </c>
      <c r="H15" s="19"/>
      <c r="I15" s="20"/>
      <c r="J15" s="19"/>
      <c r="K15" s="19"/>
      <c r="L15" s="19"/>
    </row>
    <row r="16" spans="1:12" s="13" customFormat="1" ht="57" customHeight="1" x14ac:dyDescent="0.2">
      <c r="A16" s="12">
        <v>44202</v>
      </c>
      <c r="B16" s="9" t="s">
        <v>20</v>
      </c>
      <c r="C16" s="17">
        <v>71.17</v>
      </c>
      <c r="D16" s="3">
        <v>70</v>
      </c>
      <c r="E16" s="3">
        <v>72</v>
      </c>
      <c r="F16" s="3">
        <f t="shared" si="0"/>
        <v>64.052999999999997</v>
      </c>
      <c r="G16" s="3">
        <f t="shared" si="1"/>
        <v>78.287000000000006</v>
      </c>
      <c r="H16" s="19"/>
      <c r="I16" s="20"/>
      <c r="J16" s="19"/>
      <c r="K16" s="19"/>
      <c r="L16" s="19"/>
    </row>
    <row r="17" spans="1:12" s="13" customFormat="1" ht="35.25" customHeight="1" x14ac:dyDescent="0.2">
      <c r="A17" s="12">
        <v>44203</v>
      </c>
      <c r="B17" s="8" t="s">
        <v>24</v>
      </c>
      <c r="C17" s="17">
        <v>69.53</v>
      </c>
      <c r="D17" s="3">
        <v>69.099999999999994</v>
      </c>
      <c r="E17" s="3"/>
      <c r="F17" s="3">
        <f t="shared" si="0"/>
        <v>62.577000000000005</v>
      </c>
      <c r="G17" s="3">
        <f t="shared" si="1"/>
        <v>76.483000000000004</v>
      </c>
      <c r="H17" s="19"/>
      <c r="I17" s="20"/>
      <c r="J17" s="19"/>
      <c r="K17" s="19"/>
      <c r="L17" s="19"/>
    </row>
    <row r="18" spans="1:12" s="13" customFormat="1" ht="30" customHeight="1" x14ac:dyDescent="0.2">
      <c r="A18" s="12">
        <v>44204</v>
      </c>
      <c r="B18" s="15" t="s">
        <v>19</v>
      </c>
      <c r="C18" s="17">
        <v>72</v>
      </c>
      <c r="D18" s="3"/>
      <c r="E18" s="3">
        <v>71.599999999999994</v>
      </c>
      <c r="F18" s="3">
        <f t="shared" si="0"/>
        <v>64.8</v>
      </c>
      <c r="G18" s="3">
        <f t="shared" si="1"/>
        <v>79.2</v>
      </c>
      <c r="H18" s="19"/>
      <c r="I18" s="20"/>
      <c r="J18" s="19"/>
      <c r="K18" s="19"/>
      <c r="L18" s="19"/>
    </row>
    <row r="19" spans="1:12" s="13" customFormat="1" ht="63.75" x14ac:dyDescent="0.2">
      <c r="A19" s="12">
        <v>44205</v>
      </c>
      <c r="B19" s="9" t="s">
        <v>20</v>
      </c>
      <c r="C19" s="17">
        <v>70.7</v>
      </c>
      <c r="D19" s="3">
        <v>70</v>
      </c>
      <c r="E19" s="3">
        <v>71</v>
      </c>
      <c r="F19" s="3">
        <f t="shared" si="0"/>
        <v>63.63</v>
      </c>
      <c r="G19" s="3">
        <f t="shared" si="1"/>
        <v>77.77000000000001</v>
      </c>
      <c r="H19" s="19"/>
      <c r="I19" s="20"/>
      <c r="J19" s="19"/>
      <c r="K19" s="19"/>
      <c r="L19" s="19"/>
    </row>
    <row r="20" spans="1:12" s="13" customFormat="1" ht="30" customHeight="1" x14ac:dyDescent="0.2">
      <c r="A20" s="12">
        <v>44206</v>
      </c>
      <c r="B20" s="15" t="s">
        <v>19</v>
      </c>
      <c r="C20" s="17">
        <v>72.44</v>
      </c>
      <c r="D20" s="3"/>
      <c r="E20" s="3">
        <v>72.8</v>
      </c>
      <c r="F20" s="3">
        <f t="shared" si="0"/>
        <v>65.195999999999998</v>
      </c>
      <c r="G20" s="3">
        <f t="shared" si="1"/>
        <v>79.683999999999997</v>
      </c>
      <c r="H20" s="19"/>
      <c r="I20" s="20"/>
      <c r="J20" s="19"/>
      <c r="K20" s="19"/>
      <c r="L20" s="19"/>
    </row>
    <row r="21" spans="1:12" s="13" customFormat="1" ht="30" customHeight="1" x14ac:dyDescent="0.2">
      <c r="A21" s="12">
        <v>44207</v>
      </c>
      <c r="B21" s="15" t="s">
        <v>19</v>
      </c>
      <c r="C21" s="17">
        <v>80.2</v>
      </c>
      <c r="D21" s="3"/>
      <c r="E21" s="3">
        <v>84</v>
      </c>
      <c r="F21" s="3">
        <f t="shared" si="0"/>
        <v>72.180000000000007</v>
      </c>
      <c r="G21" s="3">
        <f t="shared" si="1"/>
        <v>88.220000000000013</v>
      </c>
      <c r="H21" s="19"/>
      <c r="I21" s="20"/>
      <c r="J21" s="19"/>
      <c r="K21" s="19"/>
      <c r="L21" s="19"/>
    </row>
    <row r="22" spans="1:12" s="13" customFormat="1" ht="30" customHeight="1" x14ac:dyDescent="0.2">
      <c r="A22" s="12">
        <v>44208</v>
      </c>
      <c r="B22" s="15" t="s">
        <v>19</v>
      </c>
      <c r="C22" s="17">
        <v>104.5</v>
      </c>
      <c r="D22" s="3"/>
      <c r="E22" s="3">
        <v>112.2</v>
      </c>
      <c r="F22" s="3">
        <f t="shared" si="0"/>
        <v>94.05</v>
      </c>
      <c r="G22" s="3">
        <f t="shared" si="1"/>
        <v>114.95</v>
      </c>
      <c r="H22" s="19"/>
      <c r="I22" s="20"/>
      <c r="J22" s="19"/>
      <c r="K22" s="19"/>
      <c r="L22" s="19"/>
    </row>
    <row r="23" spans="1:12" s="13" customFormat="1" ht="30" customHeight="1" x14ac:dyDescent="0.2">
      <c r="A23" s="12">
        <v>44209</v>
      </c>
      <c r="B23" s="15" t="s">
        <v>19</v>
      </c>
      <c r="C23" s="17">
        <v>122.49</v>
      </c>
      <c r="D23" s="3"/>
      <c r="E23" s="3">
        <v>125</v>
      </c>
      <c r="F23" s="3">
        <f t="shared" si="0"/>
        <v>110.241</v>
      </c>
      <c r="G23" s="3">
        <f t="shared" si="1"/>
        <v>134.739</v>
      </c>
      <c r="H23" s="19"/>
      <c r="I23" s="20"/>
      <c r="J23" s="19"/>
      <c r="K23" s="19"/>
      <c r="L23" s="19"/>
    </row>
    <row r="24" spans="1:12" s="13" customFormat="1" ht="30" customHeight="1" x14ac:dyDescent="0.2">
      <c r="A24" s="12">
        <v>44210</v>
      </c>
      <c r="B24" s="15" t="s">
        <v>19</v>
      </c>
      <c r="C24" s="17">
        <v>120.02</v>
      </c>
      <c r="D24" s="3"/>
      <c r="E24" s="3">
        <v>121</v>
      </c>
      <c r="F24" s="3">
        <f t="shared" si="0"/>
        <v>108.018</v>
      </c>
      <c r="G24" s="3">
        <f t="shared" si="1"/>
        <v>132.02200000000002</v>
      </c>
      <c r="H24" s="19"/>
      <c r="I24" s="20"/>
      <c r="J24" s="19"/>
      <c r="K24" s="19"/>
      <c r="L24" s="19"/>
    </row>
    <row r="25" spans="1:12" s="13" customFormat="1" ht="30" customHeight="1" x14ac:dyDescent="0.2">
      <c r="A25" s="12">
        <v>44211</v>
      </c>
      <c r="B25" s="14"/>
      <c r="C25" s="17">
        <v>76.75</v>
      </c>
      <c r="D25" s="3"/>
      <c r="E25" s="3"/>
      <c r="F25" s="3">
        <f t="shared" si="0"/>
        <v>69.075000000000003</v>
      </c>
      <c r="G25" s="3">
        <f t="shared" si="1"/>
        <v>84.425000000000011</v>
      </c>
      <c r="H25" s="19"/>
      <c r="I25" s="20"/>
      <c r="J25" s="19"/>
      <c r="K25" s="19"/>
      <c r="L25" s="19"/>
    </row>
    <row r="26" spans="1:12" s="13" customFormat="1" ht="30" customHeight="1" x14ac:dyDescent="0.2">
      <c r="A26" s="12">
        <v>44212</v>
      </c>
      <c r="B26" s="8" t="s">
        <v>24</v>
      </c>
      <c r="C26" s="17">
        <v>75.8</v>
      </c>
      <c r="D26" s="3">
        <v>65</v>
      </c>
      <c r="E26" s="3"/>
      <c r="F26" s="3">
        <f t="shared" si="0"/>
        <v>65</v>
      </c>
      <c r="G26" s="3">
        <f t="shared" si="1"/>
        <v>83.38000000000001</v>
      </c>
      <c r="H26" s="19"/>
      <c r="I26" s="20"/>
      <c r="J26" s="19"/>
      <c r="K26" s="19"/>
      <c r="L26" s="19"/>
    </row>
    <row r="27" spans="1:12" s="13" customFormat="1" ht="30" customHeight="1" x14ac:dyDescent="0.2">
      <c r="A27" s="12">
        <v>44213</v>
      </c>
      <c r="B27" s="14"/>
      <c r="C27" s="17">
        <v>106.65</v>
      </c>
      <c r="D27" s="3"/>
      <c r="E27" s="3"/>
      <c r="F27" s="3">
        <f t="shared" si="0"/>
        <v>95.985000000000014</v>
      </c>
      <c r="G27" s="3">
        <f t="shared" si="1"/>
        <v>117.31500000000001</v>
      </c>
      <c r="H27" s="19"/>
      <c r="I27" s="20"/>
      <c r="J27" s="19"/>
      <c r="K27" s="19"/>
      <c r="L27" s="19"/>
    </row>
    <row r="28" spans="1:12" s="13" customFormat="1" ht="30" customHeight="1" x14ac:dyDescent="0.2">
      <c r="A28" s="12">
        <v>44214</v>
      </c>
      <c r="B28" s="14"/>
      <c r="C28" s="17">
        <v>132.86000000000001</v>
      </c>
      <c r="D28" s="3"/>
      <c r="E28" s="3"/>
      <c r="F28" s="3">
        <f>IF(D28&lt;&gt;0,MIN(D28,C28*0.9),C28*0.9)</f>
        <v>119.57400000000001</v>
      </c>
      <c r="G28" s="3">
        <f>IF(E28&lt;&gt;0,MAX(E28,C28*1.1),C28*1.1)</f>
        <v>146.14600000000002</v>
      </c>
      <c r="H28" s="19"/>
      <c r="I28" s="20"/>
      <c r="J28" s="19"/>
      <c r="K28" s="19"/>
      <c r="L28" s="19"/>
    </row>
    <row r="29" spans="1:12" s="13" customFormat="1" ht="30" customHeight="1" x14ac:dyDescent="0.2">
      <c r="A29" s="12">
        <v>44215</v>
      </c>
      <c r="B29" s="15" t="s">
        <v>19</v>
      </c>
      <c r="C29" s="17">
        <v>141.9</v>
      </c>
      <c r="D29" s="3"/>
      <c r="E29" s="3">
        <v>136.5</v>
      </c>
      <c r="F29" s="3">
        <f t="shared" si="0"/>
        <v>127.71000000000001</v>
      </c>
      <c r="G29" s="3">
        <f t="shared" si="1"/>
        <v>156.09000000000003</v>
      </c>
      <c r="H29" s="19"/>
      <c r="I29" s="20"/>
      <c r="J29" s="19"/>
      <c r="K29" s="19"/>
      <c r="L29" s="19"/>
    </row>
    <row r="30" spans="1:12" s="13" customFormat="1" ht="30" customHeight="1" x14ac:dyDescent="0.2">
      <c r="A30" s="12">
        <v>44216</v>
      </c>
      <c r="B30" s="15" t="s">
        <v>19</v>
      </c>
      <c r="C30" s="17">
        <v>101.98</v>
      </c>
      <c r="D30" s="3"/>
      <c r="E30" s="3">
        <v>119</v>
      </c>
      <c r="F30" s="3">
        <f t="shared" si="0"/>
        <v>91.782000000000011</v>
      </c>
      <c r="G30" s="3">
        <f t="shared" si="1"/>
        <v>119</v>
      </c>
      <c r="H30" s="19"/>
      <c r="I30" s="20"/>
      <c r="J30" s="19"/>
      <c r="K30" s="19"/>
      <c r="L30" s="19"/>
    </row>
    <row r="31" spans="1:12" s="13" customFormat="1" ht="30" customHeight="1" x14ac:dyDescent="0.2">
      <c r="A31" s="12">
        <v>44217</v>
      </c>
      <c r="B31" s="14"/>
      <c r="C31" s="17">
        <v>76.11</v>
      </c>
      <c r="D31" s="3"/>
      <c r="E31" s="3"/>
      <c r="F31" s="3">
        <f t="shared" si="0"/>
        <v>68.498999999999995</v>
      </c>
      <c r="G31" s="3">
        <f t="shared" si="1"/>
        <v>83.721000000000004</v>
      </c>
      <c r="H31" s="19"/>
      <c r="I31" s="20"/>
      <c r="J31" s="19"/>
      <c r="K31" s="19"/>
      <c r="L31" s="19"/>
    </row>
    <row r="32" spans="1:12" s="13" customFormat="1" ht="30" customHeight="1" x14ac:dyDescent="0.2">
      <c r="A32" s="12">
        <v>44218</v>
      </c>
      <c r="B32" s="8" t="s">
        <v>24</v>
      </c>
      <c r="C32" s="17">
        <v>75.08</v>
      </c>
      <c r="D32" s="3">
        <v>73.900000000000006</v>
      </c>
      <c r="E32" s="3"/>
      <c r="F32" s="3">
        <f t="shared" si="0"/>
        <v>67.572000000000003</v>
      </c>
      <c r="G32" s="3">
        <f t="shared" si="1"/>
        <v>82.588000000000008</v>
      </c>
      <c r="H32" s="19"/>
      <c r="I32" s="20"/>
      <c r="J32" s="19"/>
      <c r="K32" s="19"/>
      <c r="L32" s="19"/>
    </row>
    <row r="33" spans="1:12" s="13" customFormat="1" ht="30" customHeight="1" x14ac:dyDescent="0.2">
      <c r="A33" s="12">
        <v>44219</v>
      </c>
      <c r="B33" s="8" t="s">
        <v>24</v>
      </c>
      <c r="C33" s="17">
        <v>76.790000000000006</v>
      </c>
      <c r="D33" s="3">
        <v>75</v>
      </c>
      <c r="E33" s="3"/>
      <c r="F33" s="3">
        <f t="shared" si="0"/>
        <v>69.111000000000004</v>
      </c>
      <c r="G33" s="3">
        <f t="shared" si="1"/>
        <v>84.469000000000008</v>
      </c>
      <c r="H33" s="19"/>
      <c r="I33" s="20"/>
      <c r="J33" s="19"/>
      <c r="K33" s="19"/>
      <c r="L33" s="19"/>
    </row>
    <row r="34" spans="1:12" s="13" customFormat="1" ht="30" customHeight="1" x14ac:dyDescent="0.2">
      <c r="A34" s="12">
        <v>44220</v>
      </c>
      <c r="B34" s="8" t="s">
        <v>24</v>
      </c>
      <c r="C34" s="17">
        <v>74.11</v>
      </c>
      <c r="D34" s="3">
        <v>74.5</v>
      </c>
      <c r="E34" s="3"/>
      <c r="F34" s="3">
        <f t="shared" si="0"/>
        <v>66.698999999999998</v>
      </c>
      <c r="G34" s="3">
        <f t="shared" si="1"/>
        <v>81.521000000000001</v>
      </c>
      <c r="H34" s="19"/>
      <c r="I34" s="20"/>
      <c r="J34" s="19"/>
      <c r="K34" s="19"/>
      <c r="L34" s="19"/>
    </row>
    <row r="35" spans="1:12" s="13" customFormat="1" ht="30" customHeight="1" x14ac:dyDescent="0.2">
      <c r="A35" s="12">
        <v>44221</v>
      </c>
      <c r="B35" s="8" t="s">
        <v>24</v>
      </c>
      <c r="C35" s="17">
        <v>77.34</v>
      </c>
      <c r="D35" s="3">
        <v>74</v>
      </c>
      <c r="E35" s="3"/>
      <c r="F35" s="3">
        <f t="shared" si="0"/>
        <v>69.606000000000009</v>
      </c>
      <c r="G35" s="3">
        <f t="shared" si="1"/>
        <v>85.074000000000012</v>
      </c>
      <c r="H35" s="19"/>
      <c r="I35" s="20"/>
      <c r="J35" s="19"/>
      <c r="K35" s="19"/>
      <c r="L35" s="19"/>
    </row>
    <row r="36" spans="1:12" s="13" customFormat="1" ht="30" customHeight="1" x14ac:dyDescent="0.2">
      <c r="A36" s="12">
        <v>44222</v>
      </c>
      <c r="B36" s="8" t="s">
        <v>24</v>
      </c>
      <c r="C36" s="17">
        <v>84.05</v>
      </c>
      <c r="D36" s="3">
        <v>77</v>
      </c>
      <c r="E36" s="3"/>
      <c r="F36" s="3">
        <f t="shared" si="0"/>
        <v>75.644999999999996</v>
      </c>
      <c r="G36" s="3">
        <f t="shared" si="1"/>
        <v>92.454999999999998</v>
      </c>
      <c r="H36" s="19"/>
      <c r="I36" s="20"/>
      <c r="J36" s="19"/>
      <c r="K36" s="19"/>
      <c r="L36" s="19"/>
    </row>
    <row r="37" spans="1:12" s="13" customFormat="1" ht="30" customHeight="1" x14ac:dyDescent="0.2">
      <c r="A37" s="12">
        <v>44223</v>
      </c>
      <c r="B37" s="14"/>
      <c r="C37" s="17">
        <v>78.599999999999994</v>
      </c>
      <c r="D37" s="3"/>
      <c r="E37" s="3"/>
      <c r="F37" s="3">
        <f t="shared" si="0"/>
        <v>70.739999999999995</v>
      </c>
      <c r="G37" s="3">
        <f t="shared" si="1"/>
        <v>86.46</v>
      </c>
      <c r="H37" s="19"/>
      <c r="I37" s="20"/>
      <c r="J37" s="19"/>
      <c r="K37" s="19"/>
      <c r="L37" s="19"/>
    </row>
    <row r="38" spans="1:12" s="13" customFormat="1" ht="30" customHeight="1" x14ac:dyDescent="0.2">
      <c r="A38" s="12">
        <v>44224</v>
      </c>
      <c r="B38" s="8" t="s">
        <v>24</v>
      </c>
      <c r="C38" s="17">
        <v>80.67</v>
      </c>
      <c r="D38" s="3">
        <v>78</v>
      </c>
      <c r="E38" s="3"/>
      <c r="F38" s="3">
        <f>IF(D38&lt;&gt;0,MIN(D38,C38*0.9),C38*0.9)</f>
        <v>72.603000000000009</v>
      </c>
      <c r="G38" s="3">
        <f>IF(E38&lt;&gt;0,MAX(E38,C38*1.1),C38*1.1)</f>
        <v>88.737000000000009</v>
      </c>
      <c r="H38" s="19"/>
      <c r="I38" s="20"/>
      <c r="J38" s="19"/>
      <c r="K38" s="19"/>
      <c r="L38" s="19"/>
    </row>
    <row r="39" spans="1:12" s="13" customFormat="1" ht="30" customHeight="1" x14ac:dyDescent="0.2">
      <c r="A39" s="12">
        <v>44225</v>
      </c>
      <c r="B39" s="8" t="s">
        <v>24</v>
      </c>
      <c r="C39" s="17">
        <v>79.56</v>
      </c>
      <c r="D39" s="3">
        <v>78.5</v>
      </c>
      <c r="E39" s="3"/>
      <c r="F39" s="3">
        <f t="shared" si="0"/>
        <v>71.603999999999999</v>
      </c>
      <c r="G39" s="3">
        <f t="shared" si="1"/>
        <v>87.516000000000005</v>
      </c>
      <c r="H39" s="19"/>
      <c r="I39" s="20"/>
      <c r="J39" s="19"/>
      <c r="K39" s="19"/>
      <c r="L39" s="19"/>
    </row>
    <row r="40" spans="1:12" s="13" customFormat="1" ht="30" customHeight="1" x14ac:dyDescent="0.2">
      <c r="A40" s="12">
        <v>44226</v>
      </c>
      <c r="B40" s="8" t="s">
        <v>24</v>
      </c>
      <c r="C40" s="17">
        <v>75.73</v>
      </c>
      <c r="D40" s="3">
        <v>67</v>
      </c>
      <c r="E40" s="3"/>
      <c r="F40" s="3">
        <f t="shared" ref="F40:F41" si="2">IF(D40&lt;&gt;0,MIN(D40,C40*0.9),C40*0.9)</f>
        <v>67</v>
      </c>
      <c r="G40" s="3">
        <f t="shared" ref="G40:G41" si="3">IF(E40&lt;&gt;0,MAX(E40,C40*1.1),C40*1.1)</f>
        <v>83.303000000000011</v>
      </c>
      <c r="H40" s="19"/>
      <c r="I40" s="20"/>
      <c r="J40" s="19"/>
      <c r="K40" s="19"/>
      <c r="L40" s="19"/>
    </row>
    <row r="41" spans="1:12" s="13" customFormat="1" ht="63.75" x14ac:dyDescent="0.2">
      <c r="A41" s="12">
        <v>44227</v>
      </c>
      <c r="B41" s="9" t="s">
        <v>20</v>
      </c>
      <c r="C41" s="17">
        <v>68.44</v>
      </c>
      <c r="D41" s="3">
        <v>62.5</v>
      </c>
      <c r="E41" s="3">
        <v>84</v>
      </c>
      <c r="F41" s="3">
        <f t="shared" si="2"/>
        <v>61.595999999999997</v>
      </c>
      <c r="G41" s="3">
        <f t="shared" si="3"/>
        <v>84</v>
      </c>
      <c r="H41" s="19"/>
      <c r="I41" s="20"/>
      <c r="J41" s="19"/>
      <c r="K41" s="19"/>
      <c r="L41" s="19"/>
    </row>
    <row r="42" spans="1:12" s="10" customFormat="1" ht="13.5" thickBot="1" x14ac:dyDescent="0.25">
      <c r="C42" s="18"/>
      <c r="H42" s="11"/>
      <c r="I42" s="11"/>
      <c r="J42" s="11"/>
      <c r="K42" s="11"/>
      <c r="L42" s="11"/>
    </row>
    <row r="43" spans="1:12" s="10" customFormat="1" ht="69.95" customHeight="1" thickBot="1" x14ac:dyDescent="0.25">
      <c r="A43" s="22" t="s">
        <v>26</v>
      </c>
      <c r="B43" s="23"/>
      <c r="C43" s="40">
        <v>87.88</v>
      </c>
      <c r="D43" s="24" t="s">
        <v>27</v>
      </c>
      <c r="E43" s="24"/>
      <c r="F43" s="24"/>
      <c r="G43" s="25"/>
      <c r="H43" s="11"/>
      <c r="I43" s="11"/>
      <c r="J43" s="11"/>
      <c r="K43" s="11"/>
      <c r="L43" s="11"/>
    </row>
    <row r="44" spans="1:12" s="10" customFormat="1" x14ac:dyDescent="0.2">
      <c r="A44" s="21"/>
      <c r="C44" s="18"/>
      <c r="H44" s="11"/>
      <c r="I44" s="11"/>
      <c r="J44" s="11"/>
      <c r="K44" s="11"/>
      <c r="L44" s="11"/>
    </row>
    <row r="45" spans="1:12" s="10" customFormat="1" x14ac:dyDescent="0.2">
      <c r="C45" s="18"/>
      <c r="H45" s="11"/>
      <c r="I45" s="11"/>
      <c r="J45" s="11"/>
      <c r="K45" s="11"/>
      <c r="L45" s="11"/>
    </row>
    <row r="46" spans="1:12" s="10" customFormat="1" x14ac:dyDescent="0.2">
      <c r="C46" s="18"/>
      <c r="H46" s="11"/>
      <c r="I46" s="11"/>
      <c r="J46" s="11"/>
      <c r="K46" s="11"/>
      <c r="L46" s="11"/>
    </row>
    <row r="47" spans="1:12" s="10" customFormat="1" x14ac:dyDescent="0.2">
      <c r="C47" s="18"/>
      <c r="H47" s="11"/>
      <c r="I47" s="11"/>
      <c r="J47" s="11"/>
      <c r="K47" s="11"/>
      <c r="L47" s="11"/>
    </row>
    <row r="48" spans="1:12" s="10" customFormat="1" x14ac:dyDescent="0.2">
      <c r="C48" s="18"/>
      <c r="H48" s="11"/>
      <c r="I48" s="11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  <row r="561" spans="2:2" x14ac:dyDescent="0.2">
      <c r="B561"/>
    </row>
  </sheetData>
  <mergeCells count="18">
    <mergeCell ref="D8:D10"/>
    <mergeCell ref="E8:E10"/>
    <mergeCell ref="A43:B43"/>
    <mergeCell ref="D43:G43"/>
    <mergeCell ref="A8:A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B8:B10"/>
    <mergeCell ref="C8:C10"/>
    <mergeCell ref="F8:G8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2021-05-24T09:57:00Z</dcterms:modified>
  <cp:category/>
</cp:coreProperties>
</file>