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 Anii 2015 - 2020\2020\12. Decembrie 2020\"/>
    </mc:Choice>
  </mc:AlternateContent>
  <bookViews>
    <workbookView xWindow="0" yWindow="0" windowWidth="21885" windowHeight="14940"/>
  </bookViews>
  <sheets>
    <sheet name="PMP - zilnic" sheetId="2" r:id="rId1"/>
  </sheets>
  <calcPr calcId="152511"/>
</workbook>
</file>

<file path=xl/calcChain.xml><?xml version="1.0" encoding="utf-8"?>
<calcChain xmlns="http://schemas.openxmlformats.org/spreadsheetml/2006/main">
  <c r="B27" i="2" l="1"/>
  <c r="B22" i="2" l="1"/>
  <c r="F40" i="2" l="1"/>
  <c r="G40" i="2"/>
  <c r="F41" i="2"/>
  <c r="G41" i="2"/>
  <c r="G14" i="2"/>
  <c r="G15" i="2"/>
  <c r="G16" i="2"/>
  <c r="G17" i="2"/>
  <c r="F14" i="2"/>
  <c r="F15" i="2"/>
  <c r="F16" i="2"/>
  <c r="G12" i="2" l="1"/>
  <c r="G13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F12" i="2"/>
  <c r="F13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11" i="2" l="1"/>
  <c r="F11" i="2"/>
</calcChain>
</file>

<file path=xl/sharedStrings.xml><?xml version="1.0" encoding="utf-8"?>
<sst xmlns="http://schemas.openxmlformats.org/spreadsheetml/2006/main" count="53" uniqueCount="27">
  <si>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</si>
  <si>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</si>
  <si>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</si>
  <si>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</si>
  <si>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</si>
  <si>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</si>
  <si>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</si>
  <si>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</si>
  <si>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</si>
  <si>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</si>
  <si>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</si>
  <si>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</si>
  <si>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</si>
  <si>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</si>
  <si>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</si>
  <si>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</si>
  <si>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</si>
  <si>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</si>
  <si>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</t>
    </r>
    <r>
      <rPr>
        <sz val="10"/>
        <rFont val="Arial"/>
        <family val="2"/>
        <charset val="238"/>
      </rPr>
      <t xml:space="preserve">(PMP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lei/MWh) </t>
    </r>
  </si>
  <si>
    <t xml:space="preserve">Trade weighted average price (PMP - lei/MWh) </t>
  </si>
  <si>
    <t>OTS a cumpărat gaze de echilibrare                                  OTS bought balancing gases</t>
  </si>
  <si>
    <t>luna Decembrie 2020</t>
  </si>
  <si>
    <t>December 2020</t>
  </si>
  <si>
    <t>OTS a vândut gaze de echilibrare  TSO sold balancing gas</t>
  </si>
  <si>
    <t>OTS a vândut gaze de echilibrare  TSO sold balancing gas                                   OTS a cumpărat gaze de echilibrare                                  OTS bought balancing gases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</si>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</sst>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0" fillId="6" borderId="0" xfId="0" applyFill="1" applyAlignment="1">
      <alignment vertical="top"/>
    </xf>
    <xf numFmtId="4" fontId="0" fillId="0" borderId="0" xfId="0" applyNumberFormat="1" applyFill="1" applyAlignment="1">
      <alignment vertical="top"/>
    </xf>
    <xf numFmtId="2" fontId="3" fillId="5" borderId="20" xfId="0" applyNumberFormat="1" applyFont="1" applyFill="1" applyBorder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C4E79D"/>
      <color rgb="FFFFFFFF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1"/>
  <sheetViews>
    <sheetView tabSelected="1" workbookViewId="0">
      <pane ySplit="10" topLeftCell="A38" activePane="bottomLeft" state="frozen"/>
      <selection pane="bottomLeft" activeCell="C48" sqref="C48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customWidth="1"/>
    <col min="4" max="5" width="15.7109375" customWidth="1"/>
    <col min="6" max="7" width="21.7109375" customWidth="1"/>
    <col min="8" max="8" width="11.85546875" style="1" customWidth="1"/>
    <col min="9" max="9" width="10.5703125" style="1" customWidth="1"/>
  </cols>
  <sheetData>
    <row r="1" spans="1:9" ht="15.75" x14ac:dyDescent="0.2">
      <c r="A1" s="24" t="s">
        <v>6</v>
      </c>
      <c r="B1" s="24"/>
      <c r="C1" s="24"/>
      <c r="D1" s="24"/>
      <c r="E1" s="24"/>
      <c r="F1" s="24"/>
      <c r="G1" s="24"/>
    </row>
    <row r="2" spans="1:9" ht="15.75" x14ac:dyDescent="0.2">
      <c r="A2" s="24" t="s">
        <v>21</v>
      </c>
      <c r="B2" s="24"/>
      <c r="C2" s="24"/>
      <c r="D2" s="24"/>
      <c r="E2" s="24"/>
      <c r="F2" s="24"/>
      <c r="G2" s="24"/>
    </row>
    <row r="3" spans="1:9" ht="15.75" x14ac:dyDescent="0.2">
      <c r="A3" s="24" t="s">
        <v>7</v>
      </c>
      <c r="B3" s="24"/>
      <c r="C3" s="24"/>
      <c r="D3" s="24"/>
      <c r="E3" s="24"/>
      <c r="F3" s="24"/>
      <c r="G3" s="24"/>
    </row>
    <row r="4" spans="1:9" ht="16.5" thickBot="1" x14ac:dyDescent="0.25">
      <c r="A4" s="33" t="s">
        <v>22</v>
      </c>
      <c r="B4" s="33"/>
      <c r="C4" s="33"/>
      <c r="D4" s="33"/>
      <c r="E4" s="33"/>
      <c r="F4" s="34"/>
      <c r="G4" s="34"/>
    </row>
    <row r="5" spans="1:9" x14ac:dyDescent="0.2">
      <c r="A5" s="21" t="s">
        <v>0</v>
      </c>
      <c r="B5" s="27" t="s">
        <v>13</v>
      </c>
      <c r="C5" s="30" t="s">
        <v>18</v>
      </c>
      <c r="D5" s="30" t="s">
        <v>15</v>
      </c>
      <c r="E5" s="35" t="s">
        <v>14</v>
      </c>
      <c r="F5" s="25" t="s">
        <v>16</v>
      </c>
      <c r="G5" s="26"/>
      <c r="H5"/>
      <c r="I5"/>
    </row>
    <row r="6" spans="1:9" ht="25.5" x14ac:dyDescent="0.2">
      <c r="A6" s="22"/>
      <c r="B6" s="28"/>
      <c r="C6" s="31"/>
      <c r="D6" s="31"/>
      <c r="E6" s="36"/>
      <c r="F6" s="5" t="s">
        <v>8</v>
      </c>
      <c r="G6" s="6" t="s">
        <v>9</v>
      </c>
      <c r="H6"/>
      <c r="I6"/>
    </row>
    <row r="7" spans="1:9" ht="26.45" customHeight="1" thickBot="1" x14ac:dyDescent="0.25">
      <c r="A7" s="23"/>
      <c r="B7" s="29"/>
      <c r="C7" s="32"/>
      <c r="D7" s="32"/>
      <c r="E7" s="37"/>
      <c r="F7" s="7" t="s">
        <v>1</v>
      </c>
      <c r="G7" s="8" t="s">
        <v>2</v>
      </c>
      <c r="H7"/>
      <c r="I7"/>
    </row>
    <row r="8" spans="1:9" x14ac:dyDescent="0.2">
      <c r="A8" s="21" t="s">
        <v>3</v>
      </c>
      <c r="B8" s="27" t="s">
        <v>12</v>
      </c>
      <c r="C8" s="30" t="s">
        <v>19</v>
      </c>
      <c r="D8" s="21"/>
      <c r="E8" s="38"/>
      <c r="F8" s="25" t="s">
        <v>17</v>
      </c>
      <c r="G8" s="26"/>
      <c r="H8"/>
      <c r="I8"/>
    </row>
    <row r="9" spans="1:9" ht="25.5" x14ac:dyDescent="0.2">
      <c r="A9" s="22"/>
      <c r="B9" s="28"/>
      <c r="C9" s="31"/>
      <c r="D9" s="22"/>
      <c r="E9" s="39"/>
      <c r="F9" s="5" t="s">
        <v>10</v>
      </c>
      <c r="G9" s="6" t="s">
        <v>11</v>
      </c>
      <c r="H9"/>
      <c r="I9"/>
    </row>
    <row r="10" spans="1:9" ht="13.5" thickBot="1" x14ac:dyDescent="0.25">
      <c r="A10" s="23"/>
      <c r="B10" s="29"/>
      <c r="C10" s="32"/>
      <c r="D10" s="23"/>
      <c r="E10" s="40"/>
      <c r="F10" s="7" t="s">
        <v>4</v>
      </c>
      <c r="G10" s="8" t="s">
        <v>5</v>
      </c>
      <c r="H10"/>
      <c r="I10"/>
    </row>
    <row r="11" spans="1:9" ht="30" customHeight="1" x14ac:dyDescent="0.2">
      <c r="A11" s="4">
        <v>44166</v>
      </c>
      <c r="B11" s="9" t="s">
        <v>20</v>
      </c>
      <c r="C11" s="10">
        <v>72.48</v>
      </c>
      <c r="D11" s="3"/>
      <c r="E11" s="3">
        <v>82</v>
      </c>
      <c r="F11" s="3">
        <f>IF(D11&lt;&gt;0,MIN(D11,C11*0.9),C11*0.9)</f>
        <v>65.231999999999999</v>
      </c>
      <c r="G11" s="3">
        <f>IF(E11&lt;&gt;0,MAX(E11,C11*1.1),C11*1.1)</f>
        <v>82</v>
      </c>
      <c r="H11" s="16"/>
      <c r="I11" s="16"/>
    </row>
    <row r="12" spans="1:9" ht="30" customHeight="1" x14ac:dyDescent="0.2">
      <c r="A12" s="4">
        <v>44167</v>
      </c>
      <c r="B12" s="9" t="s">
        <v>20</v>
      </c>
      <c r="C12" s="11">
        <v>80.650000000000006</v>
      </c>
      <c r="D12" s="3"/>
      <c r="E12" s="3">
        <v>86.5</v>
      </c>
      <c r="F12" s="3">
        <f t="shared" ref="F12:F39" si="0">IF(D12&lt;&gt;0,MIN(D12,C12*0.9),C12*0.9)</f>
        <v>72.585000000000008</v>
      </c>
      <c r="G12" s="3">
        <f t="shared" ref="G12:G39" si="1">IF(E12&lt;&gt;0,MAX(E12,C12*1.1),C12*1.1)</f>
        <v>88.715000000000018</v>
      </c>
      <c r="H12" s="16"/>
      <c r="I12" s="16"/>
    </row>
    <row r="13" spans="1:9" ht="30" customHeight="1" x14ac:dyDescent="0.2">
      <c r="A13" s="4">
        <v>44168</v>
      </c>
      <c r="B13" s="9" t="s">
        <v>20</v>
      </c>
      <c r="C13" s="11">
        <v>79.75</v>
      </c>
      <c r="D13" s="3"/>
      <c r="E13" s="3">
        <v>83</v>
      </c>
      <c r="F13" s="3">
        <f t="shared" si="0"/>
        <v>71.775000000000006</v>
      </c>
      <c r="G13" s="3">
        <f t="shared" si="1"/>
        <v>87.725000000000009</v>
      </c>
      <c r="H13" s="16"/>
      <c r="I13" s="16"/>
    </row>
    <row r="14" spans="1:9" ht="30" customHeight="1" x14ac:dyDescent="0.2">
      <c r="A14" s="4">
        <v>44169</v>
      </c>
      <c r="B14" s="9" t="s">
        <v>20</v>
      </c>
      <c r="C14" s="11">
        <v>67.239999999999995</v>
      </c>
      <c r="D14" s="3"/>
      <c r="E14" s="3">
        <v>68</v>
      </c>
      <c r="F14" s="3">
        <f t="shared" si="0"/>
        <v>60.515999999999998</v>
      </c>
      <c r="G14" s="3">
        <f t="shared" si="1"/>
        <v>73.963999999999999</v>
      </c>
      <c r="H14" s="16"/>
      <c r="I14" s="16"/>
    </row>
    <row r="15" spans="1:9" ht="30" customHeight="1" x14ac:dyDescent="0.2">
      <c r="A15" s="4">
        <v>44170</v>
      </c>
      <c r="B15" s="12" t="s">
        <v>23</v>
      </c>
      <c r="C15" s="11">
        <v>62.73</v>
      </c>
      <c r="D15" s="3">
        <v>56</v>
      </c>
      <c r="E15" s="3"/>
      <c r="F15" s="3">
        <f t="shared" si="0"/>
        <v>56</v>
      </c>
      <c r="G15" s="3">
        <f t="shared" si="1"/>
        <v>69.003</v>
      </c>
      <c r="H15" s="16"/>
      <c r="I15" s="16"/>
    </row>
    <row r="16" spans="1:9" ht="30" customHeight="1" x14ac:dyDescent="0.2">
      <c r="A16" s="4">
        <v>44171</v>
      </c>
      <c r="B16" s="12" t="s">
        <v>23</v>
      </c>
      <c r="C16" s="11">
        <v>62.95</v>
      </c>
      <c r="D16" s="3">
        <v>58</v>
      </c>
      <c r="E16" s="3"/>
      <c r="F16" s="3">
        <f t="shared" si="0"/>
        <v>56.655000000000001</v>
      </c>
      <c r="G16" s="3">
        <f t="shared" si="1"/>
        <v>69.245000000000005</v>
      </c>
      <c r="H16" s="16"/>
      <c r="I16" s="16"/>
    </row>
    <row r="17" spans="1:9" ht="30" customHeight="1" x14ac:dyDescent="0.2">
      <c r="A17" s="4">
        <v>44172</v>
      </c>
      <c r="B17" s="9" t="s">
        <v>20</v>
      </c>
      <c r="C17" s="11">
        <v>70.3</v>
      </c>
      <c r="D17" s="3"/>
      <c r="E17" s="3">
        <v>70</v>
      </c>
      <c r="F17" s="3">
        <f t="shared" si="0"/>
        <v>63.269999999999996</v>
      </c>
      <c r="G17" s="3">
        <f t="shared" si="1"/>
        <v>77.33</v>
      </c>
      <c r="H17" s="16"/>
      <c r="I17" s="16"/>
    </row>
    <row r="18" spans="1:9" ht="57" customHeight="1" x14ac:dyDescent="0.2">
      <c r="A18" s="4">
        <v>44173</v>
      </c>
      <c r="B18" s="13" t="s">
        <v>24</v>
      </c>
      <c r="C18" s="11">
        <v>70.400000000000006</v>
      </c>
      <c r="D18" s="3">
        <v>69.099999999999994</v>
      </c>
      <c r="E18" s="3">
        <v>71</v>
      </c>
      <c r="F18" s="3">
        <f t="shared" si="0"/>
        <v>63.360000000000007</v>
      </c>
      <c r="G18" s="3">
        <f t="shared" si="1"/>
        <v>77.440000000000012</v>
      </c>
      <c r="H18" s="16"/>
      <c r="I18" s="16"/>
    </row>
    <row r="19" spans="1:9" ht="30" customHeight="1" x14ac:dyDescent="0.2">
      <c r="A19" s="4">
        <v>44174</v>
      </c>
      <c r="B19" s="12" t="s">
        <v>23</v>
      </c>
      <c r="C19" s="11">
        <v>68.87</v>
      </c>
      <c r="D19" s="3">
        <v>69</v>
      </c>
      <c r="E19" s="3"/>
      <c r="F19" s="3">
        <f t="shared" si="0"/>
        <v>61.983000000000004</v>
      </c>
      <c r="G19" s="3">
        <f t="shared" si="1"/>
        <v>75.757000000000005</v>
      </c>
      <c r="H19" s="16"/>
      <c r="I19" s="16"/>
    </row>
    <row r="20" spans="1:9" ht="30" customHeight="1" x14ac:dyDescent="0.2">
      <c r="A20" s="4">
        <v>44175</v>
      </c>
      <c r="B20" s="12" t="s">
        <v>23</v>
      </c>
      <c r="C20" s="11">
        <v>65.709999999999994</v>
      </c>
      <c r="D20" s="3">
        <v>63.5</v>
      </c>
      <c r="E20" s="3"/>
      <c r="F20" s="3">
        <f t="shared" si="0"/>
        <v>59.138999999999996</v>
      </c>
      <c r="G20" s="3">
        <f t="shared" si="1"/>
        <v>72.281000000000006</v>
      </c>
      <c r="H20" s="16"/>
      <c r="I20" s="16"/>
    </row>
    <row r="21" spans="1:9" ht="30" customHeight="1" x14ac:dyDescent="0.2">
      <c r="A21" s="4">
        <v>44176</v>
      </c>
      <c r="B21" s="12" t="s">
        <v>23</v>
      </c>
      <c r="C21" s="11">
        <v>65.94</v>
      </c>
      <c r="D21" s="3">
        <v>63</v>
      </c>
      <c r="E21" s="3"/>
      <c r="F21" s="3">
        <f t="shared" si="0"/>
        <v>59.345999999999997</v>
      </c>
      <c r="G21" s="3">
        <f t="shared" si="1"/>
        <v>72.534000000000006</v>
      </c>
      <c r="H21" s="16"/>
      <c r="I21" s="16"/>
    </row>
    <row r="22" spans="1:9" ht="30" customHeight="1" x14ac:dyDescent="0.2">
      <c r="A22" s="4">
        <v>44177</v>
      </c>
      <c r="B22" s="14" t="str">
        <f>B17</f>
        <v>OTS a cumpărat gaze de echilibrare                                  OTS bought balancing gases</v>
      </c>
      <c r="C22" s="11">
        <v>70.78</v>
      </c>
      <c r="D22" s="3"/>
      <c r="E22" s="3">
        <v>75</v>
      </c>
      <c r="F22" s="3">
        <f t="shared" si="0"/>
        <v>63.702000000000005</v>
      </c>
      <c r="G22" s="3">
        <f t="shared" si="1"/>
        <v>77.858000000000004</v>
      </c>
      <c r="H22" s="16"/>
      <c r="I22" s="16"/>
    </row>
    <row r="23" spans="1:9" ht="30" customHeight="1" x14ac:dyDescent="0.2">
      <c r="A23" s="4">
        <v>44178</v>
      </c>
      <c r="B23" s="14" t="s">
        <v>20</v>
      </c>
      <c r="C23" s="11">
        <v>70.92</v>
      </c>
      <c r="D23" s="3"/>
      <c r="E23" s="3">
        <v>72</v>
      </c>
      <c r="F23" s="3">
        <f t="shared" si="0"/>
        <v>63.828000000000003</v>
      </c>
      <c r="G23" s="3">
        <f t="shared" si="1"/>
        <v>78.012000000000015</v>
      </c>
      <c r="H23" s="16"/>
      <c r="I23" s="16"/>
    </row>
    <row r="24" spans="1:9" ht="30" customHeight="1" x14ac:dyDescent="0.2">
      <c r="A24" s="4">
        <v>44179</v>
      </c>
      <c r="B24" s="14" t="s">
        <v>20</v>
      </c>
      <c r="C24" s="11">
        <v>72.180000000000007</v>
      </c>
      <c r="D24" s="3"/>
      <c r="E24" s="3">
        <v>73</v>
      </c>
      <c r="F24" s="3">
        <f t="shared" si="0"/>
        <v>64.962000000000003</v>
      </c>
      <c r="G24" s="3">
        <f t="shared" si="1"/>
        <v>79.39800000000001</v>
      </c>
      <c r="H24" s="16"/>
      <c r="I24" s="16"/>
    </row>
    <row r="25" spans="1:9" ht="30" customHeight="1" x14ac:dyDescent="0.2">
      <c r="A25" s="4">
        <v>44180</v>
      </c>
      <c r="B25" s="14" t="s">
        <v>20</v>
      </c>
      <c r="C25" s="11">
        <v>71.3</v>
      </c>
      <c r="D25" s="3"/>
      <c r="E25" s="3">
        <v>71.5</v>
      </c>
      <c r="F25" s="3">
        <f t="shared" si="0"/>
        <v>64.17</v>
      </c>
      <c r="G25" s="3">
        <f t="shared" si="1"/>
        <v>78.430000000000007</v>
      </c>
      <c r="H25" s="16"/>
      <c r="I25" s="16"/>
    </row>
    <row r="26" spans="1:9" ht="57" customHeight="1" x14ac:dyDescent="0.2">
      <c r="A26" s="4">
        <v>44181</v>
      </c>
      <c r="B26" s="13" t="s">
        <v>24</v>
      </c>
      <c r="C26" s="11">
        <v>71.64</v>
      </c>
      <c r="D26" s="3">
        <v>71</v>
      </c>
      <c r="E26" s="3">
        <v>72.95</v>
      </c>
      <c r="F26" s="3">
        <f t="shared" si="0"/>
        <v>64.475999999999999</v>
      </c>
      <c r="G26" s="3">
        <f t="shared" si="1"/>
        <v>78.804000000000002</v>
      </c>
      <c r="H26" s="16"/>
      <c r="I26" s="16"/>
    </row>
    <row r="27" spans="1:9" ht="30" customHeight="1" x14ac:dyDescent="0.2">
      <c r="A27" s="4">
        <v>44182</v>
      </c>
      <c r="B27" s="14" t="str">
        <f>B25</f>
        <v>OTS a cumpărat gaze de echilibrare                                  OTS bought balancing gases</v>
      </c>
      <c r="C27" s="11">
        <v>71.66</v>
      </c>
      <c r="D27" s="3"/>
      <c r="E27" s="3">
        <v>72</v>
      </c>
      <c r="F27" s="3">
        <f t="shared" si="0"/>
        <v>64.494</v>
      </c>
      <c r="G27" s="3">
        <f t="shared" si="1"/>
        <v>78.826000000000008</v>
      </c>
      <c r="H27" s="16"/>
      <c r="I27" s="16"/>
    </row>
    <row r="28" spans="1:9" ht="30" customHeight="1" x14ac:dyDescent="0.2">
      <c r="A28" s="4">
        <v>44183</v>
      </c>
      <c r="B28" s="14" t="s">
        <v>20</v>
      </c>
      <c r="C28" s="11">
        <v>72.430000000000007</v>
      </c>
      <c r="D28" s="3"/>
      <c r="E28" s="3">
        <v>73.5</v>
      </c>
      <c r="F28" s="3">
        <f>IF(D28&lt;&gt;0,MIN(D28,C28*0.9),C28*0.9)</f>
        <v>65.187000000000012</v>
      </c>
      <c r="G28" s="3">
        <f>IF(E28&lt;&gt;0,MAX(E28,C28*1.1),C28*1.1)</f>
        <v>79.673000000000016</v>
      </c>
      <c r="H28" s="16"/>
      <c r="I28" s="16"/>
    </row>
    <row r="29" spans="1:9" ht="57" customHeight="1" x14ac:dyDescent="0.2">
      <c r="A29" s="4">
        <v>44184</v>
      </c>
      <c r="B29" s="13" t="s">
        <v>24</v>
      </c>
      <c r="C29" s="11">
        <v>73.17</v>
      </c>
      <c r="D29" s="3">
        <v>71</v>
      </c>
      <c r="E29" s="3">
        <v>74.599999999999994</v>
      </c>
      <c r="F29" s="3">
        <f t="shared" si="0"/>
        <v>65.853000000000009</v>
      </c>
      <c r="G29" s="3">
        <f t="shared" si="1"/>
        <v>80.487000000000009</v>
      </c>
      <c r="H29" s="16"/>
      <c r="I29" s="16"/>
    </row>
    <row r="30" spans="1:9" ht="30" customHeight="1" x14ac:dyDescent="0.2">
      <c r="A30" s="4">
        <v>44185</v>
      </c>
      <c r="B30" s="12" t="s">
        <v>23</v>
      </c>
      <c r="C30" s="11">
        <v>72.19</v>
      </c>
      <c r="D30" s="3">
        <v>71</v>
      </c>
      <c r="E30" s="3"/>
      <c r="F30" s="3">
        <f t="shared" si="0"/>
        <v>64.971000000000004</v>
      </c>
      <c r="G30" s="3">
        <f t="shared" si="1"/>
        <v>79.409000000000006</v>
      </c>
      <c r="H30" s="16"/>
      <c r="I30" s="16"/>
    </row>
    <row r="31" spans="1:9" ht="57" customHeight="1" x14ac:dyDescent="0.2">
      <c r="A31" s="4">
        <v>44186</v>
      </c>
      <c r="B31" s="13" t="s">
        <v>24</v>
      </c>
      <c r="C31" s="11">
        <v>74.5</v>
      </c>
      <c r="D31" s="3">
        <v>72.5</v>
      </c>
      <c r="E31" s="3">
        <v>75</v>
      </c>
      <c r="F31" s="3">
        <f t="shared" si="0"/>
        <v>67.05</v>
      </c>
      <c r="G31" s="3">
        <f t="shared" si="1"/>
        <v>81.95</v>
      </c>
      <c r="H31" s="16"/>
      <c r="I31" s="16"/>
    </row>
    <row r="32" spans="1:9" ht="27.75" customHeight="1" x14ac:dyDescent="0.2">
      <c r="A32" s="4">
        <v>44187</v>
      </c>
      <c r="B32" s="12" t="s">
        <v>23</v>
      </c>
      <c r="C32" s="11">
        <v>73.150000000000006</v>
      </c>
      <c r="D32" s="3">
        <v>73</v>
      </c>
      <c r="E32" s="3"/>
      <c r="F32" s="3">
        <f t="shared" si="0"/>
        <v>65.835000000000008</v>
      </c>
      <c r="G32" s="3">
        <f t="shared" si="1"/>
        <v>80.465000000000018</v>
      </c>
      <c r="H32" s="16"/>
      <c r="I32" s="16"/>
    </row>
    <row r="33" spans="1:9" ht="27.75" customHeight="1" x14ac:dyDescent="0.2">
      <c r="A33" s="4">
        <v>44188</v>
      </c>
      <c r="B33" s="12" t="s">
        <v>23</v>
      </c>
      <c r="C33" s="11">
        <v>72</v>
      </c>
      <c r="D33" s="3">
        <v>71</v>
      </c>
      <c r="E33" s="3"/>
      <c r="F33" s="3">
        <f t="shared" si="0"/>
        <v>64.8</v>
      </c>
      <c r="G33" s="3">
        <f t="shared" si="1"/>
        <v>79.2</v>
      </c>
      <c r="H33" s="16"/>
      <c r="I33" s="16"/>
    </row>
    <row r="34" spans="1:9" ht="30" customHeight="1" x14ac:dyDescent="0.2">
      <c r="A34" s="4">
        <v>44189</v>
      </c>
      <c r="B34" s="12" t="s">
        <v>23</v>
      </c>
      <c r="C34" s="11">
        <v>71.430000000000007</v>
      </c>
      <c r="D34" s="3">
        <v>71.3</v>
      </c>
      <c r="E34" s="3"/>
      <c r="F34" s="3">
        <f t="shared" si="0"/>
        <v>64.287000000000006</v>
      </c>
      <c r="G34" s="3">
        <f t="shared" si="1"/>
        <v>78.573000000000008</v>
      </c>
      <c r="H34" s="16"/>
      <c r="I34" s="16"/>
    </row>
    <row r="35" spans="1:9" ht="30" customHeight="1" x14ac:dyDescent="0.2">
      <c r="A35" s="4">
        <v>44190</v>
      </c>
      <c r="B35" s="12" t="s">
        <v>23</v>
      </c>
      <c r="C35" s="11">
        <v>64.91</v>
      </c>
      <c r="D35" s="3">
        <v>60</v>
      </c>
      <c r="E35" s="3"/>
      <c r="F35" s="3">
        <f t="shared" si="0"/>
        <v>58.418999999999997</v>
      </c>
      <c r="G35" s="3">
        <f t="shared" si="1"/>
        <v>71.400999999999996</v>
      </c>
      <c r="H35" s="16"/>
      <c r="I35" s="16"/>
    </row>
    <row r="36" spans="1:9" ht="57" customHeight="1" x14ac:dyDescent="0.2">
      <c r="A36" s="4">
        <v>44191</v>
      </c>
      <c r="B36" s="13" t="s">
        <v>24</v>
      </c>
      <c r="C36" s="11">
        <v>59.65</v>
      </c>
      <c r="D36" s="3">
        <v>55</v>
      </c>
      <c r="E36" s="3">
        <v>63</v>
      </c>
      <c r="F36" s="3">
        <f t="shared" si="0"/>
        <v>53.685000000000002</v>
      </c>
      <c r="G36" s="3">
        <f t="shared" si="1"/>
        <v>65.615000000000009</v>
      </c>
      <c r="H36" s="16"/>
      <c r="I36" s="16"/>
    </row>
    <row r="37" spans="1:9" ht="30" customHeight="1" x14ac:dyDescent="0.2">
      <c r="A37" s="4">
        <v>44192</v>
      </c>
      <c r="B37" s="14" t="s">
        <v>20</v>
      </c>
      <c r="C37" s="11">
        <v>69.930000000000007</v>
      </c>
      <c r="D37" s="3"/>
      <c r="E37" s="3">
        <v>71</v>
      </c>
      <c r="F37" s="3">
        <f t="shared" si="0"/>
        <v>62.937000000000005</v>
      </c>
      <c r="G37" s="3">
        <f t="shared" si="1"/>
        <v>76.923000000000016</v>
      </c>
      <c r="H37" s="16"/>
      <c r="I37" s="16"/>
    </row>
    <row r="38" spans="1:9" ht="57" customHeight="1" x14ac:dyDescent="0.2">
      <c r="A38" s="4">
        <v>44193</v>
      </c>
      <c r="B38" s="13" t="s">
        <v>24</v>
      </c>
      <c r="C38" s="11">
        <v>69.73</v>
      </c>
      <c r="D38" s="3">
        <v>68</v>
      </c>
      <c r="E38" s="3">
        <v>70</v>
      </c>
      <c r="F38" s="3">
        <f>IF(D38&lt;&gt;0,MIN(D38,C38*0.9),C38*0.9)</f>
        <v>62.757000000000005</v>
      </c>
      <c r="G38" s="3">
        <f>IF(E38&lt;&gt;0,MAX(E38,C38*1.1),C38*1.1)</f>
        <v>76.703000000000017</v>
      </c>
      <c r="H38" s="16"/>
      <c r="I38" s="16"/>
    </row>
    <row r="39" spans="1:9" ht="30" customHeight="1" x14ac:dyDescent="0.2">
      <c r="A39" s="4">
        <v>44194</v>
      </c>
      <c r="B39" s="12" t="s">
        <v>23</v>
      </c>
      <c r="C39" s="11">
        <v>68.239999999999995</v>
      </c>
      <c r="D39" s="3">
        <v>60</v>
      </c>
      <c r="E39" s="3"/>
      <c r="F39" s="3">
        <f t="shared" si="0"/>
        <v>60</v>
      </c>
      <c r="G39" s="3">
        <f t="shared" si="1"/>
        <v>75.064000000000007</v>
      </c>
      <c r="H39" s="16"/>
      <c r="I39" s="16"/>
    </row>
    <row r="40" spans="1:9" ht="63.75" x14ac:dyDescent="0.2">
      <c r="A40" s="4">
        <v>44195</v>
      </c>
      <c r="B40" s="13" t="s">
        <v>24</v>
      </c>
      <c r="C40" s="11">
        <v>68.3</v>
      </c>
      <c r="D40" s="3">
        <v>68</v>
      </c>
      <c r="E40" s="3">
        <v>69.5</v>
      </c>
      <c r="F40" s="3">
        <f t="shared" ref="F40:F41" si="2">IF(D40&lt;&gt;0,MIN(D40,C40*0.9),C40*0.9)</f>
        <v>61.47</v>
      </c>
      <c r="G40" s="3">
        <f t="shared" ref="G40:G41" si="3">IF(E40&lt;&gt;0,MAX(E40,C40*1.1),C40*1.1)</f>
        <v>75.13000000000001</v>
      </c>
      <c r="H40" s="16"/>
      <c r="I40" s="16"/>
    </row>
    <row r="41" spans="1:9" ht="30" customHeight="1" x14ac:dyDescent="0.2">
      <c r="A41" s="4">
        <v>44196</v>
      </c>
      <c r="B41" s="14" t="s">
        <v>20</v>
      </c>
      <c r="C41" s="11">
        <v>69.989999999999995</v>
      </c>
      <c r="D41" s="3"/>
      <c r="E41" s="3">
        <v>70</v>
      </c>
      <c r="F41" s="3">
        <f t="shared" si="2"/>
        <v>62.991</v>
      </c>
      <c r="G41" s="3">
        <f t="shared" si="3"/>
        <v>76.989000000000004</v>
      </c>
      <c r="H41" s="16"/>
      <c r="I41" s="16"/>
    </row>
    <row r="42" spans="1:9" ht="13.5" thickBot="1" x14ac:dyDescent="0.25">
      <c r="B42"/>
    </row>
    <row r="43" spans="1:9" ht="69.95" customHeight="1" thickBot="1" x14ac:dyDescent="0.25">
      <c r="A43" s="17" t="s">
        <v>25</v>
      </c>
      <c r="B43" s="18"/>
      <c r="C43" s="41">
        <v>70.8</v>
      </c>
      <c r="D43" s="19" t="s">
        <v>26</v>
      </c>
      <c r="E43" s="19"/>
      <c r="F43" s="19"/>
      <c r="G43" s="20"/>
    </row>
    <row r="44" spans="1:9" x14ac:dyDescent="0.2">
      <c r="A44" s="15"/>
      <c r="B44" s="1"/>
      <c r="C44" s="1"/>
      <c r="D44" s="1"/>
      <c r="E44" s="1"/>
      <c r="F44" s="1"/>
      <c r="G44" s="1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</sheetData>
  <mergeCells count="18">
    <mergeCell ref="D8:D10"/>
    <mergeCell ref="E8:E10"/>
    <mergeCell ref="A43:B43"/>
    <mergeCell ref="D43:G43"/>
    <mergeCell ref="A8:A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2021-05-24T09:53:40Z</dcterms:modified>
  <cp:category/>
</cp:coreProperties>
</file>