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iolpan\Documents\rezultate financiare\2019\rezultate Trim.III\Site\"/>
    </mc:Choice>
  </mc:AlternateContent>
  <bookViews>
    <workbookView xWindow="0" yWindow="0" windowWidth="19200" windowHeight="6465" tabRatio="860"/>
  </bookViews>
  <sheets>
    <sheet name=" Poz.Fin. 30092019-interim " sheetId="1" r:id="rId1"/>
    <sheet name="Rez. Glob_30092019-interimar" sheetId="2" r:id="rId2"/>
    <sheet name="Capitaluri_30092019-interim" sheetId="3" r:id="rId3"/>
    <sheet name="Flux de trez_30092019-interim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B33" i="2"/>
  <c r="C11" i="2"/>
  <c r="C22" i="2" s="1"/>
  <c r="C29" i="2" s="1"/>
  <c r="B11" i="2"/>
  <c r="B22" i="2" s="1"/>
  <c r="B29" i="2" s="1"/>
  <c r="D45" i="1"/>
  <c r="C45" i="1"/>
  <c r="D37" i="1"/>
  <c r="C37" i="1"/>
  <c r="C47" i="1" s="1"/>
  <c r="C49" i="1" s="1"/>
  <c r="D30" i="1"/>
  <c r="C30" i="1"/>
  <c r="D18" i="1"/>
  <c r="C18" i="1"/>
  <c r="C20" i="1" s="1"/>
  <c r="D12" i="1"/>
  <c r="D20" i="1" s="1"/>
  <c r="C12" i="1"/>
  <c r="B35" i="2" l="1"/>
  <c r="B39" i="2" s="1"/>
  <c r="C35" i="2"/>
  <c r="C39" i="2" s="1"/>
  <c r="D47" i="1"/>
  <c r="D49" i="1" s="1"/>
</calcChain>
</file>

<file path=xl/sharedStrings.xml><?xml version="1.0" encoding="utf-8"?>
<sst xmlns="http://schemas.openxmlformats.org/spreadsheetml/2006/main" count="138" uniqueCount="100">
  <si>
    <t>ACTIV</t>
  </si>
  <si>
    <t>Active imobilizate</t>
  </si>
  <si>
    <t>Imobilizări necorporale</t>
  </si>
  <si>
    <t>Drepturi de utilizare a activelor luate in leasing</t>
  </si>
  <si>
    <t>Imobilizări corporale</t>
  </si>
  <si>
    <t>Imobilizari financiare</t>
  </si>
  <si>
    <t>Creanţe comerciale şi alte creanţe</t>
  </si>
  <si>
    <t>Impozit amanat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</si>
  <si>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</si>
  <si>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</si>
  <si>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</si>
  <si>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</si>
  <si>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</si>
  <si>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</si>
  <si>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</si>
  <si>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Ajustări ale capitalului Social la hiperinflaţie</t>
  </si>
  <si>
    <t>Primă de emisiune</t>
  </si>
  <si>
    <t>Alte rezerve</t>
  </si>
  <si>
    <t>Rezultatul reportat</t>
  </si>
  <si>
    <t>Datorii pe termen lung</t>
  </si>
  <si>
    <t>Împrumuturi pe termen lung</t>
  </si>
  <si>
    <t>Provizion pentru beneficiile angajaţilor</t>
  </si>
  <si>
    <t>Venituri înregistrate în avans</t>
  </si>
  <si>
    <t>Impozit amânat de plată</t>
  </si>
  <si>
    <t>Datorii comerciale şi alte Datorii</t>
  </si>
  <si>
    <t>Datorii curente</t>
  </si>
  <si>
    <t>Provizion pentru riscuri şi cheltuieli</t>
  </si>
  <si>
    <t>Impozit curent de plată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</si>
  <si>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</si>
  <si>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</si>
  <si>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</si>
  <si>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</si>
  <si>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</si>
  <si>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</si>
  <si>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</si>
  <si>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</si>
  <si>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Indemnizaţii, salarii şi alte cheltuieli de natură salarială</t>
  </si>
  <si>
    <t>Consum tehnologic, materiale şi consumabile utilizate</t>
  </si>
  <si>
    <t>Cheltuieli cu redevenţe</t>
  </si>
  <si>
    <t>Întreţinere şi transport</t>
  </si>
  <si>
    <t>Impozite şi alte sume datorate statului</t>
  </si>
  <si>
    <t>Cheltuieli cu provizionul pentru riscuri şi cheltuieli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</si>
  <si>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</si>
  <si>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</si>
  <si>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</si>
  <si>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</si>
  <si>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</si>
  <si>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</si>
  <si>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</si>
  <si>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</si>
  <si>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</si>
  <si>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</si>
  <si>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</si>
  <si>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</si>
  <si>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</si>
  <si>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</si>
  <si>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</si>
  <si>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(neauditat)</t>
  </si>
  <si>
    <t>Ajustari ale capitalului social</t>
  </si>
  <si>
    <t>Prime de capital</t>
  </si>
  <si>
    <t>Total capitaluri proprii</t>
  </si>
  <si>
    <t>Sold la 1 ianuarie 2018, raportat</t>
  </si>
  <si>
    <t>Retratari</t>
  </si>
  <si>
    <t>Sold la 1 ianuarie 2018, retratat</t>
  </si>
  <si>
    <t>Profit net aferent perioadei</t>
  </si>
  <si>
    <t>-</t>
  </si>
  <si>
    <t>Tranzacţii cu acţionarii</t>
  </si>
  <si>
    <t>Dividende aferente anului 2017</t>
  </si>
  <si>
    <t xml:space="preserve">             -</t>
  </si>
  <si>
    <t xml:space="preserve">                -</t>
  </si>
  <si>
    <t>Sold la 30 septembrie 2018 (neauditat)</t>
  </si>
  <si>
    <t>Sold la 31 decembrie 2018</t>
  </si>
  <si>
    <t>Dividende aferente anului 2018</t>
  </si>
  <si>
    <t>Sold la 30 septembrie 2019 (neauditat)</t>
  </si>
  <si>
    <t xml:space="preserve">Perioada de nouă luni încheiată la </t>
  </si>
  <si>
    <t xml:space="preserve">30 septembrie 2019 </t>
  </si>
  <si>
    <t>30 septembrie 2018</t>
  </si>
  <si>
    <t>Numerar generat din exploatare</t>
  </si>
  <si>
    <t>Dobânzi plătite</t>
  </si>
  <si>
    <t>Dobânzi primite</t>
  </si>
  <si>
    <t>Impozit pe profit plătit</t>
  </si>
  <si>
    <t>Investiții financiare/participații</t>
  </si>
  <si>
    <t>Incasări din cedarea de imobilizări corporale</t>
  </si>
  <si>
    <t>Trageri împrumuturi pe termen lung</t>
  </si>
  <si>
    <t>Dividende plătite</t>
  </si>
  <si>
    <t>Flux de trezorerie din activităţi de  investiţii</t>
  </si>
  <si>
    <t>Plăţi pentru achiziţia de imobilizări  corporale şi necorporale</t>
  </si>
  <si>
    <t>Numerar din taxe de racordare şi fonduri nerambursabile</t>
  </si>
  <si>
    <t>Numerar net utilizat în activităţi de  investiţii</t>
  </si>
  <si>
    <t>Flux de trezorerie din activităţi de    finanţare</t>
  </si>
  <si>
    <t>Numerar net utilizat în activităţi de finanţare</t>
  </si>
  <si>
    <t>Modificarea netă a numerarului şi  echivalentului de numerar</t>
  </si>
  <si>
    <t>Numerar şi echivalent de numerar  la început de an</t>
  </si>
  <si>
    <t xml:space="preserve"> </t>
  </si>
  <si>
    <t>Numerar şi echivalent de numerar   la sfârşit de perioadă</t>
  </si>
  <si>
    <t>Intrări de numerar net generat din activitatea de exploatare</t>
  </si>
  <si>
    <t>(retratat)</t>
  </si>
  <si>
    <t>Rezultatul pe acţiune, de bază şi diluat           (exprimat în lei pe acţiune)</t>
  </si>
  <si>
    <t>Castigul/pierderea actuariala aferenta perioadei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</si>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</sst>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u/>
      <sz val="12"/>
      <name val="Segoe UI"/>
      <family val="2"/>
      <charset val="238"/>
    </font>
    <font>
      <u val="double"/>
      <sz val="12"/>
      <name val="Segoe UI"/>
      <family val="2"/>
      <charset val="238"/>
    </font>
    <font>
      <b/>
      <u val="double"/>
      <sz val="12"/>
      <name val="Segoe UI"/>
      <family val="2"/>
      <charset val="238"/>
    </font>
    <font>
      <i/>
      <sz val="12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u/>
      <sz val="10"/>
      <color rgb="FF000000"/>
      <name val="Segoe UI"/>
      <family val="2"/>
      <charset val="238"/>
    </font>
    <font>
      <sz val="10"/>
      <color theme="1"/>
      <name val="Segoe UI"/>
      <family val="2"/>
      <charset val="238"/>
    </font>
    <font>
      <u/>
      <sz val="10"/>
      <color theme="1"/>
      <name val="Segoe UI"/>
      <family val="2"/>
      <charset val="238"/>
    </font>
    <font>
      <b/>
      <u/>
      <sz val="10"/>
      <color theme="1"/>
      <name val="Segoe UI"/>
      <family val="2"/>
      <charset val="238"/>
    </font>
    <font>
      <u/>
      <sz val="10"/>
      <color rgb="FF000000"/>
      <name val="Segoe UI"/>
      <family val="2"/>
      <charset val="238"/>
    </font>
    <font>
      <b/>
      <sz val="10"/>
      <name val="Segoe UI"/>
      <family val="2"/>
      <charset val="238"/>
    </font>
    <font>
      <b/>
      <u val="double"/>
      <sz val="10"/>
      <color theme="1"/>
      <name val="Segoe UI"/>
      <family val="2"/>
      <charset val="238"/>
    </font>
    <font>
      <b/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7" fillId="0" borderId="0" xfId="0" applyFont="1"/>
    <xf numFmtId="14" fontId="4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/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Fill="1"/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" fillId="0" borderId="0" xfId="0" applyFont="1" applyFill="1"/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3" fontId="20" fillId="0" borderId="0" xfId="0" applyNumberFormat="1" applyFont="1" applyAlignment="1">
      <alignment vertical="center" wrapText="1"/>
    </xf>
    <xf numFmtId="164" fontId="1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7" fontId="7" fillId="0" borderId="0" xfId="0" applyNumberFormat="1" applyFont="1" applyFill="1"/>
    <xf numFmtId="39" fontId="7" fillId="0" borderId="0" xfId="0" applyNumberFormat="1" applyFont="1" applyFill="1"/>
    <xf numFmtId="37" fontId="21" fillId="0" borderId="1" xfId="0" applyNumberFormat="1" applyFont="1" applyFill="1" applyBorder="1"/>
    <xf numFmtId="37" fontId="1" fillId="0" borderId="0" xfId="0" applyNumberFormat="1" applyFont="1" applyFill="1" applyAlignment="1">
      <alignment horizontal="right" wrapText="1"/>
    </xf>
    <xf numFmtId="37" fontId="8" fillId="0" borderId="0" xfId="0" applyNumberFormat="1" applyFont="1" applyFill="1"/>
    <xf numFmtId="37" fontId="8" fillId="0" borderId="0" xfId="0" applyNumberFormat="1" applyFont="1" applyFill="1" applyAlignment="1">
      <alignment horizontal="right" wrapText="1"/>
    </xf>
    <xf numFmtId="37" fontId="9" fillId="0" borderId="0" xfId="0" applyNumberFormat="1" applyFont="1" applyFill="1" applyAlignment="1">
      <alignment horizontal="right" wrapText="1"/>
    </xf>
    <xf numFmtId="37" fontId="21" fillId="0" borderId="2" xfId="0" applyNumberFormat="1" applyFont="1" applyFill="1" applyBorder="1" applyAlignment="1">
      <alignment horizontal="right"/>
    </xf>
    <xf numFmtId="37" fontId="21" fillId="0" borderId="0" xfId="0" applyNumberFormat="1" applyFont="1" applyFill="1" applyBorder="1" applyAlignment="1">
      <alignment horizontal="right"/>
    </xf>
    <xf numFmtId="37" fontId="21" fillId="0" borderId="3" xfId="0" applyNumberFormat="1" applyFont="1" applyFill="1" applyBorder="1" applyAlignment="1">
      <alignment horizontal="right"/>
    </xf>
    <xf numFmtId="37" fontId="10" fillId="0" borderId="0" xfId="0" applyNumberFormat="1" applyFont="1" applyFill="1"/>
    <xf numFmtId="37" fontId="1" fillId="0" borderId="0" xfId="0" applyNumberFormat="1" applyFont="1" applyFill="1"/>
    <xf numFmtId="37" fontId="1" fillId="0" borderId="0" xfId="0" applyNumberFormat="1" applyFont="1" applyFill="1" applyBorder="1"/>
    <xf numFmtId="37" fontId="10" fillId="0" borderId="0" xfId="0" applyNumberFormat="1" applyFont="1" applyFill="1" applyAlignment="1">
      <alignment horizontal="right" wrapText="1"/>
    </xf>
    <xf numFmtId="37" fontId="7" fillId="0" borderId="0" xfId="0" applyNumberFormat="1" applyFont="1" applyFill="1" applyAlignment="1">
      <alignment horizontal="right" wrapText="1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37" fontId="12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 vertical="center" wrapText="1"/>
    </xf>
    <xf numFmtId="37" fontId="16" fillId="0" borderId="0" xfId="0" applyNumberFormat="1" applyFont="1" applyAlignment="1">
      <alignment horizontal="right" vertical="center" wrapText="1"/>
    </xf>
    <xf numFmtId="37" fontId="17" fillId="0" borderId="0" xfId="0" applyNumberFormat="1" applyFont="1" applyAlignment="1">
      <alignment vertical="center" wrapText="1"/>
    </xf>
    <xf numFmtId="37" fontId="15" fillId="0" borderId="0" xfId="0" applyNumberFormat="1" applyFont="1" applyAlignment="1">
      <alignment vertical="center" wrapText="1"/>
    </xf>
    <xf numFmtId="37" fontId="16" fillId="0" borderId="0" xfId="0" applyNumberFormat="1" applyFont="1" applyAlignment="1">
      <alignment vertical="center" wrapText="1"/>
    </xf>
    <xf numFmtId="37" fontId="18" fillId="0" borderId="0" xfId="0" applyNumberFormat="1" applyFont="1" applyAlignment="1">
      <alignment vertical="center" wrapText="1"/>
    </xf>
    <xf numFmtId="37" fontId="14" fillId="0" borderId="0" xfId="0" applyNumberFormat="1" applyFont="1" applyAlignment="1">
      <alignment vertical="center" wrapText="1"/>
    </xf>
    <xf numFmtId="37" fontId="12" fillId="0" borderId="0" xfId="0" applyNumberFormat="1" applyFont="1" applyAlignment="1">
      <alignment vertical="center" wrapText="1"/>
    </xf>
    <xf numFmtId="37" fontId="20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tabSelected="1" zoomScale="70" zoomScaleNormal="70" workbookViewId="0">
      <selection activeCell="J33" sqref="J33"/>
    </sheetView>
  </sheetViews>
  <sheetFormatPr defaultColWidth="9.140625" defaultRowHeight="17.25" x14ac:dyDescent="0.3"/>
  <cols>
    <col min="1" max="1" width="9.140625" style="3"/>
    <col min="2" max="2" width="40.7109375" style="1" customWidth="1"/>
    <col min="3" max="3" width="18.42578125" style="2" customWidth="1"/>
    <col min="4" max="4" width="17.42578125" style="2" customWidth="1"/>
    <col min="5" max="16384" width="9.140625" style="3"/>
  </cols>
  <sheetData>
    <row r="1" spans="2:4" ht="18" thickBot="1" x14ac:dyDescent="0.35"/>
    <row r="2" spans="2:4" x14ac:dyDescent="0.3">
      <c r="B2" s="4"/>
      <c r="C2" s="5">
        <v>43738</v>
      </c>
      <c r="D2" s="5">
        <v>43465</v>
      </c>
    </row>
    <row r="3" spans="2:4" ht="18" thickBot="1" x14ac:dyDescent="0.35">
      <c r="B3" s="4"/>
      <c r="C3" s="6" t="s">
        <v>57</v>
      </c>
      <c r="D3" s="6"/>
    </row>
    <row r="4" spans="2:4" x14ac:dyDescent="0.3">
      <c r="B4" s="4" t="s">
        <v>0</v>
      </c>
      <c r="D4" s="7"/>
    </row>
    <row r="5" spans="2:4" x14ac:dyDescent="0.3">
      <c r="B5" s="4" t="s">
        <v>1</v>
      </c>
      <c r="D5" s="7"/>
    </row>
    <row r="6" spans="2:4" x14ac:dyDescent="0.3">
      <c r="B6" s="8" t="s">
        <v>2</v>
      </c>
      <c r="C6" s="2">
        <v>2829139664</v>
      </c>
      <c r="D6" s="9">
        <v>2301804939</v>
      </c>
    </row>
    <row r="7" spans="2:4" ht="34.5" x14ac:dyDescent="0.3">
      <c r="B7" s="10" t="s">
        <v>3</v>
      </c>
      <c r="C7" s="2">
        <v>10035872</v>
      </c>
      <c r="D7" s="39">
        <v>0</v>
      </c>
    </row>
    <row r="8" spans="2:4" x14ac:dyDescent="0.3">
      <c r="B8" s="10" t="s">
        <v>4</v>
      </c>
      <c r="C8" s="2">
        <v>486125505</v>
      </c>
      <c r="D8" s="9">
        <v>513263137</v>
      </c>
    </row>
    <row r="9" spans="2:4" x14ac:dyDescent="0.3">
      <c r="B9" s="8" t="s">
        <v>5</v>
      </c>
      <c r="C9" s="2">
        <v>131537801</v>
      </c>
      <c r="D9" s="9">
        <v>45600828</v>
      </c>
    </row>
    <row r="10" spans="2:4" x14ac:dyDescent="0.3">
      <c r="B10" s="8" t="s">
        <v>6</v>
      </c>
      <c r="C10" s="2">
        <v>656330981</v>
      </c>
      <c r="D10" s="9">
        <v>629754861</v>
      </c>
    </row>
    <row r="11" spans="2:4" ht="18" thickBot="1" x14ac:dyDescent="0.35">
      <c r="B11" s="8" t="s">
        <v>7</v>
      </c>
      <c r="C11" s="2">
        <v>9070512</v>
      </c>
      <c r="D11" s="39">
        <v>0</v>
      </c>
    </row>
    <row r="12" spans="2:4" ht="18" thickBot="1" x14ac:dyDescent="0.35">
      <c r="B12" s="4"/>
      <c r="C12" s="11">
        <f>SUM(C6:C11)</f>
        <v>4122240335</v>
      </c>
      <c r="D12" s="11">
        <f>SUM(D6:D11)</f>
        <v>3490423765</v>
      </c>
    </row>
    <row r="13" spans="2:4" x14ac:dyDescent="0.3">
      <c r="B13" s="8"/>
      <c r="D13" s="9"/>
    </row>
    <row r="14" spans="2:4" x14ac:dyDescent="0.3">
      <c r="B14" s="4" t="s">
        <v>8</v>
      </c>
      <c r="D14" s="9"/>
    </row>
    <row r="15" spans="2:4" x14ac:dyDescent="0.3">
      <c r="B15" s="10" t="s">
        <v>9</v>
      </c>
      <c r="C15" s="2">
        <v>490241120</v>
      </c>
      <c r="D15" s="9">
        <v>255241340</v>
      </c>
    </row>
    <row r="16" spans="2:4" x14ac:dyDescent="0.3">
      <c r="B16" s="8" t="s">
        <v>6</v>
      </c>
      <c r="C16" s="2">
        <v>323044028</v>
      </c>
      <c r="D16" s="9">
        <v>541390038</v>
      </c>
    </row>
    <row r="17" spans="2:4" ht="18" thickBot="1" x14ac:dyDescent="0.35">
      <c r="B17" s="8" t="s">
        <v>10</v>
      </c>
      <c r="C17" s="2">
        <v>385780501</v>
      </c>
      <c r="D17" s="9">
        <v>708752317</v>
      </c>
    </row>
    <row r="18" spans="2:4" ht="18" thickBot="1" x14ac:dyDescent="0.35">
      <c r="B18" s="4"/>
      <c r="C18" s="12">
        <f>SUM(C15:C17)</f>
        <v>1199065649</v>
      </c>
      <c r="D18" s="12">
        <f>SUM(D15:D17)</f>
        <v>1505383695</v>
      </c>
    </row>
    <row r="19" spans="2:4" x14ac:dyDescent="0.3">
      <c r="B19" s="4"/>
      <c r="D19" s="7"/>
    </row>
    <row r="20" spans="2:4" ht="18" thickBot="1" x14ac:dyDescent="0.35">
      <c r="B20" s="4" t="s">
        <v>11</v>
      </c>
      <c r="C20" s="13">
        <f>C18+C12</f>
        <v>5321305984</v>
      </c>
      <c r="D20" s="13">
        <f>D18+D12</f>
        <v>4995807460</v>
      </c>
    </row>
    <row r="21" spans="2:4" ht="18" thickTop="1" x14ac:dyDescent="0.3">
      <c r="B21" s="8"/>
      <c r="D21" s="9"/>
    </row>
    <row r="22" spans="2:4" x14ac:dyDescent="0.3">
      <c r="B22" s="14" t="s">
        <v>12</v>
      </c>
      <c r="D22" s="9"/>
    </row>
    <row r="23" spans="2:4" x14ac:dyDescent="0.3">
      <c r="B23" s="8"/>
      <c r="D23" s="9"/>
    </row>
    <row r="24" spans="2:4" x14ac:dyDescent="0.3">
      <c r="B24" s="4" t="s">
        <v>13</v>
      </c>
      <c r="D24" s="9"/>
    </row>
    <row r="25" spans="2:4" x14ac:dyDescent="0.3">
      <c r="B25" s="8" t="s">
        <v>14</v>
      </c>
      <c r="C25" s="2">
        <v>117738440</v>
      </c>
      <c r="D25" s="9">
        <v>117738440</v>
      </c>
    </row>
    <row r="26" spans="2:4" ht="34.5" x14ac:dyDescent="0.3">
      <c r="B26" s="8" t="s">
        <v>15</v>
      </c>
      <c r="C26" s="2">
        <v>441418396</v>
      </c>
      <c r="D26" s="9">
        <v>441418396</v>
      </c>
    </row>
    <row r="27" spans="2:4" x14ac:dyDescent="0.3">
      <c r="B27" s="8" t="s">
        <v>16</v>
      </c>
      <c r="C27" s="2">
        <v>247478865</v>
      </c>
      <c r="D27" s="9">
        <v>247478865</v>
      </c>
    </row>
    <row r="28" spans="2:4" x14ac:dyDescent="0.3">
      <c r="B28" s="8" t="s">
        <v>17</v>
      </c>
      <c r="C28" s="2">
        <v>1265796861</v>
      </c>
      <c r="D28" s="9">
        <v>1265796861</v>
      </c>
    </row>
    <row r="29" spans="2:4" ht="18" thickBot="1" x14ac:dyDescent="0.35">
      <c r="B29" s="8" t="s">
        <v>18</v>
      </c>
      <c r="C29" s="2">
        <v>1609965562</v>
      </c>
      <c r="D29" s="9">
        <v>1640298503</v>
      </c>
    </row>
    <row r="30" spans="2:4" ht="18" thickBot="1" x14ac:dyDescent="0.35">
      <c r="B30" s="4"/>
      <c r="C30" s="12">
        <f>SUM(C25:C29)</f>
        <v>3682398124</v>
      </c>
      <c r="D30" s="12">
        <f>SUM(D25:D29)</f>
        <v>3712731065</v>
      </c>
    </row>
    <row r="31" spans="2:4" x14ac:dyDescent="0.3">
      <c r="B31" s="14" t="s">
        <v>19</v>
      </c>
      <c r="D31" s="9"/>
    </row>
    <row r="32" spans="2:4" x14ac:dyDescent="0.3">
      <c r="B32" s="8" t="s">
        <v>20</v>
      </c>
      <c r="C32" s="2">
        <v>473088000</v>
      </c>
      <c r="D32" s="9">
        <v>233195000</v>
      </c>
    </row>
    <row r="33" spans="2:4" ht="34.5" x14ac:dyDescent="0.3">
      <c r="B33" s="8" t="s">
        <v>21</v>
      </c>
      <c r="C33" s="2">
        <v>107072136</v>
      </c>
      <c r="D33" s="9">
        <v>107072136</v>
      </c>
    </row>
    <row r="34" spans="2:4" x14ac:dyDescent="0.3">
      <c r="B34" s="8" t="s">
        <v>22</v>
      </c>
      <c r="C34" s="2">
        <v>644752258</v>
      </c>
      <c r="D34" s="9">
        <v>519718816</v>
      </c>
    </row>
    <row r="35" spans="2:4" x14ac:dyDescent="0.3">
      <c r="B35" s="8" t="s">
        <v>23</v>
      </c>
      <c r="C35" s="39">
        <v>0</v>
      </c>
      <c r="D35" s="9">
        <v>4302215</v>
      </c>
    </row>
    <row r="36" spans="2:4" ht="18" thickBot="1" x14ac:dyDescent="0.35">
      <c r="B36" s="8" t="s">
        <v>24</v>
      </c>
      <c r="C36" s="2">
        <v>7490859</v>
      </c>
      <c r="D36" s="39">
        <v>0</v>
      </c>
    </row>
    <row r="37" spans="2:4" ht="18" thickBot="1" x14ac:dyDescent="0.35">
      <c r="B37" s="4"/>
      <c r="C37" s="12">
        <f>SUM(C32:C36)</f>
        <v>1232403253</v>
      </c>
      <c r="D37" s="12">
        <f>SUM(D32:D36)</f>
        <v>864288167</v>
      </c>
    </row>
    <row r="39" spans="2:4" x14ac:dyDescent="0.3">
      <c r="B39" s="4"/>
      <c r="D39" s="15"/>
    </row>
    <row r="40" spans="2:4" x14ac:dyDescent="0.3">
      <c r="B40" s="4" t="s">
        <v>25</v>
      </c>
      <c r="D40" s="9"/>
    </row>
    <row r="41" spans="2:4" x14ac:dyDescent="0.3">
      <c r="B41" s="8" t="s">
        <v>24</v>
      </c>
      <c r="C41" s="2">
        <v>385664705</v>
      </c>
      <c r="D41" s="9">
        <v>397200648</v>
      </c>
    </row>
    <row r="42" spans="2:4" x14ac:dyDescent="0.3">
      <c r="B42" s="8" t="s">
        <v>26</v>
      </c>
      <c r="C42" s="2">
        <v>14359134</v>
      </c>
      <c r="D42" s="9">
        <v>18647787</v>
      </c>
    </row>
    <row r="43" spans="2:4" x14ac:dyDescent="0.3">
      <c r="B43" s="8" t="s">
        <v>27</v>
      </c>
      <c r="C43" s="2">
        <v>3540975</v>
      </c>
      <c r="D43" s="39">
        <v>0</v>
      </c>
    </row>
    <row r="44" spans="2:4" ht="35.25" thickBot="1" x14ac:dyDescent="0.35">
      <c r="B44" s="8" t="s">
        <v>21</v>
      </c>
      <c r="C44" s="2">
        <v>2939793</v>
      </c>
      <c r="D44" s="9">
        <v>2939793</v>
      </c>
    </row>
    <row r="45" spans="2:4" ht="18" thickBot="1" x14ac:dyDescent="0.35">
      <c r="B45" s="4"/>
      <c r="C45" s="11">
        <f>SUM(C41:C44)</f>
        <v>406504607</v>
      </c>
      <c r="D45" s="11">
        <f>SUM(D41:D44)</f>
        <v>418788228</v>
      </c>
    </row>
    <row r="46" spans="2:4" x14ac:dyDescent="0.3">
      <c r="B46" s="4"/>
      <c r="D46" s="9"/>
    </row>
    <row r="47" spans="2:4" ht="18" thickBot="1" x14ac:dyDescent="0.35">
      <c r="B47" s="4" t="s">
        <v>28</v>
      </c>
      <c r="C47" s="16">
        <f>C37+C45</f>
        <v>1638907860</v>
      </c>
      <c r="D47" s="16">
        <f>D37+D45</f>
        <v>1283076395</v>
      </c>
    </row>
    <row r="48" spans="2:4" x14ac:dyDescent="0.3">
      <c r="B48" s="4"/>
      <c r="D48" s="7"/>
    </row>
    <row r="49" spans="2:4" x14ac:dyDescent="0.3">
      <c r="B49" s="4" t="s">
        <v>29</v>
      </c>
      <c r="C49" s="40">
        <f>C30+C47</f>
        <v>5321305984</v>
      </c>
      <c r="D49" s="40">
        <f>D30+D47</f>
        <v>4995807460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7" zoomScale="60" zoomScaleNormal="60" workbookViewId="0">
      <selection activeCell="H22" sqref="H22"/>
    </sheetView>
  </sheetViews>
  <sheetFormatPr defaultColWidth="8.7109375" defaultRowHeight="17.25" x14ac:dyDescent="0.3"/>
  <cols>
    <col min="1" max="1" width="52.85546875" style="1" customWidth="1"/>
    <col min="2" max="2" width="22.7109375" style="41" customWidth="1"/>
    <col min="3" max="3" width="23.85546875" style="41" customWidth="1"/>
    <col min="4" max="16384" width="8.7109375" style="17"/>
  </cols>
  <sheetData>
    <row r="1" spans="1:3" ht="18" thickBot="1" x14ac:dyDescent="0.35"/>
    <row r="2" spans="1:3" x14ac:dyDescent="0.3">
      <c r="A2" s="73"/>
      <c r="B2" s="48" t="s">
        <v>30</v>
      </c>
      <c r="C2" s="48" t="s">
        <v>30</v>
      </c>
    </row>
    <row r="3" spans="1:3" x14ac:dyDescent="0.3">
      <c r="A3" s="73"/>
      <c r="B3" s="18">
        <v>43466</v>
      </c>
      <c r="C3" s="18">
        <v>43101</v>
      </c>
    </row>
    <row r="4" spans="1:3" x14ac:dyDescent="0.3">
      <c r="A4" s="73"/>
      <c r="B4" s="18">
        <v>43738</v>
      </c>
      <c r="C4" s="18">
        <v>43373</v>
      </c>
    </row>
    <row r="5" spans="1:3" x14ac:dyDescent="0.3">
      <c r="A5" s="19"/>
      <c r="B5" s="49" t="s">
        <v>57</v>
      </c>
      <c r="C5" s="49" t="s">
        <v>57</v>
      </c>
    </row>
    <row r="6" spans="1:3" ht="18" thickBot="1" x14ac:dyDescent="0.35">
      <c r="A6" s="19"/>
      <c r="B6" s="50"/>
      <c r="C6" s="50" t="s">
        <v>96</v>
      </c>
    </row>
    <row r="7" spans="1:3" x14ac:dyDescent="0.3">
      <c r="A7" s="19"/>
    </row>
    <row r="8" spans="1:3" x14ac:dyDescent="0.3">
      <c r="A8" s="8" t="s">
        <v>31</v>
      </c>
      <c r="B8" s="41">
        <v>791477564</v>
      </c>
      <c r="C8" s="41">
        <v>828181273</v>
      </c>
    </row>
    <row r="9" spans="1:3" x14ac:dyDescent="0.3">
      <c r="A9" s="8" t="s">
        <v>32</v>
      </c>
      <c r="B9" s="41">
        <v>255503605</v>
      </c>
      <c r="C9" s="41">
        <v>238801097</v>
      </c>
    </row>
    <row r="10" spans="1:3" ht="18" thickBot="1" x14ac:dyDescent="0.35">
      <c r="A10" s="8" t="s">
        <v>33</v>
      </c>
      <c r="B10" s="41">
        <v>38531465</v>
      </c>
      <c r="C10" s="41">
        <v>26071412</v>
      </c>
    </row>
    <row r="11" spans="1:3" ht="52.5" thickBot="1" x14ac:dyDescent="0.35">
      <c r="A11" s="4" t="s">
        <v>34</v>
      </c>
      <c r="B11" s="43">
        <f>SUM(B8:B10)</f>
        <v>1085512634</v>
      </c>
      <c r="C11" s="43">
        <f>SUM(C8:C10)</f>
        <v>1093053782</v>
      </c>
    </row>
    <row r="12" spans="1:3" x14ac:dyDescent="0.3">
      <c r="A12" s="8"/>
    </row>
    <row r="13" spans="1:3" x14ac:dyDescent="0.3">
      <c r="A13" s="8" t="s">
        <v>35</v>
      </c>
      <c r="B13" s="41">
        <v>-145169327</v>
      </c>
      <c r="C13" s="41">
        <v>-139247992</v>
      </c>
    </row>
    <row r="14" spans="1:3" ht="34.5" x14ac:dyDescent="0.3">
      <c r="A14" s="8" t="s">
        <v>36</v>
      </c>
      <c r="B14" s="41">
        <v>-296603771</v>
      </c>
      <c r="C14" s="41">
        <v>-287021919</v>
      </c>
    </row>
    <row r="15" spans="1:3" ht="34.5" x14ac:dyDescent="0.3">
      <c r="A15" s="8" t="s">
        <v>37</v>
      </c>
      <c r="B15" s="41">
        <v>-80734698</v>
      </c>
      <c r="C15" s="41">
        <v>-70531618</v>
      </c>
    </row>
    <row r="16" spans="1:3" x14ac:dyDescent="0.3">
      <c r="A16" s="8" t="s">
        <v>38</v>
      </c>
      <c r="B16" s="41">
        <v>-103951471</v>
      </c>
      <c r="C16" s="41">
        <v>-106698238</v>
      </c>
    </row>
    <row r="17" spans="1:3" x14ac:dyDescent="0.3">
      <c r="A17" s="8" t="s">
        <v>39</v>
      </c>
      <c r="B17" s="41">
        <v>-19206465</v>
      </c>
      <c r="C17" s="41">
        <v>-23981974</v>
      </c>
    </row>
    <row r="18" spans="1:3" x14ac:dyDescent="0.3">
      <c r="A18" s="8" t="s">
        <v>40</v>
      </c>
      <c r="B18" s="41">
        <v>-79700009</v>
      </c>
      <c r="C18" s="41">
        <v>-58282856</v>
      </c>
    </row>
    <row r="19" spans="1:3" x14ac:dyDescent="0.3">
      <c r="A19" s="8" t="s">
        <v>41</v>
      </c>
      <c r="B19" s="41">
        <v>4288653</v>
      </c>
      <c r="C19" s="41">
        <v>4458125</v>
      </c>
    </row>
    <row r="20" spans="1:3" x14ac:dyDescent="0.3">
      <c r="A20" s="8" t="s">
        <v>42</v>
      </c>
      <c r="B20" s="41">
        <v>-119919649</v>
      </c>
      <c r="C20" s="41">
        <v>-73785222</v>
      </c>
    </row>
    <row r="21" spans="1:3" ht="18" thickBot="1" x14ac:dyDescent="0.35">
      <c r="A21" s="8"/>
    </row>
    <row r="22" spans="1:3" ht="35.25" thickBot="1" x14ac:dyDescent="0.35">
      <c r="A22" s="4" t="s">
        <v>43</v>
      </c>
      <c r="B22" s="43">
        <f>B11+SUM(B13:B20)</f>
        <v>244515897</v>
      </c>
      <c r="C22" s="43">
        <f>C11+SUM(C13:C20)</f>
        <v>337962088</v>
      </c>
    </row>
    <row r="23" spans="1:3" x14ac:dyDescent="0.3">
      <c r="A23" s="8"/>
    </row>
    <row r="24" spans="1:3" x14ac:dyDescent="0.3">
      <c r="A24" s="8" t="s">
        <v>44</v>
      </c>
      <c r="B24" s="41">
        <v>250929758</v>
      </c>
      <c r="C24" s="41">
        <v>118837728</v>
      </c>
    </row>
    <row r="25" spans="1:3" x14ac:dyDescent="0.3">
      <c r="A25" s="8" t="s">
        <v>45</v>
      </c>
      <c r="B25" s="41">
        <v>-250929758</v>
      </c>
      <c r="C25" s="41">
        <v>-118837728</v>
      </c>
    </row>
    <row r="26" spans="1:3" ht="34.5" x14ac:dyDescent="0.3">
      <c r="A26" s="8" t="s">
        <v>46</v>
      </c>
      <c r="B26" s="41">
        <v>521459417</v>
      </c>
      <c r="C26" s="41">
        <v>109545456</v>
      </c>
    </row>
    <row r="27" spans="1:3" x14ac:dyDescent="0.3">
      <c r="A27" s="8" t="s">
        <v>47</v>
      </c>
      <c r="B27" s="41">
        <v>-521459417</v>
      </c>
      <c r="C27" s="41">
        <v>-109545456</v>
      </c>
    </row>
    <row r="28" spans="1:3" ht="18" thickBot="1" x14ac:dyDescent="0.35">
      <c r="A28" s="8"/>
    </row>
    <row r="29" spans="1:3" ht="18" thickBot="1" x14ac:dyDescent="0.35">
      <c r="A29" s="4" t="s">
        <v>48</v>
      </c>
      <c r="B29" s="43">
        <f>B22+B24+B25+B26+B27</f>
        <v>244515897</v>
      </c>
      <c r="C29" s="43">
        <f>C22+C24+C25+C26+C27</f>
        <v>337962088</v>
      </c>
    </row>
    <row r="30" spans="1:3" x14ac:dyDescent="0.3">
      <c r="A30" s="8"/>
    </row>
    <row r="31" spans="1:3" x14ac:dyDescent="0.3">
      <c r="A31" s="8" t="s">
        <v>49</v>
      </c>
      <c r="B31" s="41">
        <v>41522259</v>
      </c>
      <c r="C31" s="41">
        <v>36560161</v>
      </c>
    </row>
    <row r="32" spans="1:3" ht="18" thickBot="1" x14ac:dyDescent="0.35">
      <c r="A32" s="8" t="s">
        <v>50</v>
      </c>
      <c r="B32" s="41">
        <v>-20741548</v>
      </c>
      <c r="C32" s="41">
        <v>-18008942</v>
      </c>
    </row>
    <row r="33" spans="1:3" ht="18" thickBot="1" x14ac:dyDescent="0.35">
      <c r="A33" s="4" t="s">
        <v>51</v>
      </c>
      <c r="B33" s="43">
        <f>B31+B32</f>
        <v>20780711</v>
      </c>
      <c r="C33" s="43">
        <f>C31+C32</f>
        <v>18551219</v>
      </c>
    </row>
    <row r="34" spans="1:3" ht="18" thickBot="1" x14ac:dyDescent="0.35">
      <c r="A34" s="8"/>
    </row>
    <row r="35" spans="1:3" ht="18" thickBot="1" x14ac:dyDescent="0.35">
      <c r="A35" s="4" t="s">
        <v>52</v>
      </c>
      <c r="B35" s="43">
        <f>B29+B33</f>
        <v>265296608</v>
      </c>
      <c r="C35" s="43">
        <f>C29+C33</f>
        <v>356513307</v>
      </c>
    </row>
    <row r="36" spans="1:3" x14ac:dyDescent="0.3">
      <c r="A36" s="8"/>
    </row>
    <row r="37" spans="1:3" x14ac:dyDescent="0.3">
      <c r="A37" s="8" t="s">
        <v>53</v>
      </c>
      <c r="B37" s="41">
        <v>-40608088</v>
      </c>
      <c r="C37" s="41">
        <v>-56567543</v>
      </c>
    </row>
    <row r="38" spans="1:3" ht="18" thickBot="1" x14ac:dyDescent="0.35">
      <c r="A38" s="8"/>
    </row>
    <row r="39" spans="1:3" ht="18" thickBot="1" x14ac:dyDescent="0.35">
      <c r="A39" s="19" t="s">
        <v>54</v>
      </c>
      <c r="B39" s="43">
        <f>B35+B37</f>
        <v>224688520</v>
      </c>
      <c r="C39" s="43">
        <f>C35+C37</f>
        <v>299945764</v>
      </c>
    </row>
    <row r="40" spans="1:3" x14ac:dyDescent="0.3">
      <c r="A40" s="19" t="s">
        <v>55</v>
      </c>
    </row>
    <row r="41" spans="1:3" ht="34.5" x14ac:dyDescent="0.3">
      <c r="A41" s="20" t="s">
        <v>97</v>
      </c>
      <c r="B41" s="42">
        <v>19.0837011259874</v>
      </c>
      <c r="C41" s="42">
        <v>25.475602020886296</v>
      </c>
    </row>
    <row r="42" spans="1:3" ht="18" thickBot="1" x14ac:dyDescent="0.35">
      <c r="A42" s="19"/>
    </row>
    <row r="43" spans="1:3" ht="18" thickBot="1" x14ac:dyDescent="0.35">
      <c r="A43" s="19" t="s">
        <v>56</v>
      </c>
      <c r="B43" s="43">
        <v>224688520</v>
      </c>
      <c r="C43" s="43">
        <v>299945764</v>
      </c>
    </row>
    <row r="44" spans="1:3" x14ac:dyDescent="0.3">
      <c r="A44" s="8"/>
    </row>
  </sheetData>
  <mergeCells count="1">
    <mergeCell ref="A2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60" zoomScaleNormal="60" workbookViewId="0">
      <selection activeCell="J46" sqref="J46"/>
    </sheetView>
  </sheetViews>
  <sheetFormatPr defaultColWidth="8.7109375" defaultRowHeight="17.25" x14ac:dyDescent="0.3"/>
  <cols>
    <col min="1" max="1" width="44.85546875" style="31" customWidth="1"/>
    <col min="2" max="2" width="6.140625" style="62" bestFit="1" customWidth="1"/>
    <col min="3" max="3" width="20.140625" style="31" customWidth="1"/>
    <col min="4" max="4" width="20" style="31" customWidth="1"/>
    <col min="5" max="5" width="20.28515625" style="31" customWidth="1"/>
    <col min="6" max="6" width="23.85546875" style="31" customWidth="1"/>
    <col min="7" max="7" width="26.5703125" style="31" customWidth="1"/>
    <col min="8" max="8" width="23" style="31" customWidth="1"/>
    <col min="9" max="16384" width="8.7109375" style="23"/>
  </cols>
  <sheetData>
    <row r="1" spans="1:8" ht="51.75" x14ac:dyDescent="0.3">
      <c r="A1" s="21"/>
      <c r="B1" s="22" t="s">
        <v>99</v>
      </c>
      <c r="C1" s="22" t="s">
        <v>14</v>
      </c>
      <c r="D1" s="22" t="s">
        <v>58</v>
      </c>
      <c r="E1" s="22" t="s">
        <v>59</v>
      </c>
      <c r="F1" s="22" t="s">
        <v>17</v>
      </c>
      <c r="G1" s="22" t="s">
        <v>18</v>
      </c>
      <c r="H1" s="22" t="s">
        <v>60</v>
      </c>
    </row>
    <row r="2" spans="1:8" x14ac:dyDescent="0.3">
      <c r="A2" s="21"/>
      <c r="B2" s="57"/>
      <c r="C2" s="24"/>
      <c r="D2" s="24"/>
      <c r="E2" s="24"/>
      <c r="F2" s="24"/>
      <c r="G2" s="24"/>
      <c r="H2" s="24"/>
    </row>
    <row r="3" spans="1:8" x14ac:dyDescent="0.3">
      <c r="A3" s="25" t="s">
        <v>61</v>
      </c>
      <c r="B3" s="58"/>
      <c r="C3" s="51">
        <v>117738440</v>
      </c>
      <c r="D3" s="51">
        <v>441418396</v>
      </c>
      <c r="E3" s="51">
        <v>247478865</v>
      </c>
      <c r="F3" s="51">
        <v>1265796861</v>
      </c>
      <c r="G3" s="51">
        <v>1695280597</v>
      </c>
      <c r="H3" s="51">
        <v>3767713159</v>
      </c>
    </row>
    <row r="4" spans="1:8" x14ac:dyDescent="0.3">
      <c r="A4" s="26" t="s">
        <v>62</v>
      </c>
      <c r="B4" s="56">
        <v>32</v>
      </c>
      <c r="C4" s="39">
        <v>0</v>
      </c>
      <c r="D4" s="39">
        <v>0</v>
      </c>
      <c r="E4" s="39">
        <v>0</v>
      </c>
      <c r="F4" s="39">
        <v>0</v>
      </c>
      <c r="G4" s="52">
        <v>1554761</v>
      </c>
      <c r="H4" s="52">
        <v>1554761</v>
      </c>
    </row>
    <row r="5" spans="1:8" x14ac:dyDescent="0.3">
      <c r="A5" s="27" t="s">
        <v>63</v>
      </c>
      <c r="B5" s="59"/>
      <c r="C5" s="51">
        <v>117738440</v>
      </c>
      <c r="D5" s="51">
        <v>441418396</v>
      </c>
      <c r="E5" s="51">
        <v>247478865</v>
      </c>
      <c r="F5" s="51">
        <v>1265796861</v>
      </c>
      <c r="G5" s="51">
        <v>1696835358</v>
      </c>
      <c r="H5" s="51">
        <v>3769267920</v>
      </c>
    </row>
    <row r="6" spans="1:8" x14ac:dyDescent="0.3">
      <c r="A6" s="29" t="s">
        <v>64</v>
      </c>
      <c r="B6" s="60"/>
      <c r="C6" s="44" t="s">
        <v>93</v>
      </c>
      <c r="D6" s="44"/>
      <c r="E6" s="44" t="s">
        <v>93</v>
      </c>
      <c r="F6" s="44" t="s">
        <v>93</v>
      </c>
      <c r="G6" s="52">
        <v>299945764</v>
      </c>
      <c r="H6" s="52">
        <v>299945764</v>
      </c>
    </row>
    <row r="7" spans="1:8" x14ac:dyDescent="0.3">
      <c r="A7" s="30" t="s">
        <v>66</v>
      </c>
      <c r="B7" s="61"/>
      <c r="C7" s="44"/>
      <c r="D7" s="44"/>
      <c r="E7" s="44"/>
      <c r="F7" s="44"/>
      <c r="G7" s="44"/>
      <c r="H7" s="53" t="s">
        <v>93</v>
      </c>
    </row>
    <row r="8" spans="1:8" x14ac:dyDescent="0.3">
      <c r="A8" s="26" t="s">
        <v>67</v>
      </c>
      <c r="B8" s="56">
        <v>15</v>
      </c>
      <c r="C8" s="46" t="s">
        <v>68</v>
      </c>
      <c r="D8" s="46" t="s">
        <v>68</v>
      </c>
      <c r="E8" s="46" t="s">
        <v>68</v>
      </c>
      <c r="F8" s="46" t="s">
        <v>69</v>
      </c>
      <c r="G8" s="45">
        <v>-534297041</v>
      </c>
      <c r="H8" s="45">
        <v>-534297041</v>
      </c>
    </row>
    <row r="9" spans="1:8" x14ac:dyDescent="0.3">
      <c r="A9" s="26"/>
      <c r="B9" s="56"/>
      <c r="C9" s="46"/>
      <c r="D9" s="46"/>
      <c r="E9" s="46"/>
      <c r="F9" s="46"/>
      <c r="G9" s="46"/>
      <c r="H9" s="47"/>
    </row>
    <row r="10" spans="1:8" x14ac:dyDescent="0.3">
      <c r="A10" s="27" t="s">
        <v>70</v>
      </c>
      <c r="B10" s="59"/>
      <c r="C10" s="51">
        <v>117738440</v>
      </c>
      <c r="D10" s="51">
        <v>441418396</v>
      </c>
      <c r="E10" s="51">
        <v>247478865</v>
      </c>
      <c r="F10" s="51">
        <v>1265796861</v>
      </c>
      <c r="G10" s="51">
        <v>1462484081</v>
      </c>
      <c r="H10" s="51">
        <v>3534916643</v>
      </c>
    </row>
    <row r="11" spans="1:8" x14ac:dyDescent="0.3">
      <c r="A11" s="29" t="s">
        <v>64</v>
      </c>
      <c r="B11" s="60"/>
      <c r="C11" s="44" t="s">
        <v>65</v>
      </c>
      <c r="D11" s="44"/>
      <c r="E11" s="44" t="s">
        <v>65</v>
      </c>
      <c r="F11" s="44" t="s">
        <v>65</v>
      </c>
      <c r="G11" s="52">
        <v>195729344</v>
      </c>
      <c r="H11" s="52">
        <v>195729344</v>
      </c>
    </row>
    <row r="12" spans="1:8" ht="34.5" x14ac:dyDescent="0.3">
      <c r="A12" s="29" t="s">
        <v>98</v>
      </c>
      <c r="B12" s="60"/>
      <c r="C12" s="44"/>
      <c r="D12" s="44"/>
      <c r="E12" s="44"/>
      <c r="F12" s="44"/>
      <c r="G12" s="52">
        <v>-4442437</v>
      </c>
      <c r="H12" s="53">
        <v>-4442437</v>
      </c>
    </row>
    <row r="13" spans="1:8" x14ac:dyDescent="0.3">
      <c r="A13" s="30" t="s">
        <v>66</v>
      </c>
      <c r="B13" s="61"/>
      <c r="C13" s="44"/>
      <c r="D13" s="44"/>
      <c r="E13" s="44"/>
      <c r="F13" s="44"/>
      <c r="G13" s="44"/>
      <c r="H13" s="44"/>
    </row>
    <row r="14" spans="1:8" x14ac:dyDescent="0.3">
      <c r="A14" s="26" t="s">
        <v>67</v>
      </c>
      <c r="B14" s="56"/>
      <c r="C14" s="46" t="s">
        <v>68</v>
      </c>
      <c r="D14" s="46" t="s">
        <v>68</v>
      </c>
      <c r="E14" s="46" t="s">
        <v>68</v>
      </c>
      <c r="F14" s="46" t="s">
        <v>69</v>
      </c>
      <c r="G14" s="46">
        <v>-13472485</v>
      </c>
      <c r="H14" s="46">
        <v>-13472485</v>
      </c>
    </row>
    <row r="15" spans="1:8" x14ac:dyDescent="0.3">
      <c r="A15" s="26"/>
      <c r="B15" s="56"/>
      <c r="C15" s="44"/>
      <c r="D15" s="44"/>
      <c r="E15" s="44"/>
      <c r="F15" s="44"/>
      <c r="G15" s="44"/>
      <c r="H15" s="44"/>
    </row>
    <row r="16" spans="1:8" x14ac:dyDescent="0.3">
      <c r="A16" s="25" t="s">
        <v>71</v>
      </c>
      <c r="B16" s="58"/>
      <c r="C16" s="54">
        <v>117738440</v>
      </c>
      <c r="D16" s="54">
        <v>441418396</v>
      </c>
      <c r="E16" s="54">
        <v>247478865</v>
      </c>
      <c r="F16" s="54">
        <v>1265796861</v>
      </c>
      <c r="G16" s="54">
        <v>1640298503</v>
      </c>
      <c r="H16" s="54">
        <v>3712731065</v>
      </c>
    </row>
    <row r="17" spans="1:8" x14ac:dyDescent="0.3">
      <c r="A17" s="29" t="s">
        <v>64</v>
      </c>
      <c r="B17" s="60"/>
      <c r="C17" s="44" t="s">
        <v>93</v>
      </c>
      <c r="D17" s="44"/>
      <c r="E17" s="44" t="s">
        <v>93</v>
      </c>
      <c r="F17" s="44" t="s">
        <v>93</v>
      </c>
      <c r="G17" s="55">
        <v>224688520</v>
      </c>
      <c r="H17" s="55">
        <v>224688520</v>
      </c>
    </row>
    <row r="18" spans="1:8" x14ac:dyDescent="0.3">
      <c r="A18" s="30" t="s">
        <v>66</v>
      </c>
      <c r="B18" s="61"/>
      <c r="C18" s="44"/>
      <c r="D18" s="44"/>
      <c r="E18" s="44"/>
      <c r="F18" s="44"/>
      <c r="G18" s="44"/>
      <c r="H18" s="53"/>
    </row>
    <row r="19" spans="1:8" x14ac:dyDescent="0.3">
      <c r="A19" s="26" t="s">
        <v>72</v>
      </c>
      <c r="B19" s="56">
        <v>15</v>
      </c>
      <c r="C19" s="46" t="s">
        <v>68</v>
      </c>
      <c r="D19" s="46" t="s">
        <v>68</v>
      </c>
      <c r="E19" s="46" t="s">
        <v>68</v>
      </c>
      <c r="F19" s="46" t="s">
        <v>69</v>
      </c>
      <c r="G19" s="46">
        <v>-255021461</v>
      </c>
      <c r="H19" s="46">
        <v>-255021461</v>
      </c>
    </row>
    <row r="20" spans="1:8" x14ac:dyDescent="0.3">
      <c r="A20" s="26"/>
      <c r="B20" s="56"/>
      <c r="C20" s="44"/>
      <c r="D20" s="44"/>
      <c r="E20" s="44"/>
      <c r="F20" s="44"/>
      <c r="G20" s="44"/>
      <c r="H20" s="44"/>
    </row>
    <row r="21" spans="1:8" ht="34.5" x14ac:dyDescent="0.3">
      <c r="A21" s="25" t="s">
        <v>73</v>
      </c>
      <c r="B21" s="58"/>
      <c r="C21" s="54">
        <v>117738440</v>
      </c>
      <c r="D21" s="54">
        <v>441418396</v>
      </c>
      <c r="E21" s="54">
        <v>247478865</v>
      </c>
      <c r="F21" s="54">
        <v>1265796861</v>
      </c>
      <c r="G21" s="54">
        <v>1609965562</v>
      </c>
      <c r="H21" s="54">
        <v>3682398124</v>
      </c>
    </row>
    <row r="22" spans="1:8" x14ac:dyDescent="0.3">
      <c r="A22" s="25"/>
      <c r="B22" s="58"/>
      <c r="C22" s="28"/>
      <c r="D22" s="28"/>
      <c r="E22" s="28"/>
      <c r="F22" s="28"/>
      <c r="G22" s="28"/>
      <c r="H22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70" zoomScaleNormal="70" workbookViewId="0">
      <selection activeCell="K37" sqref="K37"/>
    </sheetView>
  </sheetViews>
  <sheetFormatPr defaultColWidth="9.140625" defaultRowHeight="16.5" x14ac:dyDescent="0.3"/>
  <cols>
    <col min="1" max="1" width="52.85546875" style="3" customWidth="1"/>
    <col min="2" max="2" width="27.42578125" style="3" customWidth="1"/>
    <col min="3" max="3" width="25.140625" style="3" customWidth="1"/>
    <col min="4" max="16384" width="9.140625" style="3"/>
  </cols>
  <sheetData>
    <row r="1" spans="1:3" ht="28.5" x14ac:dyDescent="0.3">
      <c r="A1" s="74"/>
      <c r="B1" s="32" t="s">
        <v>74</v>
      </c>
      <c r="C1" s="32" t="s">
        <v>74</v>
      </c>
    </row>
    <row r="2" spans="1:3" x14ac:dyDescent="0.3">
      <c r="A2" s="74"/>
      <c r="B2" s="33" t="s">
        <v>75</v>
      </c>
      <c r="C2" s="33" t="s">
        <v>76</v>
      </c>
    </row>
    <row r="3" spans="1:3" x14ac:dyDescent="0.3">
      <c r="A3" s="34"/>
      <c r="B3" s="35" t="s">
        <v>57</v>
      </c>
      <c r="C3" s="35" t="s">
        <v>57</v>
      </c>
    </row>
    <row r="4" spans="1:3" x14ac:dyDescent="0.3">
      <c r="A4" s="34"/>
      <c r="B4" s="35"/>
      <c r="C4" s="35"/>
    </row>
    <row r="5" spans="1:3" x14ac:dyDescent="0.3">
      <c r="A5" s="34" t="s">
        <v>77</v>
      </c>
      <c r="B5" s="63">
        <v>332827034</v>
      </c>
      <c r="C5" s="63">
        <v>377332756</v>
      </c>
    </row>
    <row r="6" spans="1:3" x14ac:dyDescent="0.3">
      <c r="A6" s="36" t="s">
        <v>78</v>
      </c>
      <c r="B6" s="63" t="s">
        <v>65</v>
      </c>
      <c r="C6" s="64">
        <v>-913139</v>
      </c>
    </row>
    <row r="7" spans="1:3" x14ac:dyDescent="0.3">
      <c r="A7" s="36" t="s">
        <v>79</v>
      </c>
      <c r="B7" s="64">
        <v>1677235</v>
      </c>
      <c r="C7" s="64">
        <v>4562547</v>
      </c>
    </row>
    <row r="8" spans="1:3" x14ac:dyDescent="0.3">
      <c r="A8" s="36" t="s">
        <v>80</v>
      </c>
      <c r="B8" s="65">
        <v>-19382263</v>
      </c>
      <c r="C8" s="65">
        <v>-63069758</v>
      </c>
    </row>
    <row r="9" spans="1:3" ht="28.5" x14ac:dyDescent="0.3">
      <c r="A9" s="34" t="s">
        <v>95</v>
      </c>
      <c r="B9" s="66">
        <v>315122006</v>
      </c>
      <c r="C9" s="66">
        <v>317912406</v>
      </c>
    </row>
    <row r="10" spans="1:3" x14ac:dyDescent="0.3">
      <c r="A10" s="36"/>
      <c r="B10" s="63"/>
      <c r="C10" s="64"/>
    </row>
    <row r="11" spans="1:3" x14ac:dyDescent="0.3">
      <c r="A11" s="34" t="s">
        <v>85</v>
      </c>
      <c r="B11" s="63"/>
      <c r="C11" s="63"/>
    </row>
    <row r="12" spans="1:3" ht="28.5" x14ac:dyDescent="0.3">
      <c r="A12" s="36" t="s">
        <v>86</v>
      </c>
      <c r="B12" s="67">
        <v>-673347839</v>
      </c>
      <c r="C12" s="67">
        <v>-108687353</v>
      </c>
    </row>
    <row r="13" spans="1:3" x14ac:dyDescent="0.3">
      <c r="A13" s="36" t="s">
        <v>81</v>
      </c>
      <c r="B13" s="64">
        <v>-86007405</v>
      </c>
      <c r="C13" s="64">
        <v>-43578347</v>
      </c>
    </row>
    <row r="14" spans="1:3" x14ac:dyDescent="0.3">
      <c r="A14" s="36" t="s">
        <v>82</v>
      </c>
      <c r="B14" s="64">
        <v>146396</v>
      </c>
      <c r="C14" s="64" t="s">
        <v>65</v>
      </c>
    </row>
    <row r="15" spans="1:3" x14ac:dyDescent="0.3">
      <c r="A15" s="36" t="s">
        <v>87</v>
      </c>
      <c r="B15" s="68">
        <v>141722028</v>
      </c>
      <c r="C15" s="69">
        <v>66992636</v>
      </c>
    </row>
    <row r="16" spans="1:3" x14ac:dyDescent="0.3">
      <c r="A16" s="34" t="s">
        <v>88</v>
      </c>
      <c r="B16" s="70">
        <v>-617486820</v>
      </c>
      <c r="C16" s="66">
        <v>-85273064</v>
      </c>
    </row>
    <row r="17" spans="1:3" x14ac:dyDescent="0.3">
      <c r="A17" s="34" t="s">
        <v>89</v>
      </c>
      <c r="B17" s="63"/>
      <c r="C17" s="63"/>
    </row>
    <row r="18" spans="1:3" x14ac:dyDescent="0.3">
      <c r="A18" s="34"/>
      <c r="B18" s="63"/>
      <c r="C18" s="63"/>
    </row>
    <row r="19" spans="1:3" x14ac:dyDescent="0.3">
      <c r="A19" s="36" t="s">
        <v>83</v>
      </c>
      <c r="B19" s="64">
        <v>234915000</v>
      </c>
      <c r="C19" s="64">
        <v>163289500</v>
      </c>
    </row>
    <row r="20" spans="1:3" x14ac:dyDescent="0.3">
      <c r="A20" s="36" t="s">
        <v>84</v>
      </c>
      <c r="B20" s="65">
        <v>-255522002</v>
      </c>
      <c r="C20" s="65">
        <v>-532208070</v>
      </c>
    </row>
    <row r="21" spans="1:3" x14ac:dyDescent="0.3">
      <c r="A21" s="34" t="s">
        <v>90</v>
      </c>
      <c r="B21" s="71">
        <v>-20607002</v>
      </c>
      <c r="C21" s="71">
        <v>-368918570</v>
      </c>
    </row>
    <row r="22" spans="1:3" ht="28.5" x14ac:dyDescent="0.3">
      <c r="A22" s="37" t="s">
        <v>91</v>
      </c>
      <c r="B22" s="71">
        <v>-322971816</v>
      </c>
      <c r="C22" s="71">
        <v>-136279228</v>
      </c>
    </row>
    <row r="23" spans="1:3" x14ac:dyDescent="0.3">
      <c r="A23" s="37" t="s">
        <v>92</v>
      </c>
      <c r="B23" s="66">
        <v>708752317</v>
      </c>
      <c r="C23" s="66">
        <v>1062351834</v>
      </c>
    </row>
    <row r="24" spans="1:3" ht="28.5" x14ac:dyDescent="0.3">
      <c r="A24" s="37" t="s">
        <v>94</v>
      </c>
      <c r="B24" s="72">
        <v>385780501</v>
      </c>
      <c r="C24" s="72">
        <v>926072606</v>
      </c>
    </row>
    <row r="25" spans="1:3" x14ac:dyDescent="0.3">
      <c r="A25" s="34" t="s">
        <v>93</v>
      </c>
      <c r="B25" s="38"/>
      <c r="C25" s="38"/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30092019-interim </vt:lpstr>
      <vt:lpstr>Rez. Glob_30092019-interimar</vt:lpstr>
      <vt:lpstr>Capitaluri_30092019-interim</vt:lpstr>
      <vt:lpstr>Flux de trez_30092019-interim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2020-02-04T06:47:54Z</dcterms:modified>
</cp:coreProperties>
</file>