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iolpan\Documents\rezultate financiare\2020\Rezultate anuale\Rezultate individuale\2019\RO\"/>
    </mc:Choice>
  </mc:AlternateContent>
  <bookViews>
    <workbookView xWindow="0" yWindow="0" windowWidth="19200" windowHeight="6465" tabRatio="860"/>
  </bookViews>
  <sheets>
    <sheet name=" Poz.Fin. 31122019-Ro " sheetId="1" r:id="rId1"/>
    <sheet name="Rez. Glob_31122019-Ro" sheetId="2" r:id="rId2"/>
    <sheet name="Capitaluri_31122019-Ro" sheetId="3" r:id="rId3"/>
    <sheet name="Flux de trez_31122019-Ro" sheetId="4" r:id="rId4"/>
  </sheets>
  <definedNames>
    <definedName name="OLE_LINK12" localSheetId="0">' Poz.Fin. 31122019-Ro '!#REF!</definedName>
    <definedName name="OLE_LINK3" localSheetId="1">'Rez. Glob_31122019-Ro'!#REF!</definedName>
    <definedName name="OLE_LINK9" localSheetId="0">' Poz.Fin. 31122019-Ro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C46" i="1"/>
  <c r="C32" i="2" l="1"/>
  <c r="B32" i="2"/>
  <c r="C11" i="2"/>
  <c r="C21" i="2" s="1"/>
  <c r="B11" i="2"/>
  <c r="B21" i="2" s="1"/>
  <c r="D37" i="1"/>
  <c r="C37" i="1"/>
  <c r="C48" i="1" s="1"/>
  <c r="D30" i="1"/>
  <c r="C30" i="1"/>
  <c r="D18" i="1"/>
  <c r="C18" i="1"/>
  <c r="D12" i="1"/>
  <c r="C12" i="1"/>
  <c r="B28" i="2" l="1"/>
  <c r="B34" i="2" s="1"/>
  <c r="B38" i="2" s="1"/>
  <c r="B42" i="2" s="1"/>
  <c r="C28" i="2"/>
  <c r="C34" i="2" s="1"/>
  <c r="C38" i="2" s="1"/>
  <c r="C42" i="2" s="1"/>
  <c r="C20" i="1"/>
  <c r="C50" i="1"/>
  <c r="D20" i="1"/>
  <c r="D48" i="1"/>
  <c r="D50" i="1" s="1"/>
</calcChain>
</file>

<file path=xl/sharedStrings.xml><?xml version="1.0" encoding="utf-8"?>
<sst xmlns="http://schemas.openxmlformats.org/spreadsheetml/2006/main" count="137" uniqueCount="101">
  <si>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</si>
  <si>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</si>
  <si>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</si>
  <si>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</si>
  <si>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</si>
  <si>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</si>
  <si>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</si>
  <si>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</si>
  <si>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</si>
  <si>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</si>
  <si>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</si>
  <si>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</si>
  <si>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</si>
  <si>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</si>
  <si>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</si>
  <si>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</si>
  <si>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</si>
  <si>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</si>
  <si>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</si>
  <si>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</si>
  <si>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</si>
  <si>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</si>
  <si>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Impozit curent de plată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</si>
  <si>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</si>
  <si>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</si>
  <si>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</si>
  <si>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</si>
  <si>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</si>
  <si>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</si>
  <si>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</si>
  <si>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</si>
  <si>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</si>
  <si>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</si>
  <si>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</si>
  <si>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</si>
  <si>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</si>
  <si>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</si>
  <si>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</si>
  <si>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</si>
  <si>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</si>
  <si>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</si>
  <si>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</si>
  <si>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</si>
  <si>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</si>
  <si>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</si>
  <si>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</si>
  <si>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</si>
  <si>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</si>
  <si>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</si>
  <si>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Ajustari ale capitalului social</t>
  </si>
  <si>
    <t>Prime de capital</t>
  </si>
  <si>
    <t>Total capitaluri proprii</t>
  </si>
  <si>
    <t>Sold la 1 ianuarie 2018, retratat</t>
  </si>
  <si>
    <t>Profit net aferent perioadei</t>
  </si>
  <si>
    <t>-</t>
  </si>
  <si>
    <t>Dividende aferente anului 2017</t>
  </si>
  <si>
    <t>Dividende aferente anului 2018</t>
  </si>
  <si>
    <t xml:space="preserve">Perioada de nouă luni încheiată la </t>
  </si>
  <si>
    <t>Numerar generat din exploatare</t>
  </si>
  <si>
    <t>Dobânzi plătite</t>
  </si>
  <si>
    <t>Dobânzi primite</t>
  </si>
  <si>
    <t>Impozit pe profit plătit</t>
  </si>
  <si>
    <t>Investiții financiare/participații</t>
  </si>
  <si>
    <t>Incasări din cedarea de imobilizări corporale</t>
  </si>
  <si>
    <t>Trageri împrumuturi pe termen lung</t>
  </si>
  <si>
    <t>Dividende plătite</t>
  </si>
  <si>
    <t>Flux de trezorerie din activităţi de  investiţii</t>
  </si>
  <si>
    <t>Plăţi pentru achiziţia de imobilizări  corporale şi necorporale</t>
  </si>
  <si>
    <t>Numerar din taxe de racordare şi fonduri nerambursabile</t>
  </si>
  <si>
    <t>Flux de trezorerie din activităţi de    finanţare</t>
  </si>
  <si>
    <t>Numerar net utilizat în activităţi de finanţare</t>
  </si>
  <si>
    <t>Modificarea netă a numerarului şi  echivalentului de numerar</t>
  </si>
  <si>
    <t>Numerar şi echivalent de numerar  la început de an</t>
  </si>
  <si>
    <t xml:space="preserve"> </t>
  </si>
  <si>
    <t>Numerar şi echivalent de numerar   la sfârşit de perioadă</t>
  </si>
  <si>
    <t>Intrări de numerar net generat din activitatea de exploatare</t>
  </si>
  <si>
    <t>Rezultatul pe acţiune, de bază şi diluat           (exprimat în lei pe acţiune)</t>
  </si>
  <si>
    <t>Împrumuturi pe termen Scurt</t>
  </si>
  <si>
    <t>31 decembrie 2019</t>
  </si>
  <si>
    <t>31 decembrie 2018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</si>
  <si>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</si>
  <si>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</si>
  <si>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</si>
  <si>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</si>
  <si>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</si>
  <si>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                         -</t>
  </si>
  <si>
    <t xml:space="preserve">Cheltuieli cu angajaţii </t>
  </si>
  <si>
    <t xml:space="preserve">Consum tehnologic, materiale şi consumabile utilizate </t>
  </si>
  <si>
    <t>(Câștig)/Pierdere actuarială aferentă perioadei</t>
  </si>
  <si>
    <t>Venituri/ (Cheltuieli) cu provizioane pentru riscuri şi cheltuieli</t>
  </si>
  <si>
    <t>Sold la 1 ianuarie 2018, raportat</t>
  </si>
  <si>
    <t>Retratări</t>
  </si>
  <si>
    <t>Profit net aferent perioadei, raportat</t>
  </si>
  <si>
    <t xml:space="preserve">   Câștigul/pierderea actuarială aferentă perioadei</t>
  </si>
  <si>
    <t>Tranzacţii cu acţionarii:</t>
  </si>
  <si>
    <t xml:space="preserve">                        -</t>
  </si>
  <si>
    <t xml:space="preserve">                          -</t>
  </si>
  <si>
    <t xml:space="preserve">Sold la 31 decembrie 2018 </t>
  </si>
  <si>
    <t>Pierdere din ajustarea impozitului amânat</t>
  </si>
  <si>
    <t>Sold la 31 decembrie 2019</t>
  </si>
  <si>
    <t>Numerar net utilizat în activităţi de investiţii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</si>
</sst>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1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u/>
      <sz val="12"/>
      <name val="Segoe UI"/>
      <family val="2"/>
      <charset val="238"/>
    </font>
    <font>
      <u val="double"/>
      <sz val="12"/>
      <name val="Segoe UI"/>
      <family val="2"/>
      <charset val="238"/>
    </font>
    <font>
      <b/>
      <u val="double"/>
      <sz val="12"/>
      <name val="Segoe UI"/>
      <family val="2"/>
      <charset val="238"/>
    </font>
    <font>
      <i/>
      <sz val="12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0"/>
      <color rgb="FF000000"/>
      <name val="Segoe UI"/>
      <family val="2"/>
      <charset val="238"/>
    </font>
    <font>
      <sz val="10"/>
      <color theme="1"/>
      <name val="Segoe UI"/>
      <family val="2"/>
      <charset val="238"/>
    </font>
    <font>
      <u/>
      <sz val="10"/>
      <color theme="1"/>
      <name val="Segoe UI"/>
      <family val="2"/>
      <charset val="238"/>
    </font>
    <font>
      <b/>
      <u/>
      <sz val="10"/>
      <color theme="1"/>
      <name val="Segoe UI"/>
      <family val="2"/>
      <charset val="238"/>
    </font>
    <font>
      <u/>
      <sz val="10"/>
      <color rgb="FF000000"/>
      <name val="Segoe UI"/>
      <family val="2"/>
      <charset val="238"/>
    </font>
    <font>
      <b/>
      <sz val="10"/>
      <name val="Segoe UI"/>
      <family val="2"/>
      <charset val="238"/>
    </font>
    <font>
      <b/>
      <u val="double"/>
      <sz val="10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0"/>
      <color theme="1"/>
      <name val="Georgia"/>
      <family val="1"/>
    </font>
    <font>
      <b/>
      <u/>
      <sz val="10"/>
      <color rgb="FF000000"/>
      <name val="Georgia"/>
      <family val="1"/>
    </font>
    <font>
      <sz val="10"/>
      <color theme="1"/>
      <name val="Georgia"/>
      <family val="1"/>
    </font>
    <font>
      <u/>
      <sz val="10"/>
      <color theme="1"/>
      <name val="Georgia"/>
      <family val="1"/>
    </font>
    <font>
      <sz val="12"/>
      <name val="Segoe UI"/>
      <family val="2"/>
    </font>
    <font>
      <b/>
      <sz val="12"/>
      <name val="Segoe UI"/>
      <family val="2"/>
    </font>
    <font>
      <u val="double"/>
      <sz val="12"/>
      <name val="Segoe UI"/>
      <family val="2"/>
    </font>
    <font>
      <u/>
      <sz val="10"/>
      <color rgb="FF000000"/>
      <name val="Segoe UI"/>
      <family val="2"/>
    </font>
    <font>
      <u/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wrapText="1"/>
    </xf>
    <xf numFmtId="0" fontId="7" fillId="0" borderId="0" xfId="0" applyFont="1"/>
    <xf numFmtId="14" fontId="4" fillId="0" borderId="0" xfId="0" applyNumberFormat="1" applyFont="1" applyFill="1" applyBorder="1" applyAlignment="1">
      <alignment horizontal="right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/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0" xfId="0" applyFont="1" applyFill="1"/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" fillId="0" borderId="0" xfId="0" applyFont="1" applyFill="1"/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9" fillId="0" borderId="0" xfId="0" applyNumberFormat="1" applyFont="1" applyAlignment="1">
      <alignment vertical="center" wrapText="1"/>
    </xf>
    <xf numFmtId="164" fontId="1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37" fontId="7" fillId="0" borderId="0" xfId="0" applyNumberFormat="1" applyFont="1" applyFill="1"/>
    <xf numFmtId="39" fontId="7" fillId="0" borderId="0" xfId="0" applyNumberFormat="1" applyFont="1" applyFill="1"/>
    <xf numFmtId="37" fontId="20" fillId="0" borderId="1" xfId="0" applyNumberFormat="1" applyFont="1" applyFill="1" applyBorder="1"/>
    <xf numFmtId="37" fontId="1" fillId="0" borderId="0" xfId="0" applyNumberFormat="1" applyFont="1" applyFill="1" applyAlignment="1">
      <alignment horizontal="right" wrapText="1"/>
    </xf>
    <xf numFmtId="37" fontId="8" fillId="0" borderId="0" xfId="0" applyNumberFormat="1" applyFont="1" applyFill="1"/>
    <xf numFmtId="37" fontId="8" fillId="0" borderId="0" xfId="0" applyNumberFormat="1" applyFont="1" applyFill="1" applyAlignment="1">
      <alignment horizontal="right" wrapText="1"/>
    </xf>
    <xf numFmtId="37" fontId="9" fillId="0" borderId="0" xfId="0" applyNumberFormat="1" applyFont="1" applyFill="1" applyAlignment="1">
      <alignment horizontal="right" wrapText="1"/>
    </xf>
    <xf numFmtId="37" fontId="20" fillId="0" borderId="2" xfId="0" applyNumberFormat="1" applyFont="1" applyFill="1" applyBorder="1" applyAlignment="1">
      <alignment horizontal="right"/>
    </xf>
    <xf numFmtId="37" fontId="20" fillId="0" borderId="0" xfId="0" applyNumberFormat="1" applyFont="1" applyFill="1" applyBorder="1" applyAlignment="1">
      <alignment horizontal="right"/>
    </xf>
    <xf numFmtId="37" fontId="20" fillId="0" borderId="3" xfId="0" applyNumberFormat="1" applyFont="1" applyFill="1" applyBorder="1" applyAlignment="1">
      <alignment horizontal="right"/>
    </xf>
    <xf numFmtId="37" fontId="10" fillId="0" borderId="0" xfId="0" applyNumberFormat="1" applyFont="1" applyFill="1"/>
    <xf numFmtId="37" fontId="1" fillId="0" borderId="0" xfId="0" applyNumberFormat="1" applyFont="1" applyFill="1"/>
    <xf numFmtId="37" fontId="1" fillId="0" borderId="0" xfId="0" applyNumberFormat="1" applyFont="1" applyFill="1" applyBorder="1"/>
    <xf numFmtId="37" fontId="10" fillId="0" borderId="0" xfId="0" applyNumberFormat="1" applyFont="1" applyFill="1" applyAlignment="1">
      <alignment horizontal="right" wrapText="1"/>
    </xf>
    <xf numFmtId="37" fontId="7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7" fontId="12" fillId="0" borderId="0" xfId="0" applyNumberFormat="1" applyFont="1" applyAlignment="1">
      <alignment horizontal="right" vertical="center" wrapText="1"/>
    </xf>
    <xf numFmtId="37" fontId="14" fillId="0" borderId="0" xfId="0" applyNumberFormat="1" applyFont="1" applyAlignment="1">
      <alignment horizontal="right" vertical="center" wrapText="1"/>
    </xf>
    <xf numFmtId="37" fontId="15" fillId="0" borderId="0" xfId="0" applyNumberFormat="1" applyFont="1" applyAlignment="1">
      <alignment horizontal="right" vertical="center" wrapText="1"/>
    </xf>
    <xf numFmtId="37" fontId="16" fillId="0" borderId="0" xfId="0" applyNumberFormat="1" applyFont="1" applyAlignment="1">
      <alignment vertical="center" wrapText="1"/>
    </xf>
    <xf numFmtId="37" fontId="14" fillId="0" borderId="0" xfId="0" applyNumberFormat="1" applyFont="1" applyAlignment="1">
      <alignment vertical="center" wrapText="1"/>
    </xf>
    <xf numFmtId="37" fontId="15" fillId="0" borderId="0" xfId="0" applyNumberFormat="1" applyFont="1" applyAlignment="1">
      <alignment vertical="center" wrapText="1"/>
    </xf>
    <xf numFmtId="37" fontId="17" fillId="0" borderId="0" xfId="0" applyNumberFormat="1" applyFont="1" applyAlignment="1">
      <alignment vertical="center" wrapText="1"/>
    </xf>
    <xf numFmtId="37" fontId="12" fillId="0" borderId="0" xfId="0" applyNumberFormat="1" applyFont="1" applyAlignment="1">
      <alignment vertical="center" wrapText="1"/>
    </xf>
    <xf numFmtId="37" fontId="19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3" fontId="24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26" fillId="0" borderId="0" xfId="0" applyFont="1" applyFill="1"/>
    <xf numFmtId="0" fontId="27" fillId="0" borderId="0" xfId="0" applyFont="1" applyFill="1" applyAlignment="1">
      <alignment wrapText="1"/>
    </xf>
    <xf numFmtId="37" fontId="27" fillId="0" borderId="0" xfId="0" applyNumberFormat="1" applyFont="1" applyFill="1" applyAlignment="1">
      <alignment horizontal="right" wrapText="1"/>
    </xf>
    <xf numFmtId="37" fontId="27" fillId="0" borderId="0" xfId="0" applyNumberFormat="1" applyFont="1" applyFill="1"/>
    <xf numFmtId="0" fontId="26" fillId="0" borderId="0" xfId="0" applyFont="1" applyFill="1" applyAlignment="1">
      <alignment vertical="top" wrapText="1"/>
    </xf>
    <xf numFmtId="37" fontId="26" fillId="0" borderId="0" xfId="0" applyNumberFormat="1" applyFont="1" applyFill="1" applyAlignment="1">
      <alignment horizontal="right" wrapText="1"/>
    </xf>
    <xf numFmtId="37" fontId="28" fillId="0" borderId="0" xfId="0" applyNumberFormat="1" applyFont="1" applyFill="1" applyAlignment="1">
      <alignment horizontal="right" wrapText="1"/>
    </xf>
    <xf numFmtId="0" fontId="27" fillId="0" borderId="0" xfId="0" applyFont="1" applyFill="1" applyAlignment="1">
      <alignment vertical="top" wrapText="1"/>
    </xf>
    <xf numFmtId="3" fontId="22" fillId="0" borderId="0" xfId="0" applyNumberFormat="1" applyFont="1" applyAlignment="1">
      <alignment vertical="center" wrapText="1"/>
    </xf>
    <xf numFmtId="37" fontId="29" fillId="0" borderId="0" xfId="0" applyNumberFormat="1" applyFont="1" applyAlignment="1">
      <alignment vertical="center" wrapText="1"/>
    </xf>
    <xf numFmtId="37" fontId="30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tabSelected="1" zoomScale="70" zoomScaleNormal="70" workbookViewId="0">
      <selection activeCell="B17" sqref="B17"/>
    </sheetView>
  </sheetViews>
  <sheetFormatPr defaultColWidth="9.140625" defaultRowHeight="17.25" x14ac:dyDescent="0.3"/>
  <cols>
    <col min="1" max="1" width="9.140625" style="3"/>
    <col min="2" max="2" width="40.7109375" style="1" customWidth="1"/>
    <col min="3" max="3" width="18.42578125" style="2" customWidth="1"/>
    <col min="4" max="4" width="17.42578125" style="2" customWidth="1"/>
    <col min="5" max="16384" width="9.140625" style="3"/>
  </cols>
  <sheetData>
    <row r="1" spans="2:4" ht="18" thickBot="1" x14ac:dyDescent="0.35"/>
    <row r="2" spans="2:4" x14ac:dyDescent="0.3">
      <c r="B2" s="4"/>
      <c r="C2" s="5">
        <v>43465</v>
      </c>
      <c r="D2" s="5">
        <v>43830</v>
      </c>
    </row>
    <row r="3" spans="2:4" ht="18" thickBot="1" x14ac:dyDescent="0.35">
      <c r="B3" s="4"/>
      <c r="C3" s="6"/>
      <c r="D3" s="6"/>
    </row>
    <row r="4" spans="2:4" x14ac:dyDescent="0.3">
      <c r="B4" s="4" t="s">
        <v>0</v>
      </c>
      <c r="D4" s="7"/>
    </row>
    <row r="5" spans="2:4" x14ac:dyDescent="0.3">
      <c r="B5" s="4" t="s">
        <v>1</v>
      </c>
      <c r="D5" s="7"/>
    </row>
    <row r="6" spans="2:4" x14ac:dyDescent="0.3">
      <c r="B6" s="8" t="s">
        <v>4</v>
      </c>
      <c r="C6" s="2">
        <v>513263137</v>
      </c>
      <c r="D6" s="9">
        <v>476405816</v>
      </c>
    </row>
    <row r="7" spans="2:4" ht="34.5" x14ac:dyDescent="0.3">
      <c r="B7" s="10" t="s">
        <v>3</v>
      </c>
      <c r="C7" s="2" t="s">
        <v>54</v>
      </c>
      <c r="D7" s="38">
        <v>9359179</v>
      </c>
    </row>
    <row r="8" spans="2:4" x14ac:dyDescent="0.3">
      <c r="B8" s="10" t="s">
        <v>2</v>
      </c>
      <c r="C8" s="2">
        <v>2301804939</v>
      </c>
      <c r="D8" s="9">
        <v>3058556071</v>
      </c>
    </row>
    <row r="9" spans="2:4" x14ac:dyDescent="0.3">
      <c r="B9" s="8" t="s">
        <v>80</v>
      </c>
      <c r="C9" s="2">
        <v>45600828</v>
      </c>
      <c r="D9" s="9">
        <v>215886809</v>
      </c>
    </row>
    <row r="10" spans="2:4" x14ac:dyDescent="0.3">
      <c r="B10" s="8" t="s">
        <v>5</v>
      </c>
      <c r="C10" s="2">
        <v>629754861</v>
      </c>
      <c r="D10" s="9">
        <v>723921414</v>
      </c>
    </row>
    <row r="11" spans="2:4" ht="18" thickBot="1" x14ac:dyDescent="0.35">
      <c r="B11" s="8"/>
      <c r="D11" s="38"/>
    </row>
    <row r="12" spans="2:4" ht="18" thickBot="1" x14ac:dyDescent="0.35">
      <c r="B12" s="4"/>
      <c r="C12" s="11">
        <f>SUM(C6:C11)</f>
        <v>3490423765</v>
      </c>
      <c r="D12" s="11">
        <f>SUM(D6:D11)</f>
        <v>4484129289</v>
      </c>
    </row>
    <row r="13" spans="2:4" x14ac:dyDescent="0.3">
      <c r="B13" s="8"/>
      <c r="D13" s="9"/>
    </row>
    <row r="14" spans="2:4" x14ac:dyDescent="0.3">
      <c r="B14" s="4" t="s">
        <v>6</v>
      </c>
      <c r="D14" s="9"/>
    </row>
    <row r="15" spans="2:4" x14ac:dyDescent="0.3">
      <c r="B15" s="10" t="s">
        <v>7</v>
      </c>
      <c r="C15" s="2">
        <v>255241340</v>
      </c>
      <c r="D15" s="9">
        <v>488033645</v>
      </c>
    </row>
    <row r="16" spans="2:4" x14ac:dyDescent="0.3">
      <c r="B16" s="8" t="s">
        <v>81</v>
      </c>
      <c r="C16" s="2">
        <v>541390038</v>
      </c>
      <c r="D16" s="9">
        <v>485867200</v>
      </c>
    </row>
    <row r="17" spans="2:4" ht="18" thickBot="1" x14ac:dyDescent="0.35">
      <c r="B17" s="8" t="s">
        <v>8</v>
      </c>
      <c r="C17" s="2">
        <v>708752317</v>
      </c>
      <c r="D17" s="9">
        <v>311138161</v>
      </c>
    </row>
    <row r="18" spans="2:4" ht="18" thickBot="1" x14ac:dyDescent="0.35">
      <c r="B18" s="4"/>
      <c r="C18" s="12">
        <f>SUM(C15:C17)</f>
        <v>1505383695</v>
      </c>
      <c r="D18" s="12">
        <f>SUM(D15:D17)</f>
        <v>1285039006</v>
      </c>
    </row>
    <row r="19" spans="2:4" x14ac:dyDescent="0.3">
      <c r="B19" s="4"/>
      <c r="D19" s="7"/>
    </row>
    <row r="20" spans="2:4" ht="18" thickBot="1" x14ac:dyDescent="0.35">
      <c r="B20" s="4" t="s">
        <v>9</v>
      </c>
      <c r="C20" s="13">
        <f>C18+C12</f>
        <v>4995807460</v>
      </c>
      <c r="D20" s="13">
        <f>D18+D12</f>
        <v>5769168295</v>
      </c>
    </row>
    <row r="21" spans="2:4" ht="39" customHeight="1" thickTop="1" x14ac:dyDescent="0.3">
      <c r="B21" s="8"/>
      <c r="D21" s="9"/>
    </row>
    <row r="22" spans="2:4" x14ac:dyDescent="0.3">
      <c r="B22" s="14" t="s">
        <v>10</v>
      </c>
      <c r="D22" s="9"/>
    </row>
    <row r="23" spans="2:4" x14ac:dyDescent="0.3">
      <c r="B23" s="8"/>
      <c r="D23" s="9"/>
    </row>
    <row r="24" spans="2:4" x14ac:dyDescent="0.3">
      <c r="B24" s="4" t="s">
        <v>11</v>
      </c>
      <c r="D24" s="9"/>
    </row>
    <row r="25" spans="2:4" x14ac:dyDescent="0.3">
      <c r="B25" s="8" t="s">
        <v>12</v>
      </c>
      <c r="C25" s="2">
        <v>117738440</v>
      </c>
      <c r="D25" s="9">
        <v>117738440</v>
      </c>
    </row>
    <row r="26" spans="2:4" ht="34.5" x14ac:dyDescent="0.3">
      <c r="B26" s="8" t="s">
        <v>82</v>
      </c>
      <c r="C26" s="2">
        <v>441418396</v>
      </c>
      <c r="D26" s="9">
        <v>441418396</v>
      </c>
    </row>
    <row r="27" spans="2:4" x14ac:dyDescent="0.3">
      <c r="B27" s="8" t="s">
        <v>13</v>
      </c>
      <c r="C27" s="2">
        <v>247478865</v>
      </c>
      <c r="D27" s="9">
        <v>247478865</v>
      </c>
    </row>
    <row r="28" spans="2:4" x14ac:dyDescent="0.3">
      <c r="B28" s="8" t="s">
        <v>14</v>
      </c>
      <c r="C28" s="2">
        <v>1265796861</v>
      </c>
      <c r="D28" s="9">
        <v>1265796861</v>
      </c>
    </row>
    <row r="29" spans="2:4" ht="18" thickBot="1" x14ac:dyDescent="0.35">
      <c r="B29" s="8" t="s">
        <v>15</v>
      </c>
      <c r="C29" s="2">
        <v>1640298503</v>
      </c>
      <c r="D29" s="9">
        <v>1709507825</v>
      </c>
    </row>
    <row r="30" spans="2:4" ht="18" thickBot="1" x14ac:dyDescent="0.35">
      <c r="B30" s="4"/>
      <c r="C30" s="12">
        <f>SUM(C25:C29)</f>
        <v>3712731065</v>
      </c>
      <c r="D30" s="12">
        <f>SUM(D25:D29)</f>
        <v>3781940387</v>
      </c>
    </row>
    <row r="31" spans="2:4" x14ac:dyDescent="0.3">
      <c r="B31" s="14" t="s">
        <v>16</v>
      </c>
      <c r="D31" s="9"/>
    </row>
    <row r="32" spans="2:4" x14ac:dyDescent="0.3">
      <c r="B32" s="8" t="s">
        <v>83</v>
      </c>
      <c r="C32" s="2">
        <v>233195000</v>
      </c>
      <c r="D32" s="9">
        <v>661062420</v>
      </c>
    </row>
    <row r="33" spans="2:4" ht="34.5" x14ac:dyDescent="0.3">
      <c r="B33" s="8" t="s">
        <v>17</v>
      </c>
      <c r="C33" s="2">
        <v>107072136</v>
      </c>
      <c r="D33" s="9">
        <v>119858608</v>
      </c>
    </row>
    <row r="34" spans="2:4" x14ac:dyDescent="0.3">
      <c r="B34" s="8" t="s">
        <v>18</v>
      </c>
      <c r="C34" s="2">
        <v>519718816</v>
      </c>
      <c r="D34" s="9">
        <v>647728922</v>
      </c>
    </row>
    <row r="35" spans="2:4" x14ac:dyDescent="0.3">
      <c r="B35" s="8" t="s">
        <v>19</v>
      </c>
      <c r="C35" s="38">
        <v>4302215</v>
      </c>
      <c r="D35" s="9">
        <v>7860382</v>
      </c>
    </row>
    <row r="36" spans="2:4" ht="18" thickBot="1" x14ac:dyDescent="0.35">
      <c r="B36" s="8" t="s">
        <v>84</v>
      </c>
      <c r="C36" s="2" t="s">
        <v>85</v>
      </c>
      <c r="D36" s="38">
        <v>53278838</v>
      </c>
    </row>
    <row r="37" spans="2:4" ht="18" thickBot="1" x14ac:dyDescent="0.35">
      <c r="B37" s="4"/>
      <c r="C37" s="12">
        <f>SUM(C32:C36)</f>
        <v>864288167</v>
      </c>
      <c r="D37" s="12">
        <f>SUM(D32:D36)</f>
        <v>1489789170</v>
      </c>
    </row>
    <row r="39" spans="2:4" x14ac:dyDescent="0.3">
      <c r="B39" s="4"/>
      <c r="D39" s="15"/>
    </row>
    <row r="40" spans="2:4" x14ac:dyDescent="0.3">
      <c r="B40" s="4" t="s">
        <v>20</v>
      </c>
      <c r="D40" s="9"/>
    </row>
    <row r="41" spans="2:4" x14ac:dyDescent="0.3">
      <c r="B41" s="8" t="s">
        <v>84</v>
      </c>
      <c r="C41" s="2">
        <v>397200648</v>
      </c>
      <c r="D41" s="9">
        <v>420478016</v>
      </c>
    </row>
    <row r="42" spans="2:4" x14ac:dyDescent="0.3">
      <c r="B42" s="8" t="s">
        <v>21</v>
      </c>
      <c r="C42" s="2">
        <v>18647787</v>
      </c>
      <c r="D42" s="9">
        <v>72239710</v>
      </c>
    </row>
    <row r="43" spans="2:4" x14ac:dyDescent="0.3">
      <c r="B43" s="8" t="s">
        <v>22</v>
      </c>
      <c r="C43" s="2" t="s">
        <v>54</v>
      </c>
      <c r="D43" s="38" t="s">
        <v>54</v>
      </c>
    </row>
    <row r="44" spans="2:4" x14ac:dyDescent="0.3">
      <c r="B44" s="8" t="s">
        <v>77</v>
      </c>
      <c r="C44" s="2" t="s">
        <v>54</v>
      </c>
      <c r="D44" s="9">
        <v>2867580</v>
      </c>
    </row>
    <row r="45" spans="2:4" ht="35.25" thickBot="1" x14ac:dyDescent="0.35">
      <c r="B45" s="8" t="s">
        <v>17</v>
      </c>
      <c r="C45" s="2">
        <v>2939793</v>
      </c>
      <c r="D45" s="9">
        <v>1853432</v>
      </c>
    </row>
    <row r="46" spans="2:4" ht="18" thickBot="1" x14ac:dyDescent="0.35">
      <c r="B46" s="4"/>
      <c r="C46" s="11">
        <f>SUM(C41:C45)</f>
        <v>418788228</v>
      </c>
      <c r="D46" s="11">
        <f>SUM(D41:D45)</f>
        <v>497438738</v>
      </c>
    </row>
    <row r="47" spans="2:4" x14ac:dyDescent="0.3">
      <c r="B47" s="4"/>
      <c r="D47" s="9"/>
    </row>
    <row r="48" spans="2:4" ht="18" thickBot="1" x14ac:dyDescent="0.35">
      <c r="B48" s="4" t="s">
        <v>23</v>
      </c>
      <c r="C48" s="16">
        <f>C37+C46</f>
        <v>1283076395</v>
      </c>
      <c r="D48" s="16">
        <f>D37+D46</f>
        <v>1987227908</v>
      </c>
    </row>
    <row r="49" spans="2:4" x14ac:dyDescent="0.3">
      <c r="B49" s="4"/>
      <c r="D49" s="7"/>
    </row>
    <row r="50" spans="2:4" x14ac:dyDescent="0.3">
      <c r="B50" s="4" t="s">
        <v>24</v>
      </c>
      <c r="C50" s="39">
        <f>C30+C48</f>
        <v>4995807460</v>
      </c>
      <c r="D50" s="39">
        <f>D30+D48</f>
        <v>5769168295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60" zoomScaleNormal="60" workbookViewId="0">
      <selection activeCell="H38" sqref="H38"/>
    </sheetView>
  </sheetViews>
  <sheetFormatPr defaultColWidth="8.7109375" defaultRowHeight="17.25" x14ac:dyDescent="0.3"/>
  <cols>
    <col min="1" max="1" width="85.28515625" style="1" bestFit="1" customWidth="1"/>
    <col min="2" max="2" width="20.85546875" style="40" customWidth="1"/>
    <col min="3" max="3" width="24.42578125" style="40" customWidth="1"/>
    <col min="4" max="16384" width="8.7109375" style="17"/>
  </cols>
  <sheetData>
    <row r="1" spans="1:3" ht="39.6" customHeight="1" thickBot="1" x14ac:dyDescent="0.35"/>
    <row r="2" spans="1:3" ht="17.45" customHeight="1" x14ac:dyDescent="0.3">
      <c r="A2" s="86"/>
      <c r="B2" s="47" t="s">
        <v>25</v>
      </c>
      <c r="C2" s="47" t="s">
        <v>25</v>
      </c>
    </row>
    <row r="3" spans="1:3" x14ac:dyDescent="0.3">
      <c r="A3" s="86"/>
      <c r="B3" s="18">
        <v>43101</v>
      </c>
      <c r="C3" s="18">
        <v>43466</v>
      </c>
    </row>
    <row r="4" spans="1:3" x14ac:dyDescent="0.3">
      <c r="A4" s="86"/>
      <c r="B4" s="18">
        <v>43465</v>
      </c>
      <c r="C4" s="18">
        <v>43830</v>
      </c>
    </row>
    <row r="5" spans="1:3" x14ac:dyDescent="0.3">
      <c r="A5" s="19"/>
      <c r="B5" s="48"/>
      <c r="C5" s="48"/>
    </row>
    <row r="6" spans="1:3" ht="18" thickBot="1" x14ac:dyDescent="0.35">
      <c r="A6" s="19"/>
      <c r="B6" s="49"/>
      <c r="C6" s="49"/>
    </row>
    <row r="7" spans="1:3" x14ac:dyDescent="0.3">
      <c r="A7" s="19"/>
    </row>
    <row r="8" spans="1:3" x14ac:dyDescent="0.3">
      <c r="A8" s="8" t="s">
        <v>26</v>
      </c>
      <c r="B8" s="40">
        <v>1178419674</v>
      </c>
      <c r="C8" s="40">
        <v>1192597737</v>
      </c>
    </row>
    <row r="9" spans="1:3" x14ac:dyDescent="0.3">
      <c r="A9" s="8" t="s">
        <v>27</v>
      </c>
      <c r="B9" s="40">
        <v>324380804</v>
      </c>
      <c r="C9" s="40">
        <v>327696392</v>
      </c>
    </row>
    <row r="10" spans="1:3" ht="18" thickBot="1" x14ac:dyDescent="0.35">
      <c r="A10" s="8" t="s">
        <v>28</v>
      </c>
      <c r="B10" s="40">
        <v>105636220</v>
      </c>
      <c r="C10" s="40">
        <v>56372901</v>
      </c>
    </row>
    <row r="11" spans="1:3" ht="35.25" thickBot="1" x14ac:dyDescent="0.35">
      <c r="A11" s="4" t="s">
        <v>29</v>
      </c>
      <c r="B11" s="42">
        <f>SUM(B8:B10)</f>
        <v>1608436698</v>
      </c>
      <c r="C11" s="42">
        <f>SUM(C8:C10)</f>
        <v>1576667030</v>
      </c>
    </row>
    <row r="12" spans="1:3" x14ac:dyDescent="0.3">
      <c r="A12" s="8"/>
    </row>
    <row r="13" spans="1:3" x14ac:dyDescent="0.3">
      <c r="A13" s="8" t="s">
        <v>30</v>
      </c>
      <c r="B13" s="40">
        <v>-188021695</v>
      </c>
      <c r="C13" s="40">
        <v>-193622482</v>
      </c>
    </row>
    <row r="14" spans="1:3" x14ac:dyDescent="0.3">
      <c r="A14" s="8" t="s">
        <v>86</v>
      </c>
      <c r="B14" s="40">
        <v>-382451327</v>
      </c>
      <c r="C14" s="40">
        <v>-413647347</v>
      </c>
    </row>
    <row r="15" spans="1:3" x14ac:dyDescent="0.3">
      <c r="A15" s="8" t="s">
        <v>87</v>
      </c>
      <c r="B15" s="40">
        <v>-96880600</v>
      </c>
      <c r="C15" s="40">
        <v>-99266835</v>
      </c>
    </row>
    <row r="16" spans="1:3" x14ac:dyDescent="0.3">
      <c r="A16" s="8" t="s">
        <v>31</v>
      </c>
      <c r="B16" s="40">
        <v>-151026697</v>
      </c>
      <c r="C16" s="40">
        <v>-151282768</v>
      </c>
    </row>
    <row r="17" spans="1:3" x14ac:dyDescent="0.3">
      <c r="A17" s="8" t="s">
        <v>32</v>
      </c>
      <c r="B17" s="40">
        <v>-35884134</v>
      </c>
      <c r="C17" s="40">
        <v>-29844354</v>
      </c>
    </row>
    <row r="18" spans="1:3" x14ac:dyDescent="0.3">
      <c r="A18" s="8" t="s">
        <v>33</v>
      </c>
      <c r="B18" s="40">
        <v>-76448349</v>
      </c>
      <c r="C18" s="40">
        <v>-111290009</v>
      </c>
    </row>
    <row r="19" spans="1:3" x14ac:dyDescent="0.3">
      <c r="A19" s="8" t="s">
        <v>89</v>
      </c>
      <c r="B19" s="40">
        <v>-5946358</v>
      </c>
      <c r="C19" s="40">
        <v>-49818887</v>
      </c>
    </row>
    <row r="20" spans="1:3" ht="18" thickBot="1" x14ac:dyDescent="0.35">
      <c r="A20" s="8" t="s">
        <v>34</v>
      </c>
      <c r="B20" s="40">
        <v>-110292897</v>
      </c>
      <c r="C20" s="40">
        <v>-179926744</v>
      </c>
    </row>
    <row r="21" spans="1:3" ht="35.25" thickBot="1" x14ac:dyDescent="0.35">
      <c r="A21" s="4" t="s">
        <v>35</v>
      </c>
      <c r="B21" s="42">
        <f>B11+SUM(B13:B20)</f>
        <v>561484641</v>
      </c>
      <c r="C21" s="42">
        <f>C11+SUM(C13:C20)</f>
        <v>347967604</v>
      </c>
    </row>
    <row r="22" spans="1:3" x14ac:dyDescent="0.3">
      <c r="A22" s="8"/>
    </row>
    <row r="23" spans="1:3" x14ac:dyDescent="0.3">
      <c r="A23" s="8" t="s">
        <v>36</v>
      </c>
      <c r="B23" s="40">
        <v>235427293</v>
      </c>
      <c r="C23" s="40">
        <v>324687807</v>
      </c>
    </row>
    <row r="24" spans="1:3" x14ac:dyDescent="0.3">
      <c r="A24" s="8" t="s">
        <v>37</v>
      </c>
      <c r="B24" s="40">
        <v>-235427293</v>
      </c>
      <c r="C24" s="40">
        <v>-324687807</v>
      </c>
    </row>
    <row r="25" spans="1:3" x14ac:dyDescent="0.3">
      <c r="A25" s="8" t="s">
        <v>38</v>
      </c>
      <c r="B25" s="40">
        <v>405793585</v>
      </c>
      <c r="C25" s="40">
        <v>868356796</v>
      </c>
    </row>
    <row r="26" spans="1:3" x14ac:dyDescent="0.3">
      <c r="A26" s="8" t="s">
        <v>39</v>
      </c>
      <c r="B26" s="40">
        <v>-405793585</v>
      </c>
      <c r="C26" s="40">
        <v>-868356796</v>
      </c>
    </row>
    <row r="27" spans="1:3" ht="18" thickBot="1" x14ac:dyDescent="0.35">
      <c r="A27" s="8"/>
    </row>
    <row r="28" spans="1:3" ht="18" thickBot="1" x14ac:dyDescent="0.35">
      <c r="A28" s="4" t="s">
        <v>40</v>
      </c>
      <c r="B28" s="42">
        <f>B21+B23+B24+B25+B26</f>
        <v>561484641</v>
      </c>
      <c r="C28" s="42">
        <f>C21+C23+C24+C25+C26</f>
        <v>347967604</v>
      </c>
    </row>
    <row r="29" spans="1:3" x14ac:dyDescent="0.3">
      <c r="A29" s="8"/>
    </row>
    <row r="30" spans="1:3" x14ac:dyDescent="0.3">
      <c r="A30" s="8" t="s">
        <v>41</v>
      </c>
      <c r="B30" s="40">
        <v>46844345</v>
      </c>
      <c r="C30" s="40">
        <v>98951903</v>
      </c>
    </row>
    <row r="31" spans="1:3" ht="18" thickBot="1" x14ac:dyDescent="0.35">
      <c r="A31" s="8" t="s">
        <v>42</v>
      </c>
      <c r="B31" s="40">
        <v>-25448758</v>
      </c>
      <c r="C31" s="40">
        <v>-27817927</v>
      </c>
    </row>
    <row r="32" spans="1:3" ht="18" thickBot="1" x14ac:dyDescent="0.35">
      <c r="A32" s="4" t="s">
        <v>43</v>
      </c>
      <c r="B32" s="42">
        <f>B30+B31</f>
        <v>21395587</v>
      </c>
      <c r="C32" s="42">
        <f>C30+C31</f>
        <v>71133976</v>
      </c>
    </row>
    <row r="33" spans="1:3" ht="18" thickBot="1" x14ac:dyDescent="0.35">
      <c r="A33" s="8"/>
    </row>
    <row r="34" spans="1:3" ht="18" thickBot="1" x14ac:dyDescent="0.35">
      <c r="A34" s="4" t="s">
        <v>44</v>
      </c>
      <c r="B34" s="42">
        <f>B28+B32</f>
        <v>582880228</v>
      </c>
      <c r="C34" s="42">
        <f>C28+C32</f>
        <v>419101580</v>
      </c>
    </row>
    <row r="35" spans="1:3" x14ac:dyDescent="0.3">
      <c r="A35" s="8"/>
    </row>
    <row r="36" spans="1:3" x14ac:dyDescent="0.3">
      <c r="A36" s="8" t="s">
        <v>45</v>
      </c>
      <c r="B36" s="40">
        <v>-87205120</v>
      </c>
      <c r="C36" s="40">
        <v>-70842564</v>
      </c>
    </row>
    <row r="37" spans="1:3" ht="18" thickBot="1" x14ac:dyDescent="0.35">
      <c r="A37" s="8"/>
    </row>
    <row r="38" spans="1:3" ht="18" thickBot="1" x14ac:dyDescent="0.35">
      <c r="A38" s="19" t="s">
        <v>46</v>
      </c>
      <c r="B38" s="42">
        <f>B34+B36</f>
        <v>495675108</v>
      </c>
      <c r="C38" s="42">
        <f>C34+C36</f>
        <v>348259016</v>
      </c>
    </row>
    <row r="39" spans="1:3" x14ac:dyDescent="0.3">
      <c r="A39" s="19" t="s">
        <v>47</v>
      </c>
    </row>
    <row r="40" spans="1:3" x14ac:dyDescent="0.3">
      <c r="A40" s="20" t="s">
        <v>76</v>
      </c>
      <c r="B40" s="41">
        <v>42.1</v>
      </c>
      <c r="C40" s="41">
        <v>29.58</v>
      </c>
    </row>
    <row r="41" spans="1:3" ht="18" thickBot="1" x14ac:dyDescent="0.35">
      <c r="A41" s="71" t="s">
        <v>88</v>
      </c>
      <c r="B41" s="40">
        <v>-4442437</v>
      </c>
      <c r="C41" s="40">
        <v>-4636774</v>
      </c>
    </row>
    <row r="42" spans="1:3" ht="18" thickBot="1" x14ac:dyDescent="0.35">
      <c r="A42" s="19" t="s">
        <v>48</v>
      </c>
      <c r="B42" s="42">
        <f>B38+B41</f>
        <v>491232671</v>
      </c>
      <c r="C42" s="42">
        <f>C38+C41</f>
        <v>343622242</v>
      </c>
    </row>
    <row r="43" spans="1:3" x14ac:dyDescent="0.3">
      <c r="A43" s="8"/>
    </row>
  </sheetData>
  <mergeCells count="1">
    <mergeCell ref="A2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="60" zoomScaleNormal="60" workbookViewId="0">
      <selection activeCell="C10" sqref="C10:F10"/>
    </sheetView>
  </sheetViews>
  <sheetFormatPr defaultColWidth="8.7109375" defaultRowHeight="17.25" x14ac:dyDescent="0.3"/>
  <cols>
    <col min="1" max="1" width="8.7109375" style="23"/>
    <col min="2" max="2" width="51.140625" style="31" bestFit="1" customWidth="1"/>
    <col min="3" max="3" width="19" style="57" customWidth="1"/>
    <col min="4" max="4" width="23.42578125" style="31" customWidth="1"/>
    <col min="5" max="5" width="22.140625" style="31" customWidth="1"/>
    <col min="6" max="6" width="24.42578125" style="31" customWidth="1"/>
    <col min="7" max="7" width="27.140625" style="31" customWidth="1"/>
    <col min="8" max="8" width="26.42578125" style="31" customWidth="1"/>
    <col min="9" max="9" width="19.140625" style="31" customWidth="1"/>
    <col min="10" max="10" width="44.85546875" style="31" customWidth="1"/>
    <col min="11" max="16384" width="8.7109375" style="23"/>
  </cols>
  <sheetData>
    <row r="1" spans="2:10" ht="34.5" x14ac:dyDescent="0.3">
      <c r="B1" s="21"/>
      <c r="C1" s="22" t="s">
        <v>12</v>
      </c>
      <c r="D1" s="22" t="s">
        <v>49</v>
      </c>
      <c r="E1" s="22" t="s">
        <v>50</v>
      </c>
      <c r="F1" s="22" t="s">
        <v>14</v>
      </c>
      <c r="G1" s="22" t="s">
        <v>15</v>
      </c>
      <c r="H1" s="22" t="s">
        <v>51</v>
      </c>
      <c r="I1" s="22"/>
      <c r="J1" s="21"/>
    </row>
    <row r="2" spans="2:10" x14ac:dyDescent="0.3">
      <c r="B2" s="21"/>
      <c r="C2" s="55"/>
      <c r="D2" s="24"/>
      <c r="E2" s="24"/>
      <c r="F2" s="24"/>
      <c r="G2" s="24"/>
      <c r="H2" s="24"/>
      <c r="I2" s="24"/>
      <c r="J2" s="21"/>
    </row>
    <row r="3" spans="2:10" x14ac:dyDescent="0.3">
      <c r="B3" s="27"/>
      <c r="C3" s="56"/>
      <c r="D3" s="50"/>
      <c r="E3" s="50"/>
      <c r="F3" s="50"/>
      <c r="G3" s="50"/>
      <c r="H3" s="50"/>
      <c r="I3" s="50"/>
      <c r="J3" s="27"/>
    </row>
    <row r="4" spans="2:10" x14ac:dyDescent="0.3">
      <c r="B4" s="25" t="s">
        <v>90</v>
      </c>
      <c r="C4" s="50">
        <v>117738440</v>
      </c>
      <c r="D4" s="50">
        <v>441418396</v>
      </c>
      <c r="E4" s="50">
        <v>247478865</v>
      </c>
      <c r="F4" s="50">
        <v>1265796861</v>
      </c>
      <c r="G4" s="50">
        <v>1695280597</v>
      </c>
      <c r="H4" s="50">
        <v>3767713159</v>
      </c>
      <c r="I4" s="51"/>
      <c r="J4" s="29"/>
    </row>
    <row r="5" spans="2:10" x14ac:dyDescent="0.3">
      <c r="B5" s="26" t="s">
        <v>91</v>
      </c>
      <c r="C5" s="38" t="s">
        <v>54</v>
      </c>
      <c r="D5" s="38" t="s">
        <v>54</v>
      </c>
      <c r="E5" s="38" t="s">
        <v>54</v>
      </c>
      <c r="F5" s="38" t="s">
        <v>54</v>
      </c>
      <c r="G5" s="38">
        <v>1554761</v>
      </c>
      <c r="H5" s="51">
        <v>1554761</v>
      </c>
      <c r="I5" s="52"/>
      <c r="J5" s="30"/>
    </row>
    <row r="6" spans="2:10" x14ac:dyDescent="0.3">
      <c r="B6" s="27" t="s">
        <v>52</v>
      </c>
      <c r="C6" s="50">
        <v>117738440</v>
      </c>
      <c r="D6" s="50">
        <v>441418396</v>
      </c>
      <c r="E6" s="50">
        <v>247478865</v>
      </c>
      <c r="F6" s="50">
        <v>1265796861</v>
      </c>
      <c r="G6" s="50">
        <v>1696835358</v>
      </c>
      <c r="H6" s="50">
        <v>3769267920</v>
      </c>
      <c r="I6" s="44"/>
      <c r="J6" s="26"/>
    </row>
    <row r="7" spans="2:10" x14ac:dyDescent="0.3">
      <c r="B7" s="29"/>
      <c r="C7" s="43"/>
      <c r="D7" s="43"/>
      <c r="E7" s="43"/>
      <c r="F7" s="43"/>
      <c r="G7" s="43"/>
      <c r="H7" s="51"/>
      <c r="I7" s="46"/>
      <c r="J7" s="26"/>
    </row>
    <row r="8" spans="2:10" x14ac:dyDescent="0.3">
      <c r="B8" s="30" t="s">
        <v>92</v>
      </c>
      <c r="C8" s="43"/>
      <c r="D8" s="43"/>
      <c r="E8" s="43"/>
      <c r="F8" s="43"/>
      <c r="G8" s="43">
        <v>495675108</v>
      </c>
      <c r="H8" s="43">
        <v>495675108</v>
      </c>
      <c r="I8" s="50"/>
      <c r="J8" s="27"/>
    </row>
    <row r="9" spans="2:10" ht="34.5" x14ac:dyDescent="0.3">
      <c r="B9" s="26" t="s">
        <v>93</v>
      </c>
      <c r="C9" s="45"/>
      <c r="D9" s="45"/>
      <c r="E9" s="45"/>
      <c r="F9" s="45"/>
      <c r="G9" s="45">
        <v>-4442437</v>
      </c>
      <c r="H9" s="44">
        <v>-4442437</v>
      </c>
      <c r="I9" s="51"/>
      <c r="J9" s="29"/>
    </row>
    <row r="10" spans="2:10" x14ac:dyDescent="0.3">
      <c r="B10" s="26" t="s">
        <v>94</v>
      </c>
      <c r="C10" s="45" t="s">
        <v>85</v>
      </c>
      <c r="D10" s="45" t="s">
        <v>85</v>
      </c>
      <c r="E10" s="45" t="s">
        <v>95</v>
      </c>
      <c r="F10" s="45" t="s">
        <v>96</v>
      </c>
      <c r="G10" s="45">
        <v>-547769526</v>
      </c>
      <c r="H10" s="45">
        <v>-547769526</v>
      </c>
      <c r="I10" s="52"/>
      <c r="J10" s="29"/>
    </row>
    <row r="11" spans="2:10" x14ac:dyDescent="0.3">
      <c r="B11" s="75" t="s">
        <v>55</v>
      </c>
      <c r="C11" s="50"/>
      <c r="D11" s="50"/>
      <c r="E11" s="50"/>
      <c r="F11" s="50"/>
      <c r="G11" s="50"/>
      <c r="H11" s="50"/>
      <c r="I11" s="43"/>
      <c r="J11" s="30"/>
    </row>
    <row r="12" spans="2:10" x14ac:dyDescent="0.3">
      <c r="B12" s="29"/>
      <c r="C12" s="43"/>
      <c r="D12" s="43"/>
      <c r="E12" s="43"/>
      <c r="F12" s="43"/>
      <c r="G12" s="43"/>
      <c r="H12" s="51"/>
      <c r="I12" s="45"/>
      <c r="J12" s="26"/>
    </row>
    <row r="13" spans="2:10" x14ac:dyDescent="0.3">
      <c r="B13" s="76" t="s">
        <v>97</v>
      </c>
      <c r="C13" s="77">
        <v>117738440</v>
      </c>
      <c r="D13" s="77">
        <v>441418396</v>
      </c>
      <c r="E13" s="77">
        <v>247478865</v>
      </c>
      <c r="F13" s="77">
        <v>1265796861</v>
      </c>
      <c r="G13" s="77">
        <v>1640298503</v>
      </c>
      <c r="H13" s="78">
        <v>3712731065</v>
      </c>
      <c r="I13" s="43"/>
      <c r="J13" s="26"/>
    </row>
    <row r="14" spans="2:10" x14ac:dyDescent="0.3">
      <c r="B14" s="30"/>
      <c r="C14" s="43"/>
      <c r="D14" s="43"/>
      <c r="E14" s="43"/>
      <c r="F14" s="43"/>
      <c r="G14" s="43"/>
      <c r="H14" s="43"/>
      <c r="I14" s="53"/>
      <c r="J14" s="25"/>
    </row>
    <row r="15" spans="2:10" x14ac:dyDescent="0.3">
      <c r="B15" s="26" t="s">
        <v>53</v>
      </c>
      <c r="C15" s="45" t="s">
        <v>54</v>
      </c>
      <c r="D15" s="45" t="s">
        <v>54</v>
      </c>
      <c r="E15" s="45" t="s">
        <v>54</v>
      </c>
      <c r="F15" s="45" t="s">
        <v>54</v>
      </c>
      <c r="G15" s="45">
        <v>348259016</v>
      </c>
      <c r="H15" s="45">
        <v>348259016</v>
      </c>
      <c r="I15" s="54"/>
      <c r="J15" s="29"/>
    </row>
    <row r="16" spans="2:10" ht="34.5" x14ac:dyDescent="0.3">
      <c r="B16" s="26" t="s">
        <v>93</v>
      </c>
      <c r="C16" s="45" t="s">
        <v>54</v>
      </c>
      <c r="D16" s="45" t="s">
        <v>54</v>
      </c>
      <c r="E16" s="45" t="s">
        <v>54</v>
      </c>
      <c r="F16" s="45" t="s">
        <v>54</v>
      </c>
      <c r="G16" s="80">
        <v>-4636774</v>
      </c>
      <c r="H16" s="80">
        <v>-4636774</v>
      </c>
      <c r="I16" s="52"/>
      <c r="J16" s="30"/>
    </row>
    <row r="17" spans="2:10" x14ac:dyDescent="0.3">
      <c r="B17" s="79" t="s">
        <v>98</v>
      </c>
      <c r="C17" s="45" t="s">
        <v>54</v>
      </c>
      <c r="D17" s="45" t="s">
        <v>54</v>
      </c>
      <c r="E17" s="45" t="s">
        <v>54</v>
      </c>
      <c r="F17" s="45" t="s">
        <v>54</v>
      </c>
      <c r="G17" s="81">
        <v>-19391459</v>
      </c>
      <c r="H17" s="81">
        <v>-19391459</v>
      </c>
      <c r="I17" s="45"/>
      <c r="J17" s="26"/>
    </row>
    <row r="18" spans="2:10" x14ac:dyDescent="0.3">
      <c r="B18" s="29" t="s">
        <v>94</v>
      </c>
      <c r="C18" s="45" t="s">
        <v>85</v>
      </c>
      <c r="D18" s="45" t="s">
        <v>85</v>
      </c>
      <c r="E18" s="45" t="s">
        <v>95</v>
      </c>
      <c r="F18" s="45" t="s">
        <v>96</v>
      </c>
      <c r="G18" s="43">
        <v>-255021461</v>
      </c>
      <c r="H18" s="54">
        <v>-255021461</v>
      </c>
      <c r="I18" s="43"/>
      <c r="J18" s="26"/>
    </row>
    <row r="19" spans="2:10" x14ac:dyDescent="0.3">
      <c r="B19" s="30" t="s">
        <v>56</v>
      </c>
      <c r="C19" s="43"/>
      <c r="D19" s="43"/>
      <c r="E19" s="43"/>
      <c r="F19" s="43"/>
      <c r="G19" s="43"/>
      <c r="H19" s="43"/>
      <c r="I19" s="53"/>
      <c r="J19" s="25"/>
    </row>
    <row r="20" spans="2:10" x14ac:dyDescent="0.3">
      <c r="B20" s="26"/>
      <c r="C20" s="45"/>
      <c r="D20" s="45"/>
      <c r="E20" s="45"/>
      <c r="F20" s="45"/>
      <c r="G20" s="45"/>
      <c r="H20" s="45"/>
      <c r="I20" s="28"/>
      <c r="J20" s="25"/>
    </row>
    <row r="21" spans="2:10" x14ac:dyDescent="0.3">
      <c r="B21" s="82" t="s">
        <v>99</v>
      </c>
      <c r="C21" s="77">
        <v>117738440</v>
      </c>
      <c r="D21" s="77">
        <v>441418396</v>
      </c>
      <c r="E21" s="77">
        <v>247478865</v>
      </c>
      <c r="F21" s="77">
        <v>1265796861</v>
      </c>
      <c r="G21" s="77">
        <v>1709507825</v>
      </c>
      <c r="H21" s="77">
        <v>3781940387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70" zoomScaleNormal="70" workbookViewId="0">
      <selection activeCell="I35" sqref="I35"/>
    </sheetView>
  </sheetViews>
  <sheetFormatPr defaultColWidth="9.140625" defaultRowHeight="16.5" x14ac:dyDescent="0.3"/>
  <cols>
    <col min="1" max="1" width="52.85546875" style="3" customWidth="1"/>
    <col min="2" max="2" width="27.42578125" style="3" customWidth="1"/>
    <col min="3" max="3" width="25.140625" style="3" customWidth="1"/>
    <col min="4" max="16384" width="9.140625" style="3"/>
  </cols>
  <sheetData>
    <row r="1" spans="1:3" ht="28.5" x14ac:dyDescent="0.3">
      <c r="A1" s="87"/>
      <c r="B1" s="32" t="s">
        <v>57</v>
      </c>
      <c r="C1" s="32" t="s">
        <v>57</v>
      </c>
    </row>
    <row r="2" spans="1:3" x14ac:dyDescent="0.3">
      <c r="A2" s="87"/>
      <c r="B2" s="69" t="s">
        <v>79</v>
      </c>
      <c r="C2" s="69" t="s">
        <v>78</v>
      </c>
    </row>
    <row r="3" spans="1:3" x14ac:dyDescent="0.3">
      <c r="A3" s="33"/>
      <c r="B3" s="34"/>
      <c r="C3" s="34"/>
    </row>
    <row r="4" spans="1:3" x14ac:dyDescent="0.3">
      <c r="A4" s="33"/>
      <c r="B4" s="34"/>
      <c r="C4" s="34"/>
    </row>
    <row r="5" spans="1:3" x14ac:dyDescent="0.3">
      <c r="A5" s="33" t="s">
        <v>58</v>
      </c>
      <c r="B5" s="58">
        <v>383471087</v>
      </c>
      <c r="C5" s="74">
        <v>429354660</v>
      </c>
    </row>
    <row r="6" spans="1:3" x14ac:dyDescent="0.3">
      <c r="A6" s="35" t="s">
        <v>59</v>
      </c>
      <c r="B6" s="58" t="s">
        <v>54</v>
      </c>
      <c r="C6" s="70" t="s">
        <v>54</v>
      </c>
    </row>
    <row r="7" spans="1:3" x14ac:dyDescent="0.3">
      <c r="A7" s="35" t="s">
        <v>60</v>
      </c>
      <c r="B7" s="59">
        <v>4760216</v>
      </c>
      <c r="C7" s="72">
        <v>1928625</v>
      </c>
    </row>
    <row r="8" spans="1:3" x14ac:dyDescent="0.3">
      <c r="A8" s="35" t="s">
        <v>61</v>
      </c>
      <c r="B8" s="60">
        <v>-127664538</v>
      </c>
      <c r="C8" s="73">
        <v>-69822103</v>
      </c>
    </row>
    <row r="9" spans="1:3" ht="20.45" customHeight="1" x14ac:dyDescent="0.3">
      <c r="A9" s="33" t="s">
        <v>75</v>
      </c>
      <c r="B9" s="61">
        <v>260566765</v>
      </c>
      <c r="C9" s="83">
        <v>361461182</v>
      </c>
    </row>
    <row r="10" spans="1:3" x14ac:dyDescent="0.3">
      <c r="A10" s="35"/>
      <c r="B10" s="58"/>
      <c r="C10" s="83"/>
    </row>
    <row r="11" spans="1:3" x14ac:dyDescent="0.3">
      <c r="A11" s="33" t="s">
        <v>66</v>
      </c>
      <c r="B11" s="58"/>
      <c r="C11" s="58"/>
    </row>
    <row r="12" spans="1:3" ht="28.5" x14ac:dyDescent="0.3">
      <c r="A12" s="35" t="s">
        <v>67</v>
      </c>
      <c r="B12" s="62">
        <v>-252494852</v>
      </c>
      <c r="C12" s="62">
        <v>-907674681</v>
      </c>
    </row>
    <row r="13" spans="1:3" x14ac:dyDescent="0.3">
      <c r="A13" s="35" t="s">
        <v>62</v>
      </c>
      <c r="B13" s="59">
        <v>-45606772</v>
      </c>
      <c r="C13" s="59">
        <v>-170356413</v>
      </c>
    </row>
    <row r="14" spans="1:3" x14ac:dyDescent="0.3">
      <c r="A14" s="35" t="s">
        <v>63</v>
      </c>
      <c r="B14" s="63">
        <v>296336</v>
      </c>
      <c r="C14" s="64">
        <v>146396</v>
      </c>
    </row>
    <row r="15" spans="1:3" x14ac:dyDescent="0.3">
      <c r="A15" s="35" t="s">
        <v>68</v>
      </c>
      <c r="B15" s="84">
        <v>67112639</v>
      </c>
      <c r="C15" s="85">
        <v>151274740</v>
      </c>
    </row>
    <row r="16" spans="1:3" x14ac:dyDescent="0.3">
      <c r="A16" s="68" t="s">
        <v>100</v>
      </c>
      <c r="B16" s="58">
        <v>-230692649</v>
      </c>
      <c r="C16" s="58">
        <v>-926609958</v>
      </c>
    </row>
    <row r="17" spans="1:3" x14ac:dyDescent="0.3">
      <c r="A17" s="67"/>
      <c r="B17" s="58"/>
      <c r="C17" s="58"/>
    </row>
    <row r="18" spans="1:3" x14ac:dyDescent="0.3">
      <c r="A18" s="33" t="s">
        <v>69</v>
      </c>
      <c r="C18" s="58"/>
    </row>
    <row r="19" spans="1:3" x14ac:dyDescent="0.3">
      <c r="A19" s="35" t="s">
        <v>64</v>
      </c>
      <c r="B19" s="59">
        <v>163299500</v>
      </c>
      <c r="C19" s="59">
        <v>423477000</v>
      </c>
    </row>
    <row r="20" spans="1:3" x14ac:dyDescent="0.3">
      <c r="A20" s="35" t="s">
        <v>65</v>
      </c>
      <c r="B20" s="60">
        <v>-546773133</v>
      </c>
      <c r="C20" s="60">
        <v>-255942380</v>
      </c>
    </row>
    <row r="21" spans="1:3" x14ac:dyDescent="0.3">
      <c r="A21" s="33" t="s">
        <v>70</v>
      </c>
      <c r="B21" s="65">
        <v>-383473633</v>
      </c>
      <c r="C21" s="65">
        <v>167534620</v>
      </c>
    </row>
    <row r="22" spans="1:3" ht="28.5" x14ac:dyDescent="0.3">
      <c r="A22" s="36" t="s">
        <v>71</v>
      </c>
      <c r="B22" s="65">
        <v>-353599517</v>
      </c>
      <c r="C22" s="65">
        <v>-397614156</v>
      </c>
    </row>
    <row r="23" spans="1:3" x14ac:dyDescent="0.3">
      <c r="A23" s="36" t="s">
        <v>72</v>
      </c>
      <c r="B23" s="61">
        <v>1062351834</v>
      </c>
      <c r="C23" s="61">
        <v>708752317</v>
      </c>
    </row>
    <row r="24" spans="1:3" ht="28.5" x14ac:dyDescent="0.3">
      <c r="A24" s="36" t="s">
        <v>74</v>
      </c>
      <c r="B24" s="66">
        <v>708752317</v>
      </c>
      <c r="C24" s="66">
        <v>311138161</v>
      </c>
    </row>
    <row r="25" spans="1:3" x14ac:dyDescent="0.3">
      <c r="A25" s="33" t="s">
        <v>73</v>
      </c>
      <c r="B25" s="37"/>
      <c r="C25" s="37"/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31122019-Ro </vt:lpstr>
      <vt:lpstr>Rez. Glob_31122019-Ro</vt:lpstr>
      <vt:lpstr>Capitaluri_31122019-Ro</vt:lpstr>
      <vt:lpstr>Flux de trez_31122019-Ro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2020-04-27T08:40:35Z</dcterms:modified>
</cp:coreProperties>
</file>