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 2024\site\RO\"/>
    </mc:Choice>
  </mc:AlternateContent>
  <xr:revisionPtr revIDLastSave="0" documentId="8_{4C25B088-076C-493E-909A-1DAC55083A8B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4-Ro " sheetId="1" r:id="rId1"/>
    <sheet name="Rez. Glob_31032024-Ro" sheetId="2" r:id="rId2"/>
    <sheet name="Capitaluri_31032024-Ro" sheetId="7" r:id="rId3"/>
    <sheet name="Flux de numerar_31032024_Ro" sheetId="9" r:id="rId4"/>
  </sheets>
  <definedNames>
    <definedName name="OLE_LINK12" localSheetId="0">' Poz.Fin. 31032024-Ro '!#REF!</definedName>
    <definedName name="OLE_LINK3" localSheetId="1">'Rez. Glob_31032024-Ro'!#REF!</definedName>
    <definedName name="OLE_LINK9" localSheetId="0">' Poz.Fin. 31032024-Ro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7" l="1"/>
  <c r="F15" i="7"/>
  <c r="G14" i="7"/>
  <c r="G16" i="7"/>
  <c r="G17" i="7"/>
  <c r="G18" i="7"/>
  <c r="G13" i="7"/>
  <c r="G7" i="7"/>
  <c r="G4" i="7"/>
  <c r="F10" i="7"/>
  <c r="C10" i="7"/>
  <c r="D10" i="7"/>
  <c r="E10" i="7"/>
  <c r="B10" i="7"/>
  <c r="D50" i="1"/>
  <c r="D39" i="1"/>
  <c r="D31" i="1"/>
  <c r="F19" i="7" l="1"/>
  <c r="G15" i="7"/>
  <c r="G10" i="7"/>
  <c r="D52" i="1"/>
  <c r="D54" i="1" s="1"/>
  <c r="C50" i="1"/>
  <c r="D19" i="1"/>
  <c r="D13" i="1"/>
  <c r="C13" i="1"/>
  <c r="G19" i="7" l="1"/>
  <c r="F25" i="7"/>
  <c r="G25" i="7"/>
  <c r="D21" i="1"/>
  <c r="D52" i="9"/>
  <c r="C52" i="9"/>
  <c r="C23" i="9"/>
  <c r="D23" i="9"/>
  <c r="D29" i="9" l="1"/>
  <c r="C29" i="9"/>
  <c r="D44" i="9" l="1"/>
  <c r="C44" i="9"/>
  <c r="C34" i="9" l="1"/>
  <c r="C54" i="9" l="1"/>
  <c r="D34" i="9"/>
  <c r="C58" i="9" l="1"/>
  <c r="D54" i="9"/>
  <c r="C32" i="2"/>
  <c r="C11" i="2"/>
  <c r="D58" i="9" l="1"/>
  <c r="C21" i="2"/>
  <c r="C28" i="2" l="1"/>
  <c r="C34" i="2" l="1"/>
  <c r="B32" i="2"/>
  <c r="B11" i="2"/>
  <c r="C38" i="2" l="1"/>
  <c r="B21" i="2"/>
  <c r="B28" i="2" l="1"/>
  <c r="C44" i="2"/>
  <c r="B34" i="2" l="1"/>
  <c r="B38" i="2" l="1"/>
  <c r="C31" i="1"/>
  <c r="C39" i="1"/>
  <c r="C19" i="1"/>
  <c r="B44" i="2" l="1"/>
  <c r="C21" i="1"/>
  <c r="C52" i="1"/>
  <c r="C54" i="1" l="1"/>
</calcChain>
</file>

<file path=xl/sharedStrings.xml><?xml version="1.0" encoding="utf-8"?>
<sst xmlns="http://schemas.openxmlformats.org/spreadsheetml/2006/main" count="148" uniqueCount="131">
  <si>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</si>
  <si>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</si>
  <si>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</si>
  <si>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</si>
  <si>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</si>
  <si>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</si>
  <si>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</si>
  <si>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</si>
  <si>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</si>
  <si>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</si>
  <si>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</si>
  <si>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</si>
  <si>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</si>
  <si>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</si>
  <si>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</si>
  <si>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</si>
  <si>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</si>
  <si>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</si>
  <si>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</si>
  <si>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</si>
  <si>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</si>
  <si>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</si>
  <si>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</si>
  <si>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</si>
  <si>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</si>
  <si>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</si>
  <si>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</si>
  <si>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</si>
  <si>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</si>
  <si>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</si>
  <si>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</si>
  <si>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</si>
  <si>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</si>
  <si>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</si>
  <si>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</si>
  <si>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</si>
  <si>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</si>
  <si>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</si>
  <si>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</si>
  <si>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</si>
  <si>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</si>
  <si>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</si>
  <si>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</si>
  <si>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</si>
  <si>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</si>
  <si>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</si>
  <si>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</si>
  <si>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</si>
  <si>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</si>
  <si>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</si>
  <si>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</si>
  <si>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</si>
  <si>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</si>
  <si>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</si>
  <si>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</si>
  <si>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</si>
  <si>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</si>
  <si>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</si>
  <si>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</si>
  <si>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</si>
  <si>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</si>
  <si>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</si>
  <si>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</si>
  <si>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</si>
  <si>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</si>
  <si>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</si>
  <si>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</si>
  <si>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</si>
  <si>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</si>
  <si>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>Câștigul/pierderea actuarială aferentă perioadei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</si>
  <si>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</si>
  <si>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</si>
  <si>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</si>
  <si>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</si>
  <si>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</si>
  <si>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</si>
  <si>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</si>
  <si>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</si>
  <si>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</si>
  <si>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</si>
  <si>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</si>
  <si>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</si>
  <si>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</si>
  <si>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</si>
  <si>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</si>
  <si>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</si>
  <si>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</si>
  <si>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</si>
  <si>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</si>
  <si>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</si>
  <si>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</si>
  <si>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</si>
  <si>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</si>
  <si>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</si>
  <si>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</si>
  <si>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</si>
  <si>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</si>
  <si>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</si>
  <si>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</si>
  <si>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</si>
  <si>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</si>
  <si>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</si>
  <si>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</si>
  <si>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</si>
  <si>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</si>
  <si>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</si>
  <si>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</si>
  <si>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</si>
  <si>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Număr de acțiuni</t>
  </si>
  <si>
    <t>Constituire rezerve din profit</t>
  </si>
  <si>
    <t>Flux de trezorerie din activităţi de   finanţare</t>
  </si>
  <si>
    <t>capitalului social</t>
  </si>
  <si>
    <t>Dividende aferente anului 2022</t>
  </si>
  <si>
    <t>Alte elemente ale rezultatului global</t>
  </si>
  <si>
    <t>Rezultatul pe acţiune, de bază şi diluat (exprimat în lei pe acţiune)</t>
  </si>
  <si>
    <t>Provizioane pentru beneficiile angajatilor</t>
  </si>
  <si>
    <t>Ajustări pentru deprecierea stocurilor</t>
  </si>
  <si>
    <t>Trageri împrumuturi termen lung</t>
  </si>
  <si>
    <t xml:space="preserve">Sold la 31 decembrie 2023 </t>
  </si>
  <si>
    <t>Ajustarea Creanței privind Acordul de Concesiune</t>
  </si>
  <si>
    <t>Venituri din taxe de racordare, fonduri nerambursabile  și bunuri preluate cu titlu gratuit</t>
  </si>
  <si>
    <t>Efectul actualizarii provizionului pentru beneficiile angajatilor</t>
  </si>
  <si>
    <t>Numerar restrictionat</t>
  </si>
  <si>
    <t>Majorare rezerva legala</t>
  </si>
  <si>
    <t>Impozit amânat</t>
  </si>
  <si>
    <t>Datorii aferente drepturilor de utilizare a activelor luate în leasing</t>
  </si>
  <si>
    <t>Impozit curent de plata</t>
  </si>
  <si>
    <t>Sold la 1 ianuarie 2023</t>
  </si>
  <si>
    <t>Dividende aferente anului 2023</t>
  </si>
  <si>
    <t>Sold la 31 martie 2024</t>
  </si>
  <si>
    <t>Sold la 31 martie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</si>
</sst>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65" fontId="6" fillId="0" borderId="0" xfId="0" applyNumberFormat="1" applyFont="1" applyFill="1"/>
    <xf numFmtId="0" fontId="19" fillId="0" borderId="0" xfId="0" applyFont="1"/>
    <xf numFmtId="37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9" fillId="0" borderId="0" xfId="0" applyNumberFormat="1" applyFont="1"/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3" fontId="20" fillId="0" borderId="0" xfId="0" applyNumberFormat="1" applyFont="1"/>
    <xf numFmtId="0" fontId="7" fillId="0" borderId="0" xfId="0" applyFont="1" applyAlignment="1">
      <alignment vertical="center" wrapText="1"/>
    </xf>
    <xf numFmtId="166" fontId="3" fillId="0" borderId="2" xfId="0" applyNumberFormat="1" applyFont="1" applyFill="1" applyBorder="1" applyAlignment="1">
      <alignment horizontal="right" wrapText="1"/>
    </xf>
    <xf numFmtId="0" fontId="21" fillId="0" borderId="0" xfId="0" applyFont="1"/>
    <xf numFmtId="3" fontId="11" fillId="0" borderId="0" xfId="0" applyNumberFormat="1" applyFont="1"/>
    <xf numFmtId="3" fontId="20" fillId="0" borderId="0" xfId="0" applyNumberFormat="1" applyFont="1" applyAlignment="1">
      <alignment horizontal="right" vertical="center" wrapText="1"/>
    </xf>
    <xf numFmtId="166" fontId="1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4"/>
  <sheetViews>
    <sheetView tabSelected="1" zoomScale="70" zoomScaleNormal="70" workbookViewId="0">
      <selection activeCell="B29" sqref="B29"/>
    </sheetView>
  </sheetViews>
  <sheetFormatPr defaultColWidth="9.140625" defaultRowHeight="17.25" x14ac:dyDescent="0.3"/>
  <cols>
    <col min="1" max="1" width="9.140625" style="13"/>
    <col min="2" max="2" width="48.85546875" style="1" customWidth="1"/>
    <col min="3" max="3" width="32.42578125" style="2" customWidth="1"/>
    <col min="4" max="4" width="24.85546875" style="2" customWidth="1"/>
    <col min="5" max="5" width="9.140625" style="13"/>
    <col min="6" max="6" width="13.140625" style="13" customWidth="1"/>
    <col min="7" max="16384" width="9.140625" style="13"/>
  </cols>
  <sheetData>
    <row r="1" spans="2:4" ht="18" thickBot="1" x14ac:dyDescent="0.35"/>
    <row r="2" spans="2:4" x14ac:dyDescent="0.3">
      <c r="B2" s="3"/>
      <c r="C2" s="57">
        <v>45382</v>
      </c>
      <c r="D2" s="57">
        <v>45291</v>
      </c>
    </row>
    <row r="3" spans="2:4" ht="18" thickBot="1" x14ac:dyDescent="0.35">
      <c r="B3" s="3"/>
      <c r="C3" s="25"/>
      <c r="D3" s="25"/>
    </row>
    <row r="4" spans="2:4" x14ac:dyDescent="0.3">
      <c r="B4" s="3" t="s">
        <v>0</v>
      </c>
      <c r="C4" s="24"/>
      <c r="D4" s="24"/>
    </row>
    <row r="5" spans="2:4" x14ac:dyDescent="0.3">
      <c r="B5" s="3" t="s">
        <v>1</v>
      </c>
    </row>
    <row r="6" spans="2:4" x14ac:dyDescent="0.3">
      <c r="B6" s="5" t="s">
        <v>4</v>
      </c>
      <c r="C6" s="26">
        <v>361827149</v>
      </c>
      <c r="D6" s="2">
        <v>377639699</v>
      </c>
    </row>
    <row r="7" spans="2:4" ht="34.5" x14ac:dyDescent="0.3">
      <c r="B7" s="7" t="s">
        <v>3</v>
      </c>
      <c r="C7" s="26">
        <v>13655219</v>
      </c>
      <c r="D7" s="2">
        <v>14500703</v>
      </c>
    </row>
    <row r="8" spans="2:4" x14ac:dyDescent="0.3">
      <c r="B8" s="7" t="s">
        <v>2</v>
      </c>
      <c r="C8" s="26">
        <v>3771274257</v>
      </c>
      <c r="D8" s="2">
        <v>3643263343</v>
      </c>
    </row>
    <row r="9" spans="2:4" x14ac:dyDescent="0.3">
      <c r="B9" s="5" t="s">
        <v>48</v>
      </c>
      <c r="C9" s="26">
        <v>177619145</v>
      </c>
      <c r="D9" s="2">
        <v>177619145</v>
      </c>
    </row>
    <row r="10" spans="2:4" x14ac:dyDescent="0.3">
      <c r="B10" s="5" t="s">
        <v>5</v>
      </c>
      <c r="C10" s="26">
        <v>2497751094</v>
      </c>
      <c r="D10" s="2">
        <v>2423669228</v>
      </c>
    </row>
    <row r="11" spans="2:4" x14ac:dyDescent="0.3">
      <c r="B11" s="13" t="s">
        <v>56</v>
      </c>
      <c r="C11" s="26"/>
      <c r="D11" s="16">
        <v>1734239</v>
      </c>
    </row>
    <row r="12" spans="2:4" ht="18" thickBot="1" x14ac:dyDescent="0.35">
      <c r="B12" s="13" t="s">
        <v>122</v>
      </c>
      <c r="C12" s="26">
        <v>1990627</v>
      </c>
      <c r="D12" s="16">
        <v>1956015</v>
      </c>
    </row>
    <row r="13" spans="2:4" ht="18" thickBot="1" x14ac:dyDescent="0.35">
      <c r="B13" s="3"/>
      <c r="C13" s="8">
        <f>SUM(C6:C12)</f>
        <v>6824117491</v>
      </c>
      <c r="D13" s="8">
        <f>SUM(D6:D12)</f>
        <v>6640382372</v>
      </c>
    </row>
    <row r="14" spans="2:4" x14ac:dyDescent="0.3">
      <c r="B14" s="5"/>
    </row>
    <row r="15" spans="2:4" x14ac:dyDescent="0.3">
      <c r="B15" s="3" t="s">
        <v>6</v>
      </c>
    </row>
    <row r="16" spans="2:4" x14ac:dyDescent="0.3">
      <c r="B16" s="7" t="s">
        <v>7</v>
      </c>
      <c r="C16" s="2">
        <v>613342108</v>
      </c>
      <c r="D16" s="2">
        <v>577080618</v>
      </c>
    </row>
    <row r="17" spans="2:4" x14ac:dyDescent="0.3">
      <c r="B17" s="5" t="s">
        <v>49</v>
      </c>
      <c r="C17" s="2">
        <v>324792360</v>
      </c>
      <c r="D17" s="2">
        <v>400845055</v>
      </c>
    </row>
    <row r="18" spans="2:4" ht="18" thickBot="1" x14ac:dyDescent="0.35">
      <c r="B18" s="5" t="s">
        <v>8</v>
      </c>
      <c r="C18" s="2">
        <v>862034072</v>
      </c>
      <c r="D18" s="2">
        <v>675600636</v>
      </c>
    </row>
    <row r="19" spans="2:4" ht="18" thickBot="1" x14ac:dyDescent="0.35">
      <c r="B19" s="3"/>
      <c r="C19" s="9">
        <f>SUM(C16:C18)</f>
        <v>1800168540</v>
      </c>
      <c r="D19" s="9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9</v>
      </c>
      <c r="C21" s="10">
        <f>C19+C13</f>
        <v>8624286031</v>
      </c>
      <c r="D21" s="10">
        <f>D19+D13</f>
        <v>8293908681</v>
      </c>
    </row>
    <row r="22" spans="2:4" ht="18" thickTop="1" x14ac:dyDescent="0.3">
      <c r="B22" s="5"/>
    </row>
    <row r="23" spans="2:4" x14ac:dyDescent="0.3">
      <c r="B23" s="11" t="s">
        <v>10</v>
      </c>
    </row>
    <row r="24" spans="2:4" x14ac:dyDescent="0.3">
      <c r="B24" s="5"/>
    </row>
    <row r="25" spans="2:4" x14ac:dyDescent="0.3">
      <c r="B25" s="3" t="s">
        <v>11</v>
      </c>
    </row>
    <row r="26" spans="2:4" x14ac:dyDescent="0.3">
      <c r="B26" s="5" t="s">
        <v>12</v>
      </c>
      <c r="C26" s="2">
        <v>1883815040</v>
      </c>
      <c r="D26" s="2">
        <v>1883815040</v>
      </c>
    </row>
    <row r="27" spans="2:4" x14ac:dyDescent="0.3">
      <c r="B27" s="5" t="s">
        <v>50</v>
      </c>
      <c r="C27" s="2">
        <v>441418396</v>
      </c>
      <c r="D27" s="2">
        <v>441418396</v>
      </c>
    </row>
    <row r="28" spans="2:4" x14ac:dyDescent="0.3">
      <c r="B28" s="5" t="s">
        <v>13</v>
      </c>
      <c r="C28" s="2">
        <v>247478865</v>
      </c>
      <c r="D28" s="2">
        <v>247478865</v>
      </c>
    </row>
    <row r="29" spans="2:4" x14ac:dyDescent="0.3">
      <c r="B29" s="5" t="s">
        <v>14</v>
      </c>
      <c r="C29" s="2">
        <v>1265796861</v>
      </c>
      <c r="D29" s="2">
        <v>1265796861</v>
      </c>
    </row>
    <row r="30" spans="2:4" ht="18" thickBot="1" x14ac:dyDescent="0.35">
      <c r="B30" s="5" t="s">
        <v>15</v>
      </c>
      <c r="C30" s="2">
        <v>527082606</v>
      </c>
      <c r="D30" s="2">
        <v>285144115</v>
      </c>
    </row>
    <row r="31" spans="2:4" ht="18" thickBot="1" x14ac:dyDescent="0.35">
      <c r="B31" s="3"/>
      <c r="C31" s="9">
        <f>SUM(C26:C30)</f>
        <v>4365591768</v>
      </c>
      <c r="D31" s="9">
        <f>SUM(D26:D30)</f>
        <v>4123653277</v>
      </c>
    </row>
    <row r="32" spans="2:4" x14ac:dyDescent="0.3">
      <c r="B32" s="3"/>
      <c r="C32" s="17"/>
      <c r="D32" s="17"/>
    </row>
    <row r="33" spans="2:4" x14ac:dyDescent="0.3">
      <c r="B33" s="11" t="s">
        <v>16</v>
      </c>
    </row>
    <row r="34" spans="2:4" x14ac:dyDescent="0.3">
      <c r="B34" s="5" t="s">
        <v>51</v>
      </c>
      <c r="C34" s="2">
        <v>1586402588</v>
      </c>
      <c r="D34" s="2">
        <v>1865388334</v>
      </c>
    </row>
    <row r="35" spans="2:4" x14ac:dyDescent="0.3">
      <c r="B35" s="5" t="s">
        <v>18</v>
      </c>
      <c r="C35" s="2">
        <v>970401581</v>
      </c>
      <c r="D35" s="2">
        <v>849905753</v>
      </c>
    </row>
    <row r="36" spans="2:4" x14ac:dyDescent="0.3">
      <c r="B36" s="5" t="s">
        <v>124</v>
      </c>
      <c r="C36" s="2">
        <v>762974</v>
      </c>
    </row>
    <row r="37" spans="2:4" ht="34.5" x14ac:dyDescent="0.3">
      <c r="B37" s="5" t="s">
        <v>125</v>
      </c>
      <c r="C37" s="16">
        <v>11969733</v>
      </c>
      <c r="D37" s="16">
        <v>12208966</v>
      </c>
    </row>
    <row r="38" spans="2:4" ht="18" thickBot="1" x14ac:dyDescent="0.35">
      <c r="B38" s="5" t="s">
        <v>17</v>
      </c>
      <c r="C38" s="2">
        <v>114807183</v>
      </c>
      <c r="D38" s="2">
        <v>114807183</v>
      </c>
    </row>
    <row r="39" spans="2:4" ht="18" thickBot="1" x14ac:dyDescent="0.35">
      <c r="B39" s="3"/>
      <c r="C39" s="9">
        <f>SUM(C34:C38)</f>
        <v>2684344059</v>
      </c>
      <c r="D39" s="9">
        <f>SUM(D34:D38)</f>
        <v>2842310236</v>
      </c>
    </row>
    <row r="41" spans="2:4" x14ac:dyDescent="0.3">
      <c r="B41" s="3"/>
    </row>
    <row r="42" spans="2:4" x14ac:dyDescent="0.3">
      <c r="B42" s="3" t="s">
        <v>19</v>
      </c>
    </row>
    <row r="43" spans="2:4" ht="18" customHeight="1" x14ac:dyDescent="0.3">
      <c r="B43" s="5" t="s">
        <v>47</v>
      </c>
      <c r="C43" s="2">
        <v>669610028</v>
      </c>
      <c r="D43" s="2">
        <v>432316032</v>
      </c>
    </row>
    <row r="44" spans="2:4" ht="27" customHeight="1" x14ac:dyDescent="0.3">
      <c r="B44" s="5" t="s">
        <v>18</v>
      </c>
      <c r="C44" s="2">
        <v>104682396</v>
      </c>
      <c r="D44" s="2">
        <v>113993591</v>
      </c>
    </row>
    <row r="45" spans="2:4" ht="22.5" customHeight="1" x14ac:dyDescent="0.3">
      <c r="B45" s="5" t="s">
        <v>126</v>
      </c>
      <c r="C45" s="2">
        <v>7839326</v>
      </c>
    </row>
    <row r="46" spans="2:4" x14ac:dyDescent="0.3">
      <c r="B46" s="5" t="s">
        <v>52</v>
      </c>
      <c r="C46" s="2">
        <v>687462292</v>
      </c>
      <c r="D46" s="2">
        <v>678283577</v>
      </c>
    </row>
    <row r="47" spans="2:4" ht="34.5" x14ac:dyDescent="0.3">
      <c r="B47" s="5" t="s">
        <v>125</v>
      </c>
      <c r="C47" s="2">
        <v>2697375</v>
      </c>
      <c r="D47" s="2">
        <v>3333037</v>
      </c>
    </row>
    <row r="48" spans="2:4" x14ac:dyDescent="0.3">
      <c r="B48" s="5" t="s">
        <v>20</v>
      </c>
      <c r="C48" s="2">
        <v>85923570</v>
      </c>
      <c r="D48" s="2">
        <v>83883714</v>
      </c>
    </row>
    <row r="49" spans="2:4" ht="18" thickBot="1" x14ac:dyDescent="0.35">
      <c r="B49" s="5" t="s">
        <v>17</v>
      </c>
      <c r="C49" s="2">
        <v>16135217</v>
      </c>
      <c r="D49" s="2">
        <v>16135217</v>
      </c>
    </row>
    <row r="50" spans="2:4" ht="18" thickBot="1" x14ac:dyDescent="0.35">
      <c r="B50" s="3"/>
      <c r="C50" s="8">
        <f>SUM(C43:C49)</f>
        <v>1574350204</v>
      </c>
      <c r="D50" s="8">
        <f>SUM(D43:D49)</f>
        <v>1327945168</v>
      </c>
    </row>
    <row r="51" spans="2:4" x14ac:dyDescent="0.3">
      <c r="B51" s="3"/>
      <c r="C51" s="6"/>
      <c r="D51" s="6"/>
    </row>
    <row r="52" spans="2:4" ht="18" thickBot="1" x14ac:dyDescent="0.35">
      <c r="B52" s="3" t="s">
        <v>21</v>
      </c>
      <c r="C52" s="12">
        <f>C39+C50</f>
        <v>4258694263</v>
      </c>
      <c r="D52" s="12">
        <f>D39+D50</f>
        <v>4170255404</v>
      </c>
    </row>
    <row r="53" spans="2:4" x14ac:dyDescent="0.3">
      <c r="B53" s="3"/>
      <c r="C53" s="4"/>
      <c r="D53" s="4"/>
    </row>
    <row r="54" spans="2:4" x14ac:dyDescent="0.3">
      <c r="B54" s="3" t="s">
        <v>22</v>
      </c>
      <c r="C54" s="17">
        <f>C31+C52</f>
        <v>8624286031</v>
      </c>
      <c r="D54" s="17">
        <f>D31+D52</f>
        <v>8293908681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60" zoomScaleNormal="60" workbookViewId="0">
      <selection activeCell="M16" sqref="M16"/>
    </sheetView>
  </sheetViews>
  <sheetFormatPr defaultColWidth="8.85546875" defaultRowHeight="17.25" x14ac:dyDescent="0.3"/>
  <cols>
    <col min="1" max="1" width="85.140625" style="1" bestFit="1" customWidth="1"/>
    <col min="2" max="3" width="20.42578125" style="18" customWidth="1"/>
    <col min="4" max="16384" width="8.85546875" style="13"/>
  </cols>
  <sheetData>
    <row r="1" spans="1:3" ht="18" thickBot="1" x14ac:dyDescent="0.35"/>
    <row r="2" spans="1:3" x14ac:dyDescent="0.3">
      <c r="A2" s="63"/>
      <c r="B2" s="20" t="s">
        <v>23</v>
      </c>
      <c r="C2" s="20" t="s">
        <v>23</v>
      </c>
    </row>
    <row r="3" spans="1:3" x14ac:dyDescent="0.3">
      <c r="A3" s="63"/>
      <c r="B3" s="23">
        <v>45292</v>
      </c>
      <c r="C3" s="23">
        <v>44927</v>
      </c>
    </row>
    <row r="4" spans="1:3" x14ac:dyDescent="0.3">
      <c r="A4" s="63"/>
      <c r="B4" s="23">
        <v>45382</v>
      </c>
      <c r="C4" s="23">
        <v>45016</v>
      </c>
    </row>
    <row r="5" spans="1:3" ht="18" thickBot="1" x14ac:dyDescent="0.35">
      <c r="A5" s="14"/>
      <c r="B5" s="25"/>
      <c r="C5" s="25"/>
    </row>
    <row r="6" spans="1:3" ht="18" thickBot="1" x14ac:dyDescent="0.35">
      <c r="A6" s="14"/>
      <c r="B6" s="21"/>
      <c r="C6" s="21"/>
    </row>
    <row r="7" spans="1:3" x14ac:dyDescent="0.3">
      <c r="A7" s="14"/>
    </row>
    <row r="8" spans="1:3" x14ac:dyDescent="0.3">
      <c r="A8" s="5" t="s">
        <v>24</v>
      </c>
      <c r="B8" s="18">
        <v>607207967</v>
      </c>
      <c r="C8" s="18">
        <v>393757902</v>
      </c>
    </row>
    <row r="9" spans="1:3" x14ac:dyDescent="0.3">
      <c r="A9" s="5" t="s">
        <v>25</v>
      </c>
      <c r="C9" s="18">
        <v>29016164</v>
      </c>
    </row>
    <row r="10" spans="1:3" ht="18" thickBot="1" x14ac:dyDescent="0.35">
      <c r="A10" s="5" t="s">
        <v>26</v>
      </c>
      <c r="B10" s="18">
        <v>36607537</v>
      </c>
      <c r="C10" s="18">
        <v>34980892</v>
      </c>
    </row>
    <row r="11" spans="1:3" ht="35.25" thickBot="1" x14ac:dyDescent="0.35">
      <c r="A11" s="3" t="s">
        <v>27</v>
      </c>
      <c r="B11" s="19">
        <f>SUM(B8:B10)</f>
        <v>643815504</v>
      </c>
      <c r="C11" s="19">
        <f>SUM(C8:C10)</f>
        <v>457754958</v>
      </c>
    </row>
    <row r="12" spans="1:3" x14ac:dyDescent="0.3">
      <c r="A12" s="5"/>
    </row>
    <row r="13" spans="1:3" x14ac:dyDescent="0.3">
      <c r="A13" s="5" t="s">
        <v>28</v>
      </c>
      <c r="B13" s="18">
        <v>-115198980</v>
      </c>
      <c r="C13" s="18">
        <v>-110585814</v>
      </c>
    </row>
    <row r="14" spans="1:3" x14ac:dyDescent="0.3">
      <c r="A14" s="5" t="s">
        <v>53</v>
      </c>
      <c r="B14" s="18">
        <v>-132484668</v>
      </c>
      <c r="C14" s="18">
        <v>-127357990</v>
      </c>
    </row>
    <row r="15" spans="1:3" x14ac:dyDescent="0.3">
      <c r="A15" s="5" t="s">
        <v>54</v>
      </c>
      <c r="B15" s="18">
        <v>-32422603</v>
      </c>
      <c r="C15" s="18">
        <v>-40771367</v>
      </c>
    </row>
    <row r="16" spans="1:3" x14ac:dyDescent="0.3">
      <c r="A16" s="5" t="s">
        <v>29</v>
      </c>
      <c r="B16" s="18">
        <v>-69828916</v>
      </c>
      <c r="C16" s="18">
        <v>-1691096</v>
      </c>
    </row>
    <row r="17" spans="1:3" ht="16.5" customHeight="1" x14ac:dyDescent="0.3">
      <c r="A17" s="5" t="s">
        <v>30</v>
      </c>
      <c r="B17" s="18">
        <v>-6093450</v>
      </c>
      <c r="C17" s="18">
        <v>-6383770</v>
      </c>
    </row>
    <row r="18" spans="1:3" x14ac:dyDescent="0.3">
      <c r="A18" s="5" t="s">
        <v>31</v>
      </c>
      <c r="B18" s="18">
        <v>-17037907</v>
      </c>
      <c r="C18" s="18">
        <v>-16026201</v>
      </c>
    </row>
    <row r="19" spans="1:3" x14ac:dyDescent="0.3">
      <c r="A19" s="5" t="s">
        <v>55</v>
      </c>
      <c r="B19" s="18">
        <v>-5733922</v>
      </c>
      <c r="C19" s="18">
        <v>-4324567</v>
      </c>
    </row>
    <row r="20" spans="1:3" ht="18" thickBot="1" x14ac:dyDescent="0.35">
      <c r="A20" s="5" t="s">
        <v>32</v>
      </c>
      <c r="B20" s="18">
        <v>-28204690</v>
      </c>
      <c r="C20" s="18">
        <v>-40445108</v>
      </c>
    </row>
    <row r="21" spans="1:3" ht="35.25" thickBot="1" x14ac:dyDescent="0.35">
      <c r="A21" s="3" t="s">
        <v>33</v>
      </c>
      <c r="B21" s="19">
        <f>B11+SUM(B13:B20)</f>
        <v>236810368</v>
      </c>
      <c r="C21" s="19">
        <f>C11+SUM(C13:C20)</f>
        <v>110169045</v>
      </c>
    </row>
    <row r="22" spans="1:3" x14ac:dyDescent="0.3">
      <c r="A22" s="5"/>
    </row>
    <row r="23" spans="1:3" x14ac:dyDescent="0.3">
      <c r="A23" s="5" t="s">
        <v>34</v>
      </c>
      <c r="B23" s="18">
        <v>62886631</v>
      </c>
      <c r="C23" s="18">
        <v>197962138</v>
      </c>
    </row>
    <row r="24" spans="1:3" x14ac:dyDescent="0.3">
      <c r="A24" s="5" t="s">
        <v>35</v>
      </c>
      <c r="B24" s="18">
        <v>-62886631</v>
      </c>
      <c r="C24" s="18">
        <v>-197962138</v>
      </c>
    </row>
    <row r="25" spans="1:3" x14ac:dyDescent="0.3">
      <c r="A25" s="5" t="s">
        <v>36</v>
      </c>
      <c r="B25" s="18">
        <v>223547415</v>
      </c>
      <c r="C25" s="18">
        <v>10755830</v>
      </c>
    </row>
    <row r="26" spans="1:3" x14ac:dyDescent="0.3">
      <c r="A26" s="5" t="s">
        <v>37</v>
      </c>
      <c r="B26" s="18">
        <v>-223547415</v>
      </c>
      <c r="C26" s="18">
        <v>-10755830</v>
      </c>
    </row>
    <row r="27" spans="1:3" ht="18" thickBot="1" x14ac:dyDescent="0.35">
      <c r="A27" s="5"/>
    </row>
    <row r="28" spans="1:3" ht="18" thickBot="1" x14ac:dyDescent="0.35">
      <c r="A28" s="3" t="s">
        <v>38</v>
      </c>
      <c r="B28" s="19">
        <f>B21+B23+B24+B25+B26</f>
        <v>236810368</v>
      </c>
      <c r="C28" s="19">
        <f>C21+C23+C24+C25+C26</f>
        <v>110169045</v>
      </c>
    </row>
    <row r="29" spans="1:3" x14ac:dyDescent="0.3">
      <c r="A29" s="5"/>
    </row>
    <row r="30" spans="1:3" x14ac:dyDescent="0.3">
      <c r="A30" s="5" t="s">
        <v>39</v>
      </c>
      <c r="B30" s="18">
        <v>77930754</v>
      </c>
      <c r="C30" s="18">
        <v>68065563</v>
      </c>
    </row>
    <row r="31" spans="1:3" ht="18" thickBot="1" x14ac:dyDescent="0.35">
      <c r="A31" s="5" t="s">
        <v>40</v>
      </c>
      <c r="B31" s="18">
        <v>-21480880</v>
      </c>
      <c r="C31" s="18">
        <v>-26840721</v>
      </c>
    </row>
    <row r="32" spans="1:3" ht="18" thickBot="1" x14ac:dyDescent="0.35">
      <c r="A32" s="3" t="s">
        <v>41</v>
      </c>
      <c r="B32" s="19">
        <f>B30+B31</f>
        <v>56449874</v>
      </c>
      <c r="C32" s="19">
        <f>C30+C31</f>
        <v>41224842</v>
      </c>
    </row>
    <row r="33" spans="1:3" ht="18" thickBot="1" x14ac:dyDescent="0.35">
      <c r="A33" s="5"/>
    </row>
    <row r="34" spans="1:3" ht="18" thickBot="1" x14ac:dyDescent="0.35">
      <c r="A34" s="3" t="s">
        <v>42</v>
      </c>
      <c r="B34" s="19">
        <f>B28+B32</f>
        <v>293260242</v>
      </c>
      <c r="C34" s="19">
        <f>C28+C32</f>
        <v>151393887</v>
      </c>
    </row>
    <row r="35" spans="1:3" x14ac:dyDescent="0.3">
      <c r="A35" s="5"/>
    </row>
    <row r="36" spans="1:3" x14ac:dyDescent="0.3">
      <c r="A36" s="5" t="s">
        <v>43</v>
      </c>
      <c r="B36" s="18">
        <v>-51321751</v>
      </c>
      <c r="C36" s="18">
        <v>-26027491</v>
      </c>
    </row>
    <row r="37" spans="1:3" ht="18" thickBot="1" x14ac:dyDescent="0.35">
      <c r="A37" s="5"/>
    </row>
    <row r="38" spans="1:3" ht="18" thickBot="1" x14ac:dyDescent="0.35">
      <c r="A38" s="14" t="s">
        <v>44</v>
      </c>
      <c r="B38" s="19">
        <f>B34+B36</f>
        <v>241938491</v>
      </c>
      <c r="C38" s="19">
        <f>C34+C36</f>
        <v>125366396</v>
      </c>
    </row>
    <row r="39" spans="1:3" x14ac:dyDescent="0.3">
      <c r="A39" s="14" t="s">
        <v>45</v>
      </c>
    </row>
    <row r="40" spans="1:3" x14ac:dyDescent="0.3">
      <c r="A40" s="15" t="s">
        <v>108</v>
      </c>
      <c r="B40" s="18">
        <v>188381504</v>
      </c>
      <c r="C40" s="18">
        <v>188381504</v>
      </c>
    </row>
    <row r="41" spans="1:3" x14ac:dyDescent="0.3">
      <c r="A41" s="15" t="s">
        <v>114</v>
      </c>
      <c r="B41" s="27">
        <v>1.28</v>
      </c>
      <c r="C41" s="27">
        <v>0.67</v>
      </c>
    </row>
    <row r="42" spans="1:3" x14ac:dyDescent="0.3">
      <c r="A42" s="22"/>
    </row>
    <row r="43" spans="1:3" ht="18" thickBot="1" x14ac:dyDescent="0.35">
      <c r="A43" s="51" t="s">
        <v>113</v>
      </c>
      <c r="B43" s="54"/>
      <c r="C43" s="53"/>
    </row>
    <row r="44" spans="1:3" ht="18" thickBot="1" x14ac:dyDescent="0.35">
      <c r="A44" s="14" t="s">
        <v>46</v>
      </c>
      <c r="B44" s="19">
        <f>B38+B43</f>
        <v>241938491</v>
      </c>
      <c r="C44" s="19">
        <f>C38+C43</f>
        <v>125366396</v>
      </c>
    </row>
    <row r="45" spans="1:3" x14ac:dyDescent="0.3">
      <c r="A45" s="5"/>
    </row>
    <row r="48" spans="1:3" x14ac:dyDescent="0.3">
      <c r="B48" s="4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zoomScale="60" zoomScaleNormal="60" workbookViewId="0">
      <selection activeCell="A21" sqref="A21"/>
    </sheetView>
  </sheetViews>
  <sheetFormatPr defaultColWidth="8.7109375" defaultRowHeight="15.75" x14ac:dyDescent="0.25"/>
  <cols>
    <col min="1" max="1" width="53.85546875" style="46" customWidth="1"/>
    <col min="2" max="2" width="21.140625" style="46" customWidth="1"/>
    <col min="3" max="3" width="25.7109375" style="46" customWidth="1"/>
    <col min="4" max="5" width="23.5703125" style="46" customWidth="1"/>
    <col min="6" max="6" width="26.7109375" style="46" customWidth="1"/>
    <col min="7" max="7" width="25.5703125" style="46" customWidth="1"/>
    <col min="8" max="8" width="17.140625" style="46" customWidth="1"/>
    <col min="9" max="16384" width="8.7109375" style="46"/>
  </cols>
  <sheetData>
    <row r="1" spans="1:7" ht="17.25" x14ac:dyDescent="0.25">
      <c r="B1" s="28" t="s">
        <v>57</v>
      </c>
      <c r="C1" s="28" t="s">
        <v>59</v>
      </c>
      <c r="D1" s="28" t="s">
        <v>60</v>
      </c>
      <c r="E1" s="28" t="s">
        <v>62</v>
      </c>
      <c r="F1" s="28" t="s">
        <v>63</v>
      </c>
      <c r="G1" s="28" t="s">
        <v>65</v>
      </c>
    </row>
    <row r="2" spans="1:7" ht="17.25" x14ac:dyDescent="0.25">
      <c r="B2" s="49" t="s">
        <v>58</v>
      </c>
      <c r="C2" s="49" t="s">
        <v>111</v>
      </c>
      <c r="D2" s="49" t="s">
        <v>61</v>
      </c>
      <c r="E2" s="49"/>
      <c r="F2" s="49" t="s">
        <v>64</v>
      </c>
      <c r="G2" s="49" t="s">
        <v>66</v>
      </c>
    </row>
    <row r="4" spans="1:7" ht="17.25" x14ac:dyDescent="0.25">
      <c r="A4" s="48" t="s">
        <v>127</v>
      </c>
      <c r="B4" s="33">
        <v>1883815040</v>
      </c>
      <c r="C4" s="33">
        <v>441418396</v>
      </c>
      <c r="D4" s="33">
        <v>247478865</v>
      </c>
      <c r="E4" s="33">
        <v>1265796861</v>
      </c>
      <c r="F4" s="33">
        <v>244236598</v>
      </c>
      <c r="G4" s="33">
        <f>SUM(B4:F4)</f>
        <v>4082745760</v>
      </c>
    </row>
    <row r="5" spans="1:7" ht="17.25" x14ac:dyDescent="0.25">
      <c r="A5" s="56"/>
      <c r="B5" s="33"/>
      <c r="C5" s="33"/>
      <c r="D5" s="33"/>
      <c r="E5" s="33"/>
      <c r="F5" s="33"/>
      <c r="G5" s="33"/>
    </row>
    <row r="6" spans="1:7" ht="17.25" x14ac:dyDescent="0.25">
      <c r="A6" s="46" t="s">
        <v>67</v>
      </c>
      <c r="G6" s="33"/>
    </row>
    <row r="7" spans="1:7" x14ac:dyDescent="0.25">
      <c r="A7" s="46" t="s">
        <v>68</v>
      </c>
      <c r="F7" s="52">
        <v>125366396</v>
      </c>
      <c r="G7" s="60">
        <f t="shared" ref="G7" si="0">SUM(B7:F7)</f>
        <v>125366396</v>
      </c>
    </row>
    <row r="8" spans="1:7" ht="17.25" x14ac:dyDescent="0.25">
      <c r="A8" s="46" t="s">
        <v>70</v>
      </c>
      <c r="F8" s="55"/>
      <c r="G8" s="33"/>
    </row>
    <row r="9" spans="1:7" ht="17.25" x14ac:dyDescent="0.25">
      <c r="A9" s="46" t="s">
        <v>112</v>
      </c>
      <c r="F9" s="52"/>
      <c r="G9" s="33"/>
    </row>
    <row r="10" spans="1:7" ht="17.25" x14ac:dyDescent="0.3">
      <c r="A10" s="58" t="s">
        <v>130</v>
      </c>
      <c r="B10" s="59">
        <f>SUM(B4:B9)</f>
        <v>1883815040</v>
      </c>
      <c r="C10" s="59">
        <f t="shared" ref="C10:G10" si="1">SUM(C4:C9)</f>
        <v>441418396</v>
      </c>
      <c r="D10" s="59">
        <f t="shared" si="1"/>
        <v>247478865</v>
      </c>
      <c r="E10" s="59">
        <f t="shared" si="1"/>
        <v>1265796861</v>
      </c>
      <c r="F10" s="59">
        <f>SUM(F4:F9)</f>
        <v>369602994</v>
      </c>
      <c r="G10" s="59">
        <f t="shared" si="1"/>
        <v>4208112156</v>
      </c>
    </row>
    <row r="11" spans="1:7" x14ac:dyDescent="0.25">
      <c r="A11" s="58"/>
    </row>
    <row r="12" spans="1:7" x14ac:dyDescent="0.25">
      <c r="A12" s="46" t="s">
        <v>67</v>
      </c>
      <c r="F12" s="52"/>
      <c r="G12" s="52"/>
    </row>
    <row r="13" spans="1:7" x14ac:dyDescent="0.25">
      <c r="A13" s="46" t="s">
        <v>68</v>
      </c>
      <c r="F13" s="52">
        <v>43074124</v>
      </c>
      <c r="G13" s="52">
        <f>SUM(B13:F13)</f>
        <v>43074124</v>
      </c>
    </row>
    <row r="14" spans="1:7" x14ac:dyDescent="0.25">
      <c r="A14" s="46" t="s">
        <v>69</v>
      </c>
      <c r="B14" s="52"/>
      <c r="F14" s="52">
        <v>4334050</v>
      </c>
      <c r="G14" s="52">
        <f t="shared" ref="G14:G18" si="2">SUM(B14:F14)</f>
        <v>4334050</v>
      </c>
    </row>
    <row r="15" spans="1:7" x14ac:dyDescent="0.25">
      <c r="B15" s="52"/>
      <c r="F15" s="52">
        <f>SUM(F13:F14)</f>
        <v>47408174</v>
      </c>
      <c r="G15" s="52">
        <f t="shared" si="2"/>
        <v>47408174</v>
      </c>
    </row>
    <row r="16" spans="1:7" x14ac:dyDescent="0.25">
      <c r="A16" s="46" t="s">
        <v>109</v>
      </c>
      <c r="F16" s="52">
        <v>-10344066</v>
      </c>
      <c r="G16" s="52">
        <f t="shared" si="2"/>
        <v>-10344066</v>
      </c>
    </row>
    <row r="17" spans="1:7" x14ac:dyDescent="0.25">
      <c r="A17" s="46" t="s">
        <v>123</v>
      </c>
      <c r="F17" s="55">
        <v>10344066</v>
      </c>
      <c r="G17" s="52">
        <f t="shared" si="2"/>
        <v>10344066</v>
      </c>
    </row>
    <row r="18" spans="1:7" x14ac:dyDescent="0.25">
      <c r="A18" s="46" t="s">
        <v>112</v>
      </c>
      <c r="B18" s="52"/>
      <c r="F18" s="52">
        <v>-131867053</v>
      </c>
      <c r="G18" s="52">
        <f t="shared" si="2"/>
        <v>-131867053</v>
      </c>
    </row>
    <row r="19" spans="1:7" ht="17.25" x14ac:dyDescent="0.25">
      <c r="A19" s="48" t="s">
        <v>118</v>
      </c>
      <c r="B19" s="33">
        <v>1883815040</v>
      </c>
      <c r="C19" s="33">
        <v>441418396</v>
      </c>
      <c r="D19" s="33">
        <v>247478865</v>
      </c>
      <c r="E19" s="33">
        <v>1265796861</v>
      </c>
      <c r="F19" s="33">
        <f>F10+F15+F18</f>
        <v>285144115</v>
      </c>
      <c r="G19" s="33">
        <f>G10+G15+G18</f>
        <v>4123653277</v>
      </c>
    </row>
    <row r="20" spans="1:7" ht="17.25" x14ac:dyDescent="0.25">
      <c r="A20" s="56"/>
      <c r="B20" s="33"/>
      <c r="C20" s="33"/>
      <c r="D20" s="33"/>
      <c r="E20" s="33"/>
      <c r="F20" s="33"/>
      <c r="G20" s="33"/>
    </row>
    <row r="21" spans="1:7" x14ac:dyDescent="0.25">
      <c r="A21" s="46" t="s">
        <v>67</v>
      </c>
    </row>
    <row r="22" spans="1:7" x14ac:dyDescent="0.25">
      <c r="A22" s="46" t="s">
        <v>68</v>
      </c>
      <c r="F22" s="52">
        <v>241938491</v>
      </c>
      <c r="G22" s="52">
        <f>SUM(B22:F22)</f>
        <v>241938491</v>
      </c>
    </row>
    <row r="23" spans="1:7" x14ac:dyDescent="0.25">
      <c r="A23" s="46" t="s">
        <v>70</v>
      </c>
      <c r="F23" s="52"/>
      <c r="G23" s="52"/>
    </row>
    <row r="24" spans="1:7" x14ac:dyDescent="0.25">
      <c r="A24" s="46" t="s">
        <v>128</v>
      </c>
      <c r="F24" s="55"/>
      <c r="G24" s="55"/>
    </row>
    <row r="25" spans="1:7" ht="17.25" x14ac:dyDescent="0.25">
      <c r="A25" s="48" t="s">
        <v>129</v>
      </c>
      <c r="B25" s="33">
        <v>1883815040</v>
      </c>
      <c r="C25" s="33">
        <v>441418396</v>
      </c>
      <c r="D25" s="33">
        <v>247478865</v>
      </c>
      <c r="E25" s="33">
        <v>1265796861</v>
      </c>
      <c r="F25" s="33">
        <f>F19+F22</f>
        <v>527082606</v>
      </c>
      <c r="G25" s="33">
        <f>G19+G22</f>
        <v>4365591768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60" zoomScaleNormal="60" workbookViewId="0">
      <selection activeCell="L17" sqref="L17"/>
    </sheetView>
  </sheetViews>
  <sheetFormatPr defaultRowHeight="17.25" x14ac:dyDescent="0.3"/>
  <cols>
    <col min="2" max="2" width="70.140625" style="34" customWidth="1"/>
    <col min="3" max="3" width="23.42578125" style="34" customWidth="1"/>
    <col min="4" max="4" width="23.5703125" style="34" customWidth="1"/>
  </cols>
  <sheetData>
    <row r="1" spans="2:4" x14ac:dyDescent="0.25">
      <c r="B1" s="29"/>
      <c r="C1" s="35" t="s">
        <v>23</v>
      </c>
      <c r="D1" s="35" t="s">
        <v>23</v>
      </c>
    </row>
    <row r="2" spans="2:4" x14ac:dyDescent="0.25">
      <c r="B2" s="29"/>
      <c r="C2" s="61">
        <v>45292</v>
      </c>
      <c r="D2" s="61">
        <v>44927</v>
      </c>
    </row>
    <row r="3" spans="2:4" x14ac:dyDescent="0.25">
      <c r="B3" s="29"/>
      <c r="C3" s="62">
        <v>45382</v>
      </c>
      <c r="D3" s="62">
        <v>45016</v>
      </c>
    </row>
    <row r="4" spans="2:4" x14ac:dyDescent="0.25">
      <c r="B4" s="29"/>
      <c r="C4" s="28"/>
      <c r="D4" s="28"/>
    </row>
    <row r="5" spans="2:4" x14ac:dyDescent="0.25">
      <c r="B5" s="29" t="s">
        <v>42</v>
      </c>
      <c r="C5" s="38">
        <v>293260242</v>
      </c>
      <c r="D5" s="38">
        <v>151393887</v>
      </c>
    </row>
    <row r="6" spans="2:4" x14ac:dyDescent="0.25">
      <c r="B6" s="29"/>
      <c r="C6" s="28"/>
      <c r="D6" s="28"/>
    </row>
    <row r="7" spans="2:4" x14ac:dyDescent="0.25">
      <c r="B7" s="30" t="s">
        <v>71</v>
      </c>
      <c r="C7" s="28"/>
      <c r="D7" s="28"/>
    </row>
    <row r="8" spans="2:4" x14ac:dyDescent="0.25">
      <c r="B8" s="31"/>
      <c r="C8" s="32"/>
      <c r="D8" s="32"/>
    </row>
    <row r="9" spans="2:4" x14ac:dyDescent="0.3">
      <c r="B9" s="31" t="s">
        <v>28</v>
      </c>
      <c r="C9" s="18">
        <v>115198980</v>
      </c>
      <c r="D9" s="18">
        <v>110585814</v>
      </c>
    </row>
    <row r="10" spans="2:4" x14ac:dyDescent="0.3">
      <c r="B10" s="31" t="s">
        <v>72</v>
      </c>
      <c r="C10" s="18">
        <v>92327</v>
      </c>
      <c r="D10" s="18">
        <v>47925</v>
      </c>
    </row>
    <row r="11" spans="2:4" x14ac:dyDescent="0.3">
      <c r="B11" s="31" t="s">
        <v>73</v>
      </c>
      <c r="C11" s="18">
        <v>2039856</v>
      </c>
      <c r="D11" s="18">
        <v>3428678</v>
      </c>
    </row>
    <row r="12" spans="2:4" x14ac:dyDescent="0.3">
      <c r="B12" s="34" t="s">
        <v>116</v>
      </c>
      <c r="C12" s="18"/>
      <c r="D12" s="18"/>
    </row>
    <row r="13" spans="2:4" x14ac:dyDescent="0.3">
      <c r="B13" s="34" t="s">
        <v>120</v>
      </c>
      <c r="C13" s="18">
        <v>-26436329</v>
      </c>
      <c r="D13" s="18">
        <v>-28042874</v>
      </c>
    </row>
    <row r="14" spans="2:4" x14ac:dyDescent="0.3">
      <c r="B14" s="31" t="s">
        <v>115</v>
      </c>
      <c r="C14" s="18"/>
      <c r="D14" s="18"/>
    </row>
    <row r="15" spans="2:4" x14ac:dyDescent="0.3">
      <c r="B15" s="31" t="s">
        <v>121</v>
      </c>
      <c r="C15" s="18"/>
      <c r="D15" s="18"/>
    </row>
    <row r="16" spans="2:4" x14ac:dyDescent="0.3">
      <c r="B16" s="31" t="s">
        <v>74</v>
      </c>
      <c r="C16" s="18">
        <v>207021</v>
      </c>
      <c r="D16" s="18">
        <v>11293</v>
      </c>
    </row>
    <row r="17" spans="2:4" x14ac:dyDescent="0.3">
      <c r="B17" s="31" t="s">
        <v>75</v>
      </c>
      <c r="C17" s="18">
        <v>1510544</v>
      </c>
      <c r="D17" s="18">
        <v>18829476</v>
      </c>
    </row>
    <row r="18" spans="2:4" x14ac:dyDescent="0.3">
      <c r="B18" s="31" t="s">
        <v>76</v>
      </c>
      <c r="C18" s="18">
        <v>-18000629</v>
      </c>
      <c r="D18" s="18">
        <v>-13084250</v>
      </c>
    </row>
    <row r="19" spans="2:4" x14ac:dyDescent="0.3">
      <c r="B19" s="31" t="s">
        <v>77</v>
      </c>
      <c r="C19" s="18">
        <v>20339063</v>
      </c>
      <c r="D19" s="18">
        <v>22878751</v>
      </c>
    </row>
    <row r="20" spans="2:4" x14ac:dyDescent="0.3">
      <c r="B20" s="34" t="s">
        <v>119</v>
      </c>
      <c r="C20" s="18">
        <v>-58565071</v>
      </c>
      <c r="D20" s="18">
        <v>-51591184</v>
      </c>
    </row>
    <row r="21" spans="2:4" ht="34.5" x14ac:dyDescent="0.3">
      <c r="B21" s="51" t="s">
        <v>83</v>
      </c>
      <c r="C21" s="18">
        <v>-677673</v>
      </c>
      <c r="D21" s="18">
        <v>136781</v>
      </c>
    </row>
    <row r="22" spans="2:4" x14ac:dyDescent="0.3">
      <c r="B22" s="31" t="s">
        <v>78</v>
      </c>
      <c r="C22" s="18"/>
      <c r="D22" s="18"/>
    </row>
    <row r="23" spans="2:4" ht="34.5" x14ac:dyDescent="0.25">
      <c r="B23" s="29" t="s">
        <v>84</v>
      </c>
      <c r="C23" s="39">
        <f>SUM(C5:C22)</f>
        <v>328968331</v>
      </c>
      <c r="D23" s="39">
        <f>SUM(D5:D22)</f>
        <v>214594297</v>
      </c>
    </row>
    <row r="24" spans="2:4" x14ac:dyDescent="0.25">
      <c r="B24" s="29" t="s">
        <v>45</v>
      </c>
      <c r="C24" s="36"/>
      <c r="D24" s="36"/>
    </row>
    <row r="25" spans="2:4" x14ac:dyDescent="0.3">
      <c r="B25" s="31" t="s">
        <v>79</v>
      </c>
      <c r="C25" s="18">
        <v>67850043</v>
      </c>
      <c r="D25" s="18">
        <v>29383916</v>
      </c>
    </row>
    <row r="26" spans="2:4" x14ac:dyDescent="0.3">
      <c r="B26" s="31" t="s">
        <v>80</v>
      </c>
      <c r="C26" s="18">
        <v>-34615646</v>
      </c>
      <c r="D26" s="18">
        <v>23309742</v>
      </c>
    </row>
    <row r="27" spans="2:4" x14ac:dyDescent="0.3">
      <c r="B27" s="31" t="s">
        <v>81</v>
      </c>
      <c r="C27" s="18">
        <v>-61145729</v>
      </c>
      <c r="D27" s="18">
        <v>-86557978</v>
      </c>
    </row>
    <row r="28" spans="2:4" x14ac:dyDescent="0.25">
      <c r="B28" s="31"/>
      <c r="C28" s="32"/>
      <c r="D28" s="32"/>
    </row>
    <row r="29" spans="2:4" x14ac:dyDescent="0.25">
      <c r="B29" s="29" t="s">
        <v>82</v>
      </c>
      <c r="C29" s="40">
        <f>C23+SUM(C25:C27)</f>
        <v>301056999</v>
      </c>
      <c r="D29" s="40">
        <f>D23+SUM(D25:D27)</f>
        <v>180729977</v>
      </c>
    </row>
    <row r="30" spans="2:4" x14ac:dyDescent="0.25">
      <c r="B30" s="29"/>
      <c r="C30" s="28"/>
      <c r="D30" s="28"/>
    </row>
    <row r="31" spans="2:4" x14ac:dyDescent="0.3">
      <c r="B31" s="31" t="s">
        <v>85</v>
      </c>
      <c r="C31" s="18">
        <v>4018117</v>
      </c>
      <c r="D31" s="18">
        <v>406930</v>
      </c>
    </row>
    <row r="32" spans="2:4" x14ac:dyDescent="0.3">
      <c r="B32" s="31" t="s">
        <v>86</v>
      </c>
      <c r="C32" s="18">
        <v>-20526200</v>
      </c>
      <c r="D32" s="18">
        <v>-19775978</v>
      </c>
    </row>
    <row r="33" spans="2:4" x14ac:dyDescent="0.3">
      <c r="B33" s="31" t="s">
        <v>87</v>
      </c>
      <c r="C33" s="18"/>
      <c r="D33" s="18">
        <v>-12899119</v>
      </c>
    </row>
    <row r="34" spans="2:4" x14ac:dyDescent="0.25">
      <c r="B34" s="29" t="s">
        <v>88</v>
      </c>
      <c r="C34" s="39">
        <f>SUM(C29:C33)</f>
        <v>284548916</v>
      </c>
      <c r="D34" s="39">
        <f>SUM(D29:D33)</f>
        <v>148461810</v>
      </c>
    </row>
    <row r="35" spans="2:4" x14ac:dyDescent="0.25">
      <c r="B35" s="29" t="s">
        <v>89</v>
      </c>
      <c r="C35" s="36"/>
      <c r="D35" s="36"/>
    </row>
    <row r="36" spans="2:4" x14ac:dyDescent="0.25">
      <c r="B36" s="31"/>
      <c r="C36" s="28"/>
      <c r="D36" s="28"/>
    </row>
    <row r="37" spans="2:4" x14ac:dyDescent="0.25">
      <c r="B37" s="29" t="s">
        <v>105</v>
      </c>
      <c r="C37" s="29"/>
      <c r="D37" s="29"/>
    </row>
    <row r="38" spans="2:4" x14ac:dyDescent="0.3">
      <c r="B38" s="31" t="s">
        <v>104</v>
      </c>
      <c r="C38" s="47">
        <v>-186594956</v>
      </c>
      <c r="D38" s="47">
        <v>-117288479</v>
      </c>
    </row>
    <row r="39" spans="2:4" x14ac:dyDescent="0.3">
      <c r="B39" s="31" t="s">
        <v>103</v>
      </c>
      <c r="C39" s="47">
        <v>-1477494</v>
      </c>
      <c r="D39" s="47">
        <v>-6253411</v>
      </c>
    </row>
    <row r="40" spans="2:4" x14ac:dyDescent="0.3">
      <c r="B40" s="31" t="s">
        <v>90</v>
      </c>
      <c r="C40" s="47"/>
      <c r="D40" s="47"/>
    </row>
    <row r="41" spans="2:4" x14ac:dyDescent="0.3">
      <c r="B41" s="31" t="s">
        <v>91</v>
      </c>
      <c r="C41" s="47">
        <v>83123</v>
      </c>
      <c r="D41" s="47"/>
    </row>
    <row r="42" spans="2:4" x14ac:dyDescent="0.3">
      <c r="B42" s="31" t="s">
        <v>102</v>
      </c>
      <c r="C42" s="47">
        <v>133579201</v>
      </c>
      <c r="D42" s="47">
        <v>165786</v>
      </c>
    </row>
    <row r="43" spans="2:4" x14ac:dyDescent="0.25">
      <c r="B43" s="31"/>
      <c r="C43" s="41"/>
      <c r="D43" s="41"/>
    </row>
    <row r="44" spans="2:4" x14ac:dyDescent="0.3">
      <c r="B44" s="29" t="s">
        <v>106</v>
      </c>
      <c r="C44" s="44">
        <f>SUM(C38:C43)</f>
        <v>-54410126</v>
      </c>
      <c r="D44" s="44">
        <f>SUM(D38:D43)</f>
        <v>-123376104</v>
      </c>
    </row>
    <row r="45" spans="2:4" x14ac:dyDescent="0.3">
      <c r="B45" s="29" t="s">
        <v>45</v>
      </c>
      <c r="C45" s="44"/>
      <c r="D45" s="44"/>
    </row>
    <row r="46" spans="2:4" x14ac:dyDescent="0.25">
      <c r="B46" s="29" t="s">
        <v>110</v>
      </c>
      <c r="C46" s="29"/>
      <c r="D46" s="29"/>
    </row>
    <row r="47" spans="2:4" x14ac:dyDescent="0.3">
      <c r="B47" s="50" t="s">
        <v>117</v>
      </c>
      <c r="C47" s="18"/>
      <c r="D47" s="47"/>
    </row>
    <row r="48" spans="2:4" x14ac:dyDescent="0.3">
      <c r="B48" s="31" t="s">
        <v>92</v>
      </c>
      <c r="C48" s="18">
        <v>-30667928</v>
      </c>
      <c r="D48" s="18">
        <v>-32975844</v>
      </c>
    </row>
    <row r="49" spans="2:4" x14ac:dyDescent="0.3">
      <c r="B49" s="31" t="s">
        <v>107</v>
      </c>
      <c r="C49" s="18">
        <v>-10371898</v>
      </c>
      <c r="D49" s="18">
        <v>-25841790</v>
      </c>
    </row>
    <row r="50" spans="2:4" x14ac:dyDescent="0.3">
      <c r="B50" s="31" t="s">
        <v>93</v>
      </c>
      <c r="C50" s="18">
        <v>-2575148</v>
      </c>
      <c r="D50" s="18">
        <v>-2553758</v>
      </c>
    </row>
    <row r="51" spans="2:4" x14ac:dyDescent="0.3">
      <c r="B51" s="31" t="s">
        <v>94</v>
      </c>
      <c r="C51" s="18">
        <v>-55768</v>
      </c>
      <c r="D51" s="18">
        <v>-72510</v>
      </c>
    </row>
    <row r="52" spans="2:4" x14ac:dyDescent="0.3">
      <c r="B52" s="29" t="s">
        <v>95</v>
      </c>
      <c r="C52" s="44">
        <f>SUM(C47:C51)</f>
        <v>-43670742</v>
      </c>
      <c r="D52" s="44">
        <f>SUM(D47:D51)</f>
        <v>-61443902</v>
      </c>
    </row>
    <row r="53" spans="2:4" x14ac:dyDescent="0.25">
      <c r="B53" s="29" t="s">
        <v>96</v>
      </c>
      <c r="C53" s="29"/>
      <c r="D53" s="29"/>
    </row>
    <row r="54" spans="2:4" x14ac:dyDescent="0.25">
      <c r="B54" s="42" t="s">
        <v>97</v>
      </c>
      <c r="C54" s="39">
        <f>C52+C44+C34</f>
        <v>186468048</v>
      </c>
      <c r="D54" s="39">
        <f>D52+D44+D34</f>
        <v>-36358196</v>
      </c>
    </row>
    <row r="55" spans="2:4" x14ac:dyDescent="0.25">
      <c r="B55" s="29" t="s">
        <v>98</v>
      </c>
      <c r="C55" s="36"/>
      <c r="D55" s="36"/>
    </row>
    <row r="56" spans="2:4" x14ac:dyDescent="0.25">
      <c r="B56" s="42" t="s">
        <v>99</v>
      </c>
      <c r="C56" s="39">
        <v>677556651</v>
      </c>
      <c r="D56" s="39">
        <v>384237135</v>
      </c>
    </row>
    <row r="57" spans="2:4" x14ac:dyDescent="0.25">
      <c r="B57" s="29" t="s">
        <v>100</v>
      </c>
      <c r="C57" s="36"/>
      <c r="D57" s="36"/>
    </row>
    <row r="58" spans="2:4" x14ac:dyDescent="0.25">
      <c r="B58" s="42" t="s">
        <v>99</v>
      </c>
      <c r="C58" s="43">
        <f>C54+C56</f>
        <v>864024699</v>
      </c>
      <c r="D58" s="43">
        <f>D54+D56</f>
        <v>347878939</v>
      </c>
    </row>
    <row r="59" spans="2:4" x14ac:dyDescent="0.25">
      <c r="B59" s="29" t="s">
        <v>101</v>
      </c>
      <c r="C59" s="37"/>
      <c r="D59" s="37"/>
    </row>
    <row r="60" spans="2:4" x14ac:dyDescent="0.25">
      <c r="B60" s="42"/>
      <c r="C60" s="28"/>
      <c r="D6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31032024-Ro </vt:lpstr>
      <vt:lpstr>Rez. Glob_31032024-Ro</vt:lpstr>
      <vt:lpstr>Capitaluri_31032024-Ro</vt:lpstr>
      <vt:lpstr>Flux de numerar_31032024_Ro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2024-05-13T12:37:15Z</dcterms:modified>
</cp:coreProperties>
</file>