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sem I 2024\site\RO\"/>
    </mc:Choice>
  </mc:AlternateContent>
  <xr:revisionPtr revIDLastSave="0" documentId="13_ncr:1_{876962DC-FB62-4BB7-AED3-76F8F56014EF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62024-Ro " sheetId="1" r:id="rId1"/>
    <sheet name="Rez. Glob_30062024-Ro" sheetId="2" r:id="rId2"/>
    <sheet name="Capitaluri_30062024-Ro" sheetId="7" r:id="rId3"/>
    <sheet name="Flux de numerar_30062024_Ro" sheetId="9" r:id="rId4"/>
  </sheets>
  <definedNames>
    <definedName name="OLE_LINK12" localSheetId="0">' Poz.Fin. 30062024-Ro '!#REF!</definedName>
    <definedName name="OLE_LINK3" localSheetId="1">'Rez. Glob_30062024-Ro'!#REF!</definedName>
    <definedName name="OLE_LINK9" localSheetId="0">' Poz.Fin. 30062024-Ro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7" l="1"/>
  <c r="G25" i="7"/>
  <c r="F23" i="7"/>
  <c r="F26" i="7" s="1"/>
  <c r="F8" i="7"/>
  <c r="G10" i="7"/>
  <c r="G7" i="7"/>
  <c r="C38" i="1"/>
  <c r="G23" i="7" l="1"/>
  <c r="F11" i="7"/>
  <c r="G8" i="7"/>
  <c r="G21" i="7"/>
  <c r="F15" i="7"/>
  <c r="G14" i="7"/>
  <c r="G16" i="7"/>
  <c r="G17" i="7"/>
  <c r="G13" i="7"/>
  <c r="G6" i="7"/>
  <c r="G4" i="7"/>
  <c r="C11" i="7"/>
  <c r="D11" i="7"/>
  <c r="E11" i="7"/>
  <c r="B11" i="7"/>
  <c r="D48" i="1"/>
  <c r="D38" i="1"/>
  <c r="D31" i="1"/>
  <c r="G11" i="7" l="1"/>
  <c r="G15" i="7"/>
  <c r="D50" i="1"/>
  <c r="C48" i="1"/>
  <c r="D19" i="1"/>
  <c r="D13" i="1"/>
  <c r="C13" i="1"/>
  <c r="D52" i="1" l="1"/>
  <c r="D21" i="1"/>
  <c r="D52" i="9"/>
  <c r="C52" i="9"/>
  <c r="C23" i="9"/>
  <c r="D23" i="9"/>
  <c r="G26" i="7" l="1"/>
  <c r="D29" i="9"/>
  <c r="C29" i="9"/>
  <c r="D44" i="9" l="1"/>
  <c r="C44" i="9"/>
  <c r="C34" i="9" l="1"/>
  <c r="C54" i="9" l="1"/>
  <c r="D34" i="9"/>
  <c r="C58" i="9" l="1"/>
  <c r="D54" i="9"/>
  <c r="C32" i="2"/>
  <c r="C11" i="2"/>
  <c r="D58" i="9" l="1"/>
  <c r="C21" i="2"/>
  <c r="C28" i="2" l="1"/>
  <c r="C34" i="2" l="1"/>
  <c r="B32" i="2"/>
  <c r="B11" i="2"/>
  <c r="C38" i="2" l="1"/>
  <c r="B21" i="2"/>
  <c r="B28" i="2" l="1"/>
  <c r="C44" i="2"/>
  <c r="B34" i="2" l="1"/>
  <c r="B38" i="2" l="1"/>
  <c r="C31" i="1"/>
  <c r="C19" i="1"/>
  <c r="B44" i="2" l="1"/>
  <c r="C21" i="1"/>
  <c r="C50" i="1"/>
  <c r="C52" i="1" l="1"/>
</calcChain>
</file>

<file path=xl/sharedStrings.xml><?xml version="1.0" encoding="utf-8"?>
<sst xmlns="http://schemas.openxmlformats.org/spreadsheetml/2006/main" count="148" uniqueCount="129">
  <si>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</si>
  <si>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</si>
  <si>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</si>
  <si>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</si>
  <si>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</si>
  <si>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</si>
  <si>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</si>
  <si>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</si>
  <si>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</si>
  <si>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</si>
  <si>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</si>
  <si>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</si>
  <si>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</si>
  <si>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</si>
  <si>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</si>
  <si>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</si>
  <si>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</si>
  <si>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</si>
  <si>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</si>
  <si>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</si>
  <si>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</si>
  <si>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</si>
  <si>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</si>
  <si>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</si>
  <si>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</si>
  <si>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</si>
  <si>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</si>
  <si>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</si>
  <si>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</si>
  <si>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</si>
  <si>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</si>
  <si>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</si>
  <si>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</si>
  <si>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</si>
  <si>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</si>
  <si>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</si>
  <si>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</si>
  <si>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</si>
  <si>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</si>
  <si>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</si>
  <si>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</si>
  <si>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</si>
  <si>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</si>
  <si>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</si>
  <si>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</si>
  <si>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</si>
  <si>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</si>
  <si>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</si>
  <si>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</si>
  <si>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</si>
  <si>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</si>
  <si>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</si>
  <si>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</si>
  <si>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</si>
  <si>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</si>
  <si>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</si>
  <si>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</si>
  <si>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Capital</t>
  </si>
  <si>
    <t xml:space="preserve">         social</t>
  </si>
  <si>
    <t>Ajustări ale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</si>
  <si>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</si>
  <si>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</si>
  <si>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</si>
  <si>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</si>
  <si>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</si>
  <si>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</si>
  <si>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</si>
  <si>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</si>
  <si>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</si>
  <si>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>Câștigul/pierderea actuarială aferentă perioadei</t>
  </si>
  <si>
    <t>Tranzacţii cu acţionarii:</t>
  </si>
  <si>
    <t>Ajustări pentru:</t>
  </si>
  <si>
    <t xml:space="preserve">Câştig/(pierdere) din cedarea de mijloace fixe </t>
  </si>
  <si>
    <t>Provizioane pentru riscuri şi cheltuieli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</si>
  <si>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</si>
  <si>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</si>
  <si>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</si>
  <si>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</si>
  <si>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>Alte cheltuieli și venituri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</si>
  <si>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</si>
  <si>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</si>
  <si>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</si>
  <si>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</si>
  <si>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</si>
  <si>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</si>
  <si>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</si>
  <si>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</si>
  <si>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</si>
  <si>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 xml:space="preserve">Intrări de numerar net generat din </t>
  </si>
  <si>
    <t xml:space="preserve">   activitatea de exploatare</t>
  </si>
  <si>
    <t>Investiții financiare/participații</t>
  </si>
  <si>
    <t>Incasări din cedarea de imobilizări corporale</t>
  </si>
  <si>
    <t>Rambursări împrumuturi termen lung</t>
  </si>
  <si>
    <t>Plăţi leasing (IFRS 16)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</si>
  <si>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</si>
  <si>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</si>
  <si>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</si>
  <si>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</si>
  <si>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</si>
  <si>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</si>
  <si>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</si>
  <si>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</si>
  <si>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</si>
  <si>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</si>
  <si>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</si>
  <si>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</si>
  <si>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</si>
  <si>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</si>
  <si>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Număr de acțiuni</t>
  </si>
  <si>
    <t>Constituire rezerve din profit</t>
  </si>
  <si>
    <t>Flux de trezorerie din activităţi de   finanţare</t>
  </si>
  <si>
    <t>capitalului social</t>
  </si>
  <si>
    <t>Dividende aferente anului 2022</t>
  </si>
  <si>
    <t>Alte elemente ale rezultatului global</t>
  </si>
  <si>
    <t>Rezultatul pe acţiune, de bază şi diluat (exprimat în lei pe acţiune)</t>
  </si>
  <si>
    <t>Provizioane pentru beneficiile angajatilor</t>
  </si>
  <si>
    <t>Ajustări pentru deprecierea stocurilor</t>
  </si>
  <si>
    <t>Trageri împrumuturi termen lung</t>
  </si>
  <si>
    <t xml:space="preserve">Sold la 31 decembrie 2023 </t>
  </si>
  <si>
    <t>Ajustarea Creanței privind Acordul de Concesiune</t>
  </si>
  <si>
    <t>Venituri din taxe de racordare, fonduri nerambursabile  și bunuri preluate cu titlu gratuit</t>
  </si>
  <si>
    <t>Efectul actualizarii provizionului pentru beneficiile angajatilor</t>
  </si>
  <si>
    <t>Numerar restrictionat</t>
  </si>
  <si>
    <t>Majorare rezerva legala</t>
  </si>
  <si>
    <t>Datorii aferente drepturilor de utilizare a activelor luate în leasing</t>
  </si>
  <si>
    <t>Sold la 1 ianuarie 2023</t>
  </si>
  <si>
    <t>Dividende aferente anului 2023</t>
  </si>
  <si>
    <t>Sold la 30 iunie 2023</t>
  </si>
  <si>
    <t>Sold la 30 iunie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</si>
</sst>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sz val="12"/>
      <name val="Segoe UI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65" fontId="6" fillId="0" borderId="0" xfId="0" applyNumberFormat="1" applyFont="1" applyFill="1"/>
    <xf numFmtId="0" fontId="19" fillId="0" borderId="0" xfId="0" applyFont="1"/>
    <xf numFmtId="37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9" fillId="0" borderId="0" xfId="0" applyNumberFormat="1" applyFont="1"/>
    <xf numFmtId="37" fontId="12" fillId="0" borderId="0" xfId="0" applyNumberFormat="1" applyFont="1" applyFill="1"/>
    <xf numFmtId="3" fontId="12" fillId="0" borderId="0" xfId="0" applyNumberFormat="1" applyFont="1" applyAlignment="1">
      <alignment horizontal="right" vertical="center" wrapText="1"/>
    </xf>
    <xf numFmtId="3" fontId="20" fillId="0" borderId="0" xfId="0" applyNumberFormat="1" applyFont="1"/>
    <xf numFmtId="166" fontId="3" fillId="0" borderId="2" xfId="0" applyNumberFormat="1" applyFont="1" applyFill="1" applyBorder="1" applyAlignment="1">
      <alignment horizontal="right" wrapText="1"/>
    </xf>
    <xf numFmtId="0" fontId="21" fillId="0" borderId="0" xfId="0" applyFont="1"/>
    <xf numFmtId="3" fontId="11" fillId="0" borderId="0" xfId="0" applyNumberFormat="1" applyFont="1"/>
    <xf numFmtId="3" fontId="20" fillId="0" borderId="0" xfId="0" applyNumberFormat="1" applyFont="1" applyAlignment="1">
      <alignment horizontal="right" vertical="center" wrapText="1"/>
    </xf>
    <xf numFmtId="166" fontId="1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2"/>
  <sheetViews>
    <sheetView tabSelected="1" zoomScale="70" zoomScaleNormal="70" workbookViewId="0">
      <selection activeCell="O30" sqref="O30"/>
    </sheetView>
  </sheetViews>
  <sheetFormatPr defaultColWidth="9.140625" defaultRowHeight="17.25" x14ac:dyDescent="0.3"/>
  <cols>
    <col min="1" max="1" width="9.140625" style="13"/>
    <col min="2" max="2" width="48.85546875" style="1" customWidth="1"/>
    <col min="3" max="3" width="32.42578125" style="2" customWidth="1"/>
    <col min="4" max="4" width="24.85546875" style="2" customWidth="1"/>
    <col min="5" max="16384" width="9.140625" style="13"/>
  </cols>
  <sheetData>
    <row r="1" spans="2:4" ht="18" thickBot="1" x14ac:dyDescent="0.35"/>
    <row r="2" spans="2:4" x14ac:dyDescent="0.3">
      <c r="B2" s="3"/>
      <c r="C2" s="56">
        <v>45473</v>
      </c>
      <c r="D2" s="56">
        <v>45291</v>
      </c>
    </row>
    <row r="3" spans="2:4" ht="18" thickBot="1" x14ac:dyDescent="0.35">
      <c r="B3" s="3"/>
      <c r="C3" s="25"/>
      <c r="D3" s="25"/>
    </row>
    <row r="4" spans="2:4" x14ac:dyDescent="0.3">
      <c r="B4" s="3" t="s">
        <v>0</v>
      </c>
      <c r="C4" s="24"/>
      <c r="D4" s="24"/>
    </row>
    <row r="5" spans="2:4" x14ac:dyDescent="0.3">
      <c r="B5" s="3" t="s">
        <v>1</v>
      </c>
    </row>
    <row r="6" spans="2:4" x14ac:dyDescent="0.3">
      <c r="B6" s="5" t="s">
        <v>4</v>
      </c>
      <c r="C6" s="26">
        <v>352403227</v>
      </c>
      <c r="D6" s="2">
        <v>377639699</v>
      </c>
    </row>
    <row r="7" spans="2:4" ht="34.5" x14ac:dyDescent="0.3">
      <c r="B7" s="7" t="s">
        <v>3</v>
      </c>
      <c r="C7" s="26">
        <v>13038359</v>
      </c>
      <c r="D7" s="2">
        <v>14500703</v>
      </c>
    </row>
    <row r="8" spans="2:4" x14ac:dyDescent="0.3">
      <c r="B8" s="7" t="s">
        <v>2</v>
      </c>
      <c r="C8" s="26">
        <v>4145338516</v>
      </c>
      <c r="D8" s="2">
        <v>3643263343</v>
      </c>
    </row>
    <row r="9" spans="2:4" x14ac:dyDescent="0.3">
      <c r="B9" s="5" t="s">
        <v>48</v>
      </c>
      <c r="C9" s="26">
        <v>177644145</v>
      </c>
      <c r="D9" s="2">
        <v>177619145</v>
      </c>
    </row>
    <row r="10" spans="2:4" x14ac:dyDescent="0.3">
      <c r="B10" s="5" t="s">
        <v>5</v>
      </c>
      <c r="C10" s="26">
        <v>2522065012</v>
      </c>
      <c r="D10" s="2">
        <v>2423669228</v>
      </c>
    </row>
    <row r="11" spans="2:4" x14ac:dyDescent="0.3">
      <c r="B11" s="13" t="s">
        <v>56</v>
      </c>
      <c r="C11" s="26">
        <v>1332349</v>
      </c>
      <c r="D11" s="16">
        <v>1734239</v>
      </c>
    </row>
    <row r="12" spans="2:4" ht="18" thickBot="1" x14ac:dyDescent="0.35">
      <c r="B12" s="13" t="s">
        <v>122</v>
      </c>
      <c r="C12" s="26">
        <v>2059522</v>
      </c>
      <c r="D12" s="16">
        <v>1956015</v>
      </c>
    </row>
    <row r="13" spans="2:4" ht="18" thickBot="1" x14ac:dyDescent="0.35">
      <c r="B13" s="3"/>
      <c r="C13" s="8">
        <f>SUM(C6:C12)</f>
        <v>7213881130</v>
      </c>
      <c r="D13" s="8">
        <f>SUM(D6:D12)</f>
        <v>6640382372</v>
      </c>
    </row>
    <row r="14" spans="2:4" x14ac:dyDescent="0.3">
      <c r="B14" s="5"/>
    </row>
    <row r="15" spans="2:4" x14ac:dyDescent="0.3">
      <c r="B15" s="3" t="s">
        <v>6</v>
      </c>
    </row>
    <row r="16" spans="2:4" x14ac:dyDescent="0.3">
      <c r="B16" s="7" t="s">
        <v>7</v>
      </c>
      <c r="C16" s="2">
        <v>565325903</v>
      </c>
      <c r="D16" s="2">
        <v>577080618</v>
      </c>
    </row>
    <row r="17" spans="2:4" x14ac:dyDescent="0.3">
      <c r="B17" s="5" t="s">
        <v>49</v>
      </c>
      <c r="C17" s="2">
        <v>264147866</v>
      </c>
      <c r="D17" s="2">
        <v>400845055</v>
      </c>
    </row>
    <row r="18" spans="2:4" ht="18" thickBot="1" x14ac:dyDescent="0.35">
      <c r="B18" s="5" t="s">
        <v>8</v>
      </c>
      <c r="C18" s="2">
        <v>1131258015</v>
      </c>
      <c r="D18" s="2">
        <v>675600636</v>
      </c>
    </row>
    <row r="19" spans="2:4" ht="18" thickBot="1" x14ac:dyDescent="0.35">
      <c r="B19" s="3"/>
      <c r="C19" s="9">
        <f>SUM(C16:C18)</f>
        <v>1960731784</v>
      </c>
      <c r="D19" s="9">
        <f>SUM(D16:D18)</f>
        <v>1653526309</v>
      </c>
    </row>
    <row r="20" spans="2:4" x14ac:dyDescent="0.3">
      <c r="B20" s="3"/>
      <c r="C20" s="4"/>
      <c r="D20" s="4"/>
    </row>
    <row r="21" spans="2:4" ht="18" thickBot="1" x14ac:dyDescent="0.35">
      <c r="B21" s="3" t="s">
        <v>9</v>
      </c>
      <c r="C21" s="10">
        <f>C19+C13</f>
        <v>9174612914</v>
      </c>
      <c r="D21" s="10">
        <f>D19+D13</f>
        <v>8293908681</v>
      </c>
    </row>
    <row r="22" spans="2:4" ht="18" thickTop="1" x14ac:dyDescent="0.3">
      <c r="B22" s="5"/>
    </row>
    <row r="23" spans="2:4" x14ac:dyDescent="0.3">
      <c r="B23" s="11" t="s">
        <v>10</v>
      </c>
    </row>
    <row r="24" spans="2:4" x14ac:dyDescent="0.3">
      <c r="B24" s="5"/>
    </row>
    <row r="25" spans="2:4" x14ac:dyDescent="0.3">
      <c r="B25" s="3" t="s">
        <v>11</v>
      </c>
    </row>
    <row r="26" spans="2:4" x14ac:dyDescent="0.3">
      <c r="B26" s="5" t="s">
        <v>12</v>
      </c>
      <c r="C26" s="2">
        <v>1883815040</v>
      </c>
      <c r="D26" s="2">
        <v>1883815040</v>
      </c>
    </row>
    <row r="27" spans="2:4" x14ac:dyDescent="0.3">
      <c r="B27" s="5" t="s">
        <v>50</v>
      </c>
      <c r="C27" s="2">
        <v>441418396</v>
      </c>
      <c r="D27" s="2">
        <v>441418396</v>
      </c>
    </row>
    <row r="28" spans="2:4" x14ac:dyDescent="0.3">
      <c r="B28" s="5" t="s">
        <v>13</v>
      </c>
      <c r="C28" s="2">
        <v>247478865</v>
      </c>
      <c r="D28" s="2">
        <v>247478865</v>
      </c>
    </row>
    <row r="29" spans="2:4" x14ac:dyDescent="0.3">
      <c r="B29" s="5" t="s">
        <v>14</v>
      </c>
      <c r="C29" s="2">
        <v>1265796861</v>
      </c>
      <c r="D29" s="2">
        <v>1265796861</v>
      </c>
    </row>
    <row r="30" spans="2:4" ht="18" thickBot="1" x14ac:dyDescent="0.35">
      <c r="B30" s="5" t="s">
        <v>15</v>
      </c>
      <c r="C30" s="2">
        <v>397278075</v>
      </c>
      <c r="D30" s="2">
        <v>285144115</v>
      </c>
    </row>
    <row r="31" spans="2:4" ht="18" thickBot="1" x14ac:dyDescent="0.35">
      <c r="B31" s="3"/>
      <c r="C31" s="9">
        <f>SUM(C26:C30)</f>
        <v>4235787237</v>
      </c>
      <c r="D31" s="9">
        <f>SUM(D26:D30)</f>
        <v>4123653277</v>
      </c>
    </row>
    <row r="32" spans="2:4" x14ac:dyDescent="0.3">
      <c r="B32" s="3"/>
      <c r="C32" s="17"/>
      <c r="D32" s="17"/>
    </row>
    <row r="33" spans="2:4" x14ac:dyDescent="0.3">
      <c r="B33" s="11" t="s">
        <v>16</v>
      </c>
    </row>
    <row r="34" spans="2:4" x14ac:dyDescent="0.3">
      <c r="B34" s="5" t="s">
        <v>51</v>
      </c>
      <c r="C34" s="2">
        <v>2290309526</v>
      </c>
      <c r="D34" s="2">
        <v>1865388334</v>
      </c>
    </row>
    <row r="35" spans="2:4" x14ac:dyDescent="0.3">
      <c r="B35" s="5" t="s">
        <v>18</v>
      </c>
      <c r="C35" s="2">
        <v>934845788</v>
      </c>
      <c r="D35" s="2">
        <v>849905753</v>
      </c>
    </row>
    <row r="36" spans="2:4" ht="34.5" x14ac:dyDescent="0.3">
      <c r="B36" s="5" t="s">
        <v>124</v>
      </c>
      <c r="C36" s="16">
        <v>11739221</v>
      </c>
      <c r="D36" s="16">
        <v>12208966</v>
      </c>
    </row>
    <row r="37" spans="2:4" ht="18" thickBot="1" x14ac:dyDescent="0.35">
      <c r="B37" s="5" t="s">
        <v>17</v>
      </c>
      <c r="C37" s="2">
        <v>145738894</v>
      </c>
      <c r="D37" s="2">
        <v>114807183</v>
      </c>
    </row>
    <row r="38" spans="2:4" ht="18" thickBot="1" x14ac:dyDescent="0.35">
      <c r="B38" s="3"/>
      <c r="C38" s="9">
        <f>SUM(C34:C37)</f>
        <v>3382633429</v>
      </c>
      <c r="D38" s="9">
        <f>SUM(D34:D37)</f>
        <v>2842310236</v>
      </c>
    </row>
    <row r="40" spans="2:4" x14ac:dyDescent="0.3">
      <c r="B40" s="3"/>
    </row>
    <row r="41" spans="2:4" x14ac:dyDescent="0.3">
      <c r="B41" s="3" t="s">
        <v>19</v>
      </c>
    </row>
    <row r="42" spans="2:4" ht="18" customHeight="1" x14ac:dyDescent="0.3">
      <c r="B42" s="5" t="s">
        <v>47</v>
      </c>
      <c r="C42" s="2">
        <v>432336001</v>
      </c>
      <c r="D42" s="2">
        <v>432316032</v>
      </c>
    </row>
    <row r="43" spans="2:4" ht="27" customHeight="1" x14ac:dyDescent="0.3">
      <c r="B43" s="5" t="s">
        <v>18</v>
      </c>
      <c r="C43" s="2">
        <v>104503015</v>
      </c>
      <c r="D43" s="2">
        <v>113993591</v>
      </c>
    </row>
    <row r="44" spans="2:4" x14ac:dyDescent="0.3">
      <c r="B44" s="5" t="s">
        <v>52</v>
      </c>
      <c r="C44" s="2">
        <v>938241625</v>
      </c>
      <c r="D44" s="2">
        <v>678283577</v>
      </c>
    </row>
    <row r="45" spans="2:4" ht="34.5" x14ac:dyDescent="0.3">
      <c r="B45" s="5" t="s">
        <v>124</v>
      </c>
      <c r="C45" s="2">
        <v>2299361</v>
      </c>
      <c r="D45" s="2">
        <v>3333037</v>
      </c>
    </row>
    <row r="46" spans="2:4" x14ac:dyDescent="0.3">
      <c r="B46" s="5" t="s">
        <v>20</v>
      </c>
      <c r="C46" s="2">
        <v>68952195</v>
      </c>
      <c r="D46" s="2">
        <v>83883714</v>
      </c>
    </row>
    <row r="47" spans="2:4" ht="18" thickBot="1" x14ac:dyDescent="0.35">
      <c r="B47" s="5" t="s">
        <v>17</v>
      </c>
      <c r="C47" s="2">
        <v>9860051</v>
      </c>
      <c r="D47" s="2">
        <v>16135217</v>
      </c>
    </row>
    <row r="48" spans="2:4" ht="18" thickBot="1" x14ac:dyDescent="0.35">
      <c r="B48" s="3"/>
      <c r="C48" s="8">
        <f>SUM(C42:C47)</f>
        <v>1556192248</v>
      </c>
      <c r="D48" s="8">
        <f>SUM(D42:D47)</f>
        <v>1327945168</v>
      </c>
    </row>
    <row r="49" spans="2:4" x14ac:dyDescent="0.3">
      <c r="B49" s="3"/>
      <c r="C49" s="6"/>
      <c r="D49" s="6"/>
    </row>
    <row r="50" spans="2:4" ht="18" thickBot="1" x14ac:dyDescent="0.35">
      <c r="B50" s="3" t="s">
        <v>21</v>
      </c>
      <c r="C50" s="12">
        <f>C38+C48</f>
        <v>4938825677</v>
      </c>
      <c r="D50" s="12">
        <f>D38+D48</f>
        <v>4170255404</v>
      </c>
    </row>
    <row r="51" spans="2:4" x14ac:dyDescent="0.3">
      <c r="B51" s="3"/>
      <c r="C51" s="4"/>
      <c r="D51" s="4"/>
    </row>
    <row r="52" spans="2:4" x14ac:dyDescent="0.3">
      <c r="B52" s="3" t="s">
        <v>22</v>
      </c>
      <c r="C52" s="17">
        <f>C31+C50</f>
        <v>9174612914</v>
      </c>
      <c r="D52" s="17">
        <f>D31+D50</f>
        <v>8293908681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zoomScale="60" zoomScaleNormal="60" workbookViewId="0">
      <selection activeCell="N14" sqref="N14"/>
    </sheetView>
  </sheetViews>
  <sheetFormatPr defaultColWidth="8.85546875" defaultRowHeight="17.25" x14ac:dyDescent="0.3"/>
  <cols>
    <col min="1" max="1" width="85.140625" style="1" bestFit="1" customWidth="1"/>
    <col min="2" max="2" width="21.85546875" style="18" customWidth="1"/>
    <col min="3" max="3" width="20.42578125" style="18" customWidth="1"/>
    <col min="4" max="16384" width="8.85546875" style="13"/>
  </cols>
  <sheetData>
    <row r="1" spans="1:3" ht="18" thickBot="1" x14ac:dyDescent="0.35"/>
    <row r="2" spans="1:3" x14ac:dyDescent="0.3">
      <c r="A2" s="62"/>
      <c r="B2" s="20" t="s">
        <v>23</v>
      </c>
      <c r="C2" s="20" t="s">
        <v>23</v>
      </c>
    </row>
    <row r="3" spans="1:3" x14ac:dyDescent="0.3">
      <c r="A3" s="62"/>
      <c r="B3" s="23">
        <v>45292</v>
      </c>
      <c r="C3" s="23">
        <v>44927</v>
      </c>
    </row>
    <row r="4" spans="1:3" x14ac:dyDescent="0.3">
      <c r="A4" s="62"/>
      <c r="B4" s="23">
        <v>45473</v>
      </c>
      <c r="C4" s="23">
        <v>45107</v>
      </c>
    </row>
    <row r="5" spans="1:3" ht="18" thickBot="1" x14ac:dyDescent="0.35">
      <c r="A5" s="14"/>
      <c r="B5" s="25"/>
      <c r="C5" s="25"/>
    </row>
    <row r="6" spans="1:3" ht="18" thickBot="1" x14ac:dyDescent="0.35">
      <c r="A6" s="14"/>
      <c r="B6" s="21"/>
      <c r="C6" s="21"/>
    </row>
    <row r="7" spans="1:3" x14ac:dyDescent="0.3">
      <c r="A7" s="14"/>
    </row>
    <row r="8" spans="1:3" x14ac:dyDescent="0.3">
      <c r="A8" s="5" t="s">
        <v>24</v>
      </c>
      <c r="B8" s="18">
        <v>942106613</v>
      </c>
      <c r="C8" s="18">
        <v>631169954</v>
      </c>
    </row>
    <row r="9" spans="1:3" x14ac:dyDescent="0.3">
      <c r="A9" s="5" t="s">
        <v>25</v>
      </c>
      <c r="C9" s="18">
        <v>58871631</v>
      </c>
    </row>
    <row r="10" spans="1:3" ht="18" thickBot="1" x14ac:dyDescent="0.35">
      <c r="A10" s="5" t="s">
        <v>26</v>
      </c>
      <c r="B10" s="18">
        <v>74023009</v>
      </c>
      <c r="C10" s="18">
        <v>67097710</v>
      </c>
    </row>
    <row r="11" spans="1:3" ht="35.25" thickBot="1" x14ac:dyDescent="0.35">
      <c r="A11" s="3" t="s">
        <v>27</v>
      </c>
      <c r="B11" s="19">
        <f>SUM(B8:B10)</f>
        <v>1016129622</v>
      </c>
      <c r="C11" s="19">
        <f>SUM(C8:C10)</f>
        <v>757139295</v>
      </c>
    </row>
    <row r="12" spans="1:3" x14ac:dyDescent="0.3">
      <c r="A12" s="5"/>
    </row>
    <row r="13" spans="1:3" x14ac:dyDescent="0.3">
      <c r="A13" s="5" t="s">
        <v>28</v>
      </c>
      <c r="B13" s="18">
        <v>-230994660</v>
      </c>
      <c r="C13" s="18">
        <v>-225162176</v>
      </c>
    </row>
    <row r="14" spans="1:3" x14ac:dyDescent="0.3">
      <c r="A14" s="5" t="s">
        <v>53</v>
      </c>
      <c r="B14" s="18">
        <v>-296751318</v>
      </c>
      <c r="C14" s="18">
        <v>-276327811</v>
      </c>
    </row>
    <row r="15" spans="1:3" x14ac:dyDescent="0.3">
      <c r="A15" s="5" t="s">
        <v>54</v>
      </c>
      <c r="B15" s="18">
        <v>-58454973</v>
      </c>
      <c r="C15" s="18">
        <v>-75588406</v>
      </c>
    </row>
    <row r="16" spans="1:3" x14ac:dyDescent="0.3">
      <c r="A16" s="5" t="s">
        <v>29</v>
      </c>
      <c r="B16" s="18">
        <v>-108342261</v>
      </c>
      <c r="C16" s="18">
        <v>-2760167</v>
      </c>
    </row>
    <row r="17" spans="1:3" ht="16.5" customHeight="1" x14ac:dyDescent="0.3">
      <c r="A17" s="5" t="s">
        <v>30</v>
      </c>
      <c r="B17" s="18">
        <v>-15167140</v>
      </c>
      <c r="C17" s="18">
        <v>-15784323</v>
      </c>
    </row>
    <row r="18" spans="1:3" x14ac:dyDescent="0.3">
      <c r="A18" s="5" t="s">
        <v>31</v>
      </c>
      <c r="B18" s="18">
        <v>-40237473</v>
      </c>
      <c r="C18" s="18">
        <v>-37461211</v>
      </c>
    </row>
    <row r="19" spans="1:3" x14ac:dyDescent="0.3">
      <c r="A19" s="5" t="s">
        <v>55</v>
      </c>
      <c r="B19" s="18">
        <v>-10182126</v>
      </c>
      <c r="C19" s="18">
        <v>21359770</v>
      </c>
    </row>
    <row r="20" spans="1:3" ht="18" thickBot="1" x14ac:dyDescent="0.35">
      <c r="A20" s="5" t="s">
        <v>32</v>
      </c>
      <c r="B20" s="18">
        <v>-88451894</v>
      </c>
      <c r="C20" s="18">
        <v>-105779616</v>
      </c>
    </row>
    <row r="21" spans="1:3" ht="35.25" thickBot="1" x14ac:dyDescent="0.35">
      <c r="A21" s="3" t="s">
        <v>33</v>
      </c>
      <c r="B21" s="19">
        <f>B11+SUM(B13:B20)</f>
        <v>167547777</v>
      </c>
      <c r="C21" s="19">
        <f>C11+SUM(C13:C20)</f>
        <v>39635355</v>
      </c>
    </row>
    <row r="22" spans="1:3" x14ac:dyDescent="0.3">
      <c r="A22" s="5"/>
    </row>
    <row r="23" spans="1:3" x14ac:dyDescent="0.3">
      <c r="A23" s="5" t="s">
        <v>34</v>
      </c>
      <c r="B23" s="18">
        <v>114784449</v>
      </c>
      <c r="C23" s="18">
        <v>263066728</v>
      </c>
    </row>
    <row r="24" spans="1:3" x14ac:dyDescent="0.3">
      <c r="A24" s="5" t="s">
        <v>35</v>
      </c>
      <c r="B24" s="18">
        <v>-114784449</v>
      </c>
      <c r="C24" s="18">
        <v>-263066728</v>
      </c>
    </row>
    <row r="25" spans="1:3" x14ac:dyDescent="0.3">
      <c r="A25" s="5" t="s">
        <v>36</v>
      </c>
      <c r="B25" s="18">
        <v>675817268</v>
      </c>
      <c r="C25" s="18">
        <v>35270257</v>
      </c>
    </row>
    <row r="26" spans="1:3" x14ac:dyDescent="0.3">
      <c r="A26" s="5" t="s">
        <v>37</v>
      </c>
      <c r="B26" s="18">
        <v>-675817268</v>
      </c>
      <c r="C26" s="18">
        <v>-35270257</v>
      </c>
    </row>
    <row r="27" spans="1:3" ht="18" thickBot="1" x14ac:dyDescent="0.35">
      <c r="A27" s="5"/>
    </row>
    <row r="28" spans="1:3" ht="18" thickBot="1" x14ac:dyDescent="0.35">
      <c r="A28" s="3" t="s">
        <v>38</v>
      </c>
      <c r="B28" s="19">
        <f>B21+B23+B24+B25+B26</f>
        <v>167547777</v>
      </c>
      <c r="C28" s="19">
        <f>C21+C23+C24+C25+C26</f>
        <v>39635355</v>
      </c>
    </row>
    <row r="29" spans="1:3" x14ac:dyDescent="0.3">
      <c r="A29" s="5"/>
    </row>
    <row r="30" spans="1:3" x14ac:dyDescent="0.3">
      <c r="A30" s="5" t="s">
        <v>39</v>
      </c>
      <c r="B30" s="18">
        <v>102995392</v>
      </c>
      <c r="C30" s="18">
        <v>125418053</v>
      </c>
    </row>
    <row r="31" spans="1:3" ht="18" thickBot="1" x14ac:dyDescent="0.35">
      <c r="A31" s="5" t="s">
        <v>40</v>
      </c>
      <c r="B31" s="18">
        <v>-48632679</v>
      </c>
      <c r="C31" s="18">
        <v>-63781232</v>
      </c>
    </row>
    <row r="32" spans="1:3" ht="18" thickBot="1" x14ac:dyDescent="0.35">
      <c r="A32" s="3" t="s">
        <v>41</v>
      </c>
      <c r="B32" s="19">
        <f>B30+B31</f>
        <v>54362713</v>
      </c>
      <c r="C32" s="19">
        <f>C30+C31</f>
        <v>61636821</v>
      </c>
    </row>
    <row r="33" spans="1:3" ht="18" thickBot="1" x14ac:dyDescent="0.35">
      <c r="A33" s="5"/>
    </row>
    <row r="34" spans="1:3" ht="18" thickBot="1" x14ac:dyDescent="0.35">
      <c r="A34" s="3" t="s">
        <v>42</v>
      </c>
      <c r="B34" s="19">
        <f>B28+B32</f>
        <v>221910490</v>
      </c>
      <c r="C34" s="19">
        <f>C28+C32</f>
        <v>101272176</v>
      </c>
    </row>
    <row r="35" spans="1:3" x14ac:dyDescent="0.3">
      <c r="A35" s="5"/>
    </row>
    <row r="36" spans="1:3" x14ac:dyDescent="0.3">
      <c r="A36" s="5" t="s">
        <v>43</v>
      </c>
      <c r="B36" s="18">
        <v>-45899802</v>
      </c>
      <c r="C36" s="18">
        <v>-22451087</v>
      </c>
    </row>
    <row r="37" spans="1:3" ht="18" thickBot="1" x14ac:dyDescent="0.35">
      <c r="A37" s="5"/>
    </row>
    <row r="38" spans="1:3" ht="18" thickBot="1" x14ac:dyDescent="0.35">
      <c r="A38" s="14" t="s">
        <v>44</v>
      </c>
      <c r="B38" s="19">
        <f>B34+B36</f>
        <v>176010688</v>
      </c>
      <c r="C38" s="19">
        <f>C34+C36</f>
        <v>78821089</v>
      </c>
    </row>
    <row r="39" spans="1:3" x14ac:dyDescent="0.3">
      <c r="A39" s="14" t="s">
        <v>45</v>
      </c>
    </row>
    <row r="40" spans="1:3" x14ac:dyDescent="0.3">
      <c r="A40" s="15" t="s">
        <v>108</v>
      </c>
      <c r="B40" s="18">
        <v>188381504</v>
      </c>
      <c r="C40" s="18">
        <v>188381504</v>
      </c>
    </row>
    <row r="41" spans="1:3" x14ac:dyDescent="0.3">
      <c r="A41" s="15" t="s">
        <v>114</v>
      </c>
      <c r="B41" s="27">
        <v>0.93</v>
      </c>
      <c r="C41" s="27">
        <v>0.42</v>
      </c>
    </row>
    <row r="42" spans="1:3" x14ac:dyDescent="0.3">
      <c r="A42" s="22"/>
    </row>
    <row r="43" spans="1:3" ht="18" thickBot="1" x14ac:dyDescent="0.35">
      <c r="A43" s="51" t="s">
        <v>113</v>
      </c>
      <c r="B43" s="54">
        <v>2056798</v>
      </c>
      <c r="C43" s="53">
        <v>6395044</v>
      </c>
    </row>
    <row r="44" spans="1:3" ht="18" thickBot="1" x14ac:dyDescent="0.35">
      <c r="A44" s="14" t="s">
        <v>46</v>
      </c>
      <c r="B44" s="19">
        <f>B38+B43</f>
        <v>178067486</v>
      </c>
      <c r="C44" s="19">
        <f>C38+C43</f>
        <v>85216133</v>
      </c>
    </row>
    <row r="45" spans="1:3" x14ac:dyDescent="0.3">
      <c r="A45" s="5"/>
    </row>
    <row r="48" spans="1:3" x14ac:dyDescent="0.3">
      <c r="B48" s="45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zoomScale="50" zoomScaleNormal="50" workbookViewId="0">
      <selection activeCell="B14" sqref="B14"/>
    </sheetView>
  </sheetViews>
  <sheetFormatPr defaultColWidth="8.7109375" defaultRowHeight="15.75" x14ac:dyDescent="0.25"/>
  <cols>
    <col min="1" max="1" width="53.85546875" style="46" customWidth="1"/>
    <col min="2" max="2" width="21.140625" style="46" customWidth="1"/>
    <col min="3" max="3" width="25.7109375" style="46" customWidth="1"/>
    <col min="4" max="5" width="23.5703125" style="46" customWidth="1"/>
    <col min="6" max="6" width="26.7109375" style="46" customWidth="1"/>
    <col min="7" max="7" width="25.5703125" style="46" customWidth="1"/>
    <col min="8" max="8" width="17.140625" style="46" customWidth="1"/>
    <col min="9" max="16384" width="8.7109375" style="46"/>
  </cols>
  <sheetData>
    <row r="1" spans="1:7" ht="17.25" x14ac:dyDescent="0.25">
      <c r="B1" s="28" t="s">
        <v>57</v>
      </c>
      <c r="C1" s="28" t="s">
        <v>59</v>
      </c>
      <c r="D1" s="28" t="s">
        <v>60</v>
      </c>
      <c r="E1" s="28" t="s">
        <v>62</v>
      </c>
      <c r="F1" s="28" t="s">
        <v>63</v>
      </c>
      <c r="G1" s="28" t="s">
        <v>65</v>
      </c>
    </row>
    <row r="2" spans="1:7" ht="17.25" x14ac:dyDescent="0.25">
      <c r="B2" s="49" t="s">
        <v>58</v>
      </c>
      <c r="C2" s="49" t="s">
        <v>111</v>
      </c>
      <c r="D2" s="49" t="s">
        <v>61</v>
      </c>
      <c r="E2" s="49"/>
      <c r="F2" s="49" t="s">
        <v>64</v>
      </c>
      <c r="G2" s="49" t="s">
        <v>66</v>
      </c>
    </row>
    <row r="4" spans="1:7" ht="17.25" x14ac:dyDescent="0.25">
      <c r="A4" s="48" t="s">
        <v>125</v>
      </c>
      <c r="B4" s="33">
        <v>1883815040</v>
      </c>
      <c r="C4" s="33">
        <v>441418396</v>
      </c>
      <c r="D4" s="33">
        <v>247478865</v>
      </c>
      <c r="E4" s="33">
        <v>1265796861</v>
      </c>
      <c r="F4" s="33">
        <v>244236598</v>
      </c>
      <c r="G4" s="33">
        <f>SUM(B4:F4)</f>
        <v>4082745760</v>
      </c>
    </row>
    <row r="5" spans="1:7" ht="17.25" x14ac:dyDescent="0.25">
      <c r="A5" s="46" t="s">
        <v>67</v>
      </c>
      <c r="G5" s="33"/>
    </row>
    <row r="6" spans="1:7" x14ac:dyDescent="0.25">
      <c r="A6" s="46" t="s">
        <v>68</v>
      </c>
      <c r="F6" s="52">
        <v>78821089</v>
      </c>
      <c r="G6" s="59">
        <f t="shared" ref="G6:G10" si="0">SUM(B6:F6)</f>
        <v>78821089</v>
      </c>
    </row>
    <row r="7" spans="1:7" x14ac:dyDescent="0.25">
      <c r="A7" s="46" t="s">
        <v>69</v>
      </c>
      <c r="F7" s="52">
        <v>6395044</v>
      </c>
      <c r="G7" s="59">
        <f t="shared" si="0"/>
        <v>6395044</v>
      </c>
    </row>
    <row r="8" spans="1:7" x14ac:dyDescent="0.25">
      <c r="F8" s="52">
        <f>SUM(F6:F7)</f>
        <v>85216133</v>
      </c>
      <c r="G8" s="59">
        <f t="shared" si="0"/>
        <v>85216133</v>
      </c>
    </row>
    <row r="9" spans="1:7" x14ac:dyDescent="0.25">
      <c r="A9" s="46" t="s">
        <v>70</v>
      </c>
      <c r="F9" s="55"/>
      <c r="G9" s="59"/>
    </row>
    <row r="10" spans="1:7" x14ac:dyDescent="0.25">
      <c r="A10" s="46" t="s">
        <v>112</v>
      </c>
      <c r="F10" s="52">
        <v>-131867054</v>
      </c>
      <c r="G10" s="59">
        <f t="shared" si="0"/>
        <v>-131867054</v>
      </c>
    </row>
    <row r="11" spans="1:7" ht="17.25" x14ac:dyDescent="0.3">
      <c r="A11" s="57" t="s">
        <v>127</v>
      </c>
      <c r="B11" s="58">
        <f>SUM(B4:B10)</f>
        <v>1883815040</v>
      </c>
      <c r="C11" s="58">
        <f>SUM(C4:C10)</f>
        <v>441418396</v>
      </c>
      <c r="D11" s="58">
        <f>SUM(D4:D10)</f>
        <v>247478865</v>
      </c>
      <c r="E11" s="58">
        <f>SUM(E4:E10)</f>
        <v>1265796861</v>
      </c>
      <c r="F11" s="58">
        <f>F4+F8+F10</f>
        <v>197585677</v>
      </c>
      <c r="G11" s="58">
        <f>G4+G8+G10</f>
        <v>4036094839</v>
      </c>
    </row>
    <row r="12" spans="1:7" x14ac:dyDescent="0.25">
      <c r="A12" s="46" t="s">
        <v>67</v>
      </c>
      <c r="F12" s="52"/>
      <c r="G12" s="52"/>
    </row>
    <row r="13" spans="1:7" x14ac:dyDescent="0.25">
      <c r="A13" s="46" t="s">
        <v>68</v>
      </c>
      <c r="F13" s="52">
        <v>89619431</v>
      </c>
      <c r="G13" s="52">
        <f>SUM(B13:F13)</f>
        <v>89619431</v>
      </c>
    </row>
    <row r="14" spans="1:7" x14ac:dyDescent="0.25">
      <c r="A14" s="46" t="s">
        <v>69</v>
      </c>
      <c r="B14" s="52"/>
      <c r="F14" s="52">
        <v>-2060994</v>
      </c>
      <c r="G14" s="52">
        <f t="shared" ref="G14:G17" si="1">SUM(B14:F14)</f>
        <v>-2060994</v>
      </c>
    </row>
    <row r="15" spans="1:7" x14ac:dyDescent="0.25">
      <c r="B15" s="52"/>
      <c r="F15" s="52">
        <f>SUM(F13:F14)</f>
        <v>87558437</v>
      </c>
      <c r="G15" s="52">
        <f t="shared" si="1"/>
        <v>87558437</v>
      </c>
    </row>
    <row r="16" spans="1:7" x14ac:dyDescent="0.25">
      <c r="A16" s="46" t="s">
        <v>109</v>
      </c>
      <c r="F16" s="52">
        <v>-10344066</v>
      </c>
      <c r="G16" s="52">
        <f t="shared" si="1"/>
        <v>-10344066</v>
      </c>
    </row>
    <row r="17" spans="1:7" x14ac:dyDescent="0.25">
      <c r="A17" s="46" t="s">
        <v>123</v>
      </c>
      <c r="F17" s="55">
        <v>10344066</v>
      </c>
      <c r="G17" s="52">
        <f t="shared" si="1"/>
        <v>10344066</v>
      </c>
    </row>
    <row r="18" spans="1:7" x14ac:dyDescent="0.25">
      <c r="A18" s="46" t="s">
        <v>112</v>
      </c>
      <c r="B18" s="52"/>
      <c r="F18" s="52"/>
      <c r="G18" s="52"/>
    </row>
    <row r="19" spans="1:7" ht="17.25" x14ac:dyDescent="0.25">
      <c r="A19" s="48" t="s">
        <v>118</v>
      </c>
      <c r="B19" s="33">
        <v>1883815040</v>
      </c>
      <c r="C19" s="33">
        <v>441418396</v>
      </c>
      <c r="D19" s="33">
        <v>247478865</v>
      </c>
      <c r="E19" s="33">
        <v>1265796861</v>
      </c>
      <c r="F19" s="33">
        <v>285144115</v>
      </c>
      <c r="G19" s="33">
        <v>4123653277</v>
      </c>
    </row>
    <row r="20" spans="1:7" x14ac:dyDescent="0.25">
      <c r="A20" s="46" t="s">
        <v>67</v>
      </c>
    </row>
    <row r="21" spans="1:7" x14ac:dyDescent="0.25">
      <c r="A21" s="46" t="s">
        <v>68</v>
      </c>
      <c r="F21" s="52">
        <v>176010688</v>
      </c>
      <c r="G21" s="52">
        <f>SUM(B21:F21)</f>
        <v>176010688</v>
      </c>
    </row>
    <row r="22" spans="1:7" x14ac:dyDescent="0.25">
      <c r="A22" s="46" t="s">
        <v>69</v>
      </c>
      <c r="F22" s="52">
        <v>2056798</v>
      </c>
      <c r="G22" s="52">
        <f t="shared" ref="G22:G25" si="2">SUM(B22:F22)</f>
        <v>2056798</v>
      </c>
    </row>
    <row r="23" spans="1:7" x14ac:dyDescent="0.25">
      <c r="F23" s="52">
        <f>F21+F22</f>
        <v>178067486</v>
      </c>
      <c r="G23" s="52">
        <f t="shared" si="2"/>
        <v>178067486</v>
      </c>
    </row>
    <row r="24" spans="1:7" x14ac:dyDescent="0.25">
      <c r="A24" s="46" t="s">
        <v>70</v>
      </c>
      <c r="F24" s="52"/>
      <c r="G24" s="52"/>
    </row>
    <row r="25" spans="1:7" x14ac:dyDescent="0.25">
      <c r="A25" s="46" t="s">
        <v>126</v>
      </c>
      <c r="F25" s="55">
        <v>-65933526</v>
      </c>
      <c r="G25" s="52">
        <f t="shared" si="2"/>
        <v>-65933526</v>
      </c>
    </row>
    <row r="26" spans="1:7" ht="17.25" x14ac:dyDescent="0.25">
      <c r="A26" s="48" t="s">
        <v>128</v>
      </c>
      <c r="B26" s="33">
        <v>1883815040</v>
      </c>
      <c r="C26" s="33">
        <v>441418396</v>
      </c>
      <c r="D26" s="33">
        <v>247478865</v>
      </c>
      <c r="E26" s="33">
        <v>1265796861</v>
      </c>
      <c r="F26" s="33">
        <f>F19+F23+F25</f>
        <v>397278075</v>
      </c>
      <c r="G26" s="33">
        <f>G19+G23+G25</f>
        <v>4235787237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0"/>
  <sheetViews>
    <sheetView zoomScale="60" zoomScaleNormal="60" workbookViewId="0">
      <selection activeCell="O17" sqref="O17"/>
    </sheetView>
  </sheetViews>
  <sheetFormatPr defaultRowHeight="17.25" x14ac:dyDescent="0.3"/>
  <cols>
    <col min="2" max="2" width="70.140625" style="34" customWidth="1"/>
    <col min="3" max="3" width="23.42578125" style="34" customWidth="1"/>
    <col min="4" max="4" width="23.5703125" style="34" customWidth="1"/>
  </cols>
  <sheetData>
    <row r="1" spans="2:4" x14ac:dyDescent="0.25">
      <c r="B1" s="29"/>
      <c r="C1" s="35" t="s">
        <v>23</v>
      </c>
      <c r="D1" s="35" t="s">
        <v>23</v>
      </c>
    </row>
    <row r="2" spans="2:4" x14ac:dyDescent="0.25">
      <c r="B2" s="29"/>
      <c r="C2" s="60">
        <v>45292</v>
      </c>
      <c r="D2" s="60">
        <v>44927</v>
      </c>
    </row>
    <row r="3" spans="2:4" x14ac:dyDescent="0.25">
      <c r="B3" s="29"/>
      <c r="C3" s="61">
        <v>45473</v>
      </c>
      <c r="D3" s="61">
        <v>45107</v>
      </c>
    </row>
    <row r="4" spans="2:4" x14ac:dyDescent="0.25">
      <c r="B4" s="29"/>
      <c r="C4" s="28"/>
      <c r="D4" s="28"/>
    </row>
    <row r="5" spans="2:4" x14ac:dyDescent="0.25">
      <c r="B5" s="29" t="s">
        <v>42</v>
      </c>
      <c r="C5" s="38">
        <v>221910490</v>
      </c>
      <c r="D5" s="38">
        <v>101272176</v>
      </c>
    </row>
    <row r="6" spans="2:4" x14ac:dyDescent="0.25">
      <c r="B6" s="29"/>
      <c r="C6" s="28"/>
      <c r="D6" s="28"/>
    </row>
    <row r="7" spans="2:4" x14ac:dyDescent="0.25">
      <c r="B7" s="30" t="s">
        <v>71</v>
      </c>
      <c r="C7" s="28"/>
      <c r="D7" s="28"/>
    </row>
    <row r="8" spans="2:4" x14ac:dyDescent="0.25">
      <c r="B8" s="31"/>
      <c r="C8" s="32"/>
      <c r="D8" s="32"/>
    </row>
    <row r="9" spans="2:4" x14ac:dyDescent="0.3">
      <c r="B9" s="31" t="s">
        <v>28</v>
      </c>
      <c r="C9" s="18">
        <v>230994660</v>
      </c>
      <c r="D9" s="18">
        <v>225162176</v>
      </c>
    </row>
    <row r="10" spans="2:4" x14ac:dyDescent="0.3">
      <c r="B10" s="31" t="s">
        <v>72</v>
      </c>
      <c r="C10" s="18">
        <v>88978</v>
      </c>
      <c r="D10" s="18">
        <v>-194342</v>
      </c>
    </row>
    <row r="11" spans="2:4" x14ac:dyDescent="0.3">
      <c r="B11" s="31" t="s">
        <v>73</v>
      </c>
      <c r="C11" s="18">
        <v>-14931520</v>
      </c>
      <c r="D11" s="18">
        <v>-30323168</v>
      </c>
    </row>
    <row r="12" spans="2:4" x14ac:dyDescent="0.3">
      <c r="B12" s="34" t="s">
        <v>116</v>
      </c>
      <c r="C12" s="18">
        <v>5215957</v>
      </c>
      <c r="D12" s="18">
        <v>5084408</v>
      </c>
    </row>
    <row r="13" spans="2:4" x14ac:dyDescent="0.3">
      <c r="B13" s="34" t="s">
        <v>120</v>
      </c>
      <c r="C13" s="18">
        <v>-52557857</v>
      </c>
      <c r="D13" s="18">
        <v>-57250846</v>
      </c>
    </row>
    <row r="14" spans="2:4" x14ac:dyDescent="0.3">
      <c r="B14" s="31" t="s">
        <v>115</v>
      </c>
      <c r="C14" s="18">
        <v>19793785</v>
      </c>
      <c r="D14" s="18">
        <v>3932435</v>
      </c>
    </row>
    <row r="15" spans="2:4" x14ac:dyDescent="0.3">
      <c r="B15" s="31" t="s">
        <v>121</v>
      </c>
      <c r="C15" s="18">
        <v>6919559</v>
      </c>
      <c r="D15" s="18">
        <v>9600773</v>
      </c>
    </row>
    <row r="16" spans="2:4" x14ac:dyDescent="0.3">
      <c r="B16" s="31" t="s">
        <v>74</v>
      </c>
      <c r="C16" s="18">
        <v>782778</v>
      </c>
      <c r="D16" s="18">
        <v>14227</v>
      </c>
    </row>
    <row r="17" spans="2:4" x14ac:dyDescent="0.3">
      <c r="B17" s="31" t="s">
        <v>75</v>
      </c>
      <c r="C17" s="18">
        <v>21952157</v>
      </c>
      <c r="D17" s="18">
        <v>48732734</v>
      </c>
    </row>
    <row r="18" spans="2:4" x14ac:dyDescent="0.3">
      <c r="B18" s="31" t="s">
        <v>76</v>
      </c>
      <c r="C18" s="18">
        <v>-36923138</v>
      </c>
      <c r="D18" s="18">
        <v>-26555772</v>
      </c>
    </row>
    <row r="19" spans="2:4" x14ac:dyDescent="0.3">
      <c r="B19" s="31" t="s">
        <v>77</v>
      </c>
      <c r="C19" s="18">
        <v>59810214</v>
      </c>
      <c r="D19" s="18">
        <v>46039807</v>
      </c>
    </row>
    <row r="20" spans="2:4" x14ac:dyDescent="0.3">
      <c r="B20" s="34" t="s">
        <v>119</v>
      </c>
      <c r="C20" s="18">
        <v>-63930785</v>
      </c>
      <c r="D20" s="18">
        <v>-92384006</v>
      </c>
    </row>
    <row r="21" spans="2:4" ht="34.5" x14ac:dyDescent="0.3">
      <c r="B21" s="51" t="s">
        <v>83</v>
      </c>
      <c r="C21" s="18">
        <v>710756</v>
      </c>
      <c r="D21" s="18">
        <v>1543023</v>
      </c>
    </row>
    <row r="22" spans="2:4" x14ac:dyDescent="0.3">
      <c r="B22" s="31" t="s">
        <v>78</v>
      </c>
      <c r="C22" s="18"/>
      <c r="D22" s="18"/>
    </row>
    <row r="23" spans="2:4" ht="34.5" x14ac:dyDescent="0.25">
      <c r="B23" s="29" t="s">
        <v>84</v>
      </c>
      <c r="C23" s="39">
        <f>SUM(C5:C22)</f>
        <v>399836034</v>
      </c>
      <c r="D23" s="39">
        <f>SUM(D5:D22)</f>
        <v>234673625</v>
      </c>
    </row>
    <row r="24" spans="2:4" x14ac:dyDescent="0.25">
      <c r="B24" s="29" t="s">
        <v>45</v>
      </c>
      <c r="C24" s="36"/>
      <c r="D24" s="36"/>
    </row>
    <row r="25" spans="2:4" x14ac:dyDescent="0.3">
      <c r="B25" s="31" t="s">
        <v>79</v>
      </c>
      <c r="C25" s="18">
        <v>80200162</v>
      </c>
      <c r="D25" s="18">
        <v>103211030</v>
      </c>
    </row>
    <row r="26" spans="2:4" x14ac:dyDescent="0.3">
      <c r="B26" s="31" t="s">
        <v>80</v>
      </c>
      <c r="C26" s="18">
        <v>7986469</v>
      </c>
      <c r="D26" s="18">
        <v>31982130</v>
      </c>
    </row>
    <row r="27" spans="2:4" x14ac:dyDescent="0.3">
      <c r="B27" s="31" t="s">
        <v>81</v>
      </c>
      <c r="C27" s="18">
        <v>65103376</v>
      </c>
      <c r="D27" s="18">
        <v>-16184723</v>
      </c>
    </row>
    <row r="28" spans="2:4" x14ac:dyDescent="0.25">
      <c r="B28" s="31"/>
      <c r="C28" s="32"/>
      <c r="D28" s="32"/>
    </row>
    <row r="29" spans="2:4" x14ac:dyDescent="0.25">
      <c r="B29" s="29" t="s">
        <v>82</v>
      </c>
      <c r="C29" s="40">
        <f>C23+SUM(C25:C27)</f>
        <v>553126041</v>
      </c>
      <c r="D29" s="40">
        <f>D23+SUM(D25:D27)</f>
        <v>353682062</v>
      </c>
    </row>
    <row r="30" spans="2:4" x14ac:dyDescent="0.25">
      <c r="B30" s="29"/>
      <c r="C30" s="28"/>
      <c r="D30" s="28"/>
    </row>
    <row r="31" spans="2:4" x14ac:dyDescent="0.3">
      <c r="B31" s="31" t="s">
        <v>85</v>
      </c>
      <c r="C31" s="18">
        <v>7465665</v>
      </c>
      <c r="D31" s="18">
        <v>694172</v>
      </c>
    </row>
    <row r="32" spans="2:4" x14ac:dyDescent="0.3">
      <c r="B32" s="31" t="s">
        <v>86</v>
      </c>
      <c r="C32" s="18">
        <v>-58688177</v>
      </c>
      <c r="D32" s="18">
        <v>-61630354</v>
      </c>
    </row>
    <row r="33" spans="2:4" x14ac:dyDescent="0.3">
      <c r="B33" s="31" t="s">
        <v>87</v>
      </c>
      <c r="C33" s="18">
        <v>-46921639</v>
      </c>
      <c r="D33" s="18">
        <v>-37122141</v>
      </c>
    </row>
    <row r="34" spans="2:4" x14ac:dyDescent="0.25">
      <c r="B34" s="29" t="s">
        <v>88</v>
      </c>
      <c r="C34" s="39">
        <f>SUM(C29:C33)</f>
        <v>454981890</v>
      </c>
      <c r="D34" s="39">
        <f>SUM(D29:D33)</f>
        <v>255623739</v>
      </c>
    </row>
    <row r="35" spans="2:4" x14ac:dyDescent="0.25">
      <c r="B35" s="29" t="s">
        <v>89</v>
      </c>
      <c r="C35" s="36"/>
      <c r="D35" s="36"/>
    </row>
    <row r="36" spans="2:4" x14ac:dyDescent="0.25">
      <c r="B36" s="31"/>
      <c r="C36" s="28"/>
      <c r="D36" s="28"/>
    </row>
    <row r="37" spans="2:4" x14ac:dyDescent="0.25">
      <c r="B37" s="29" t="s">
        <v>105</v>
      </c>
      <c r="C37" s="29"/>
      <c r="D37" s="29"/>
    </row>
    <row r="38" spans="2:4" x14ac:dyDescent="0.3">
      <c r="B38" s="31" t="s">
        <v>104</v>
      </c>
      <c r="C38" s="47">
        <v>-548085184</v>
      </c>
      <c r="D38" s="47">
        <v>-203194647</v>
      </c>
    </row>
    <row r="39" spans="2:4" x14ac:dyDescent="0.3">
      <c r="B39" s="31" t="s">
        <v>103</v>
      </c>
      <c r="C39" s="47">
        <v>-7851291</v>
      </c>
      <c r="D39" s="47">
        <v>-7154671</v>
      </c>
    </row>
    <row r="40" spans="2:4" ht="15" customHeight="1" x14ac:dyDescent="0.3">
      <c r="B40" s="31" t="s">
        <v>90</v>
      </c>
      <c r="C40" s="47">
        <v>-25000</v>
      </c>
      <c r="D40" s="47"/>
    </row>
    <row r="41" spans="2:4" x14ac:dyDescent="0.3">
      <c r="B41" s="31" t="s">
        <v>91</v>
      </c>
      <c r="C41" s="47">
        <v>110457</v>
      </c>
      <c r="D41" s="47">
        <v>263919</v>
      </c>
    </row>
    <row r="42" spans="2:4" x14ac:dyDescent="0.3">
      <c r="B42" s="31" t="s">
        <v>102</v>
      </c>
      <c r="C42" s="47">
        <v>136014267</v>
      </c>
      <c r="D42" s="47">
        <v>274044</v>
      </c>
    </row>
    <row r="43" spans="2:4" x14ac:dyDescent="0.25">
      <c r="B43" s="31"/>
      <c r="C43" s="41"/>
      <c r="D43" s="41"/>
    </row>
    <row r="44" spans="2:4" x14ac:dyDescent="0.3">
      <c r="B44" s="29" t="s">
        <v>106</v>
      </c>
      <c r="C44" s="44">
        <f>SUM(C38:C43)</f>
        <v>-419836751</v>
      </c>
      <c r="D44" s="44">
        <f>SUM(D38:D43)</f>
        <v>-209811355</v>
      </c>
    </row>
    <row r="45" spans="2:4" x14ac:dyDescent="0.3">
      <c r="B45" s="29" t="s">
        <v>45</v>
      </c>
      <c r="C45" s="44"/>
      <c r="D45" s="44"/>
    </row>
    <row r="46" spans="2:4" x14ac:dyDescent="0.25">
      <c r="B46" s="29" t="s">
        <v>110</v>
      </c>
      <c r="C46" s="29"/>
      <c r="D46" s="29"/>
    </row>
    <row r="47" spans="2:4" x14ac:dyDescent="0.3">
      <c r="B47" s="50" t="s">
        <v>117</v>
      </c>
      <c r="C47" s="18">
        <v>497670000</v>
      </c>
      <c r="D47" s="47"/>
    </row>
    <row r="48" spans="2:4" x14ac:dyDescent="0.3">
      <c r="B48" s="31" t="s">
        <v>92</v>
      </c>
      <c r="C48" s="18">
        <v>-66158016</v>
      </c>
      <c r="D48" s="18">
        <v>-70081168</v>
      </c>
    </row>
    <row r="49" spans="2:4" x14ac:dyDescent="0.3">
      <c r="B49" s="31" t="s">
        <v>107</v>
      </c>
      <c r="C49" s="18">
        <v>-6924401</v>
      </c>
      <c r="D49" s="18">
        <v>-24203412</v>
      </c>
    </row>
    <row r="50" spans="2:4" x14ac:dyDescent="0.3">
      <c r="B50" s="31" t="s">
        <v>93</v>
      </c>
      <c r="C50" s="18">
        <v>-3796654</v>
      </c>
      <c r="D50" s="18">
        <v>-3486739</v>
      </c>
    </row>
    <row r="51" spans="2:4" x14ac:dyDescent="0.3">
      <c r="B51" s="31" t="s">
        <v>94</v>
      </c>
      <c r="C51" s="18">
        <v>-175182</v>
      </c>
      <c r="D51" s="18">
        <v>-574887</v>
      </c>
    </row>
    <row r="52" spans="2:4" x14ac:dyDescent="0.3">
      <c r="B52" s="29" t="s">
        <v>95</v>
      </c>
      <c r="C52" s="44">
        <f>SUM(C47:C51)</f>
        <v>420615747</v>
      </c>
      <c r="D52" s="44">
        <f>SUM(D47:D51)</f>
        <v>-98346206</v>
      </c>
    </row>
    <row r="53" spans="2:4" x14ac:dyDescent="0.25">
      <c r="B53" s="29" t="s">
        <v>96</v>
      </c>
      <c r="C53" s="29"/>
      <c r="D53" s="29"/>
    </row>
    <row r="54" spans="2:4" x14ac:dyDescent="0.25">
      <c r="B54" s="42" t="s">
        <v>97</v>
      </c>
      <c r="C54" s="39">
        <f>C52+C44+C34</f>
        <v>455760886</v>
      </c>
      <c r="D54" s="39">
        <f>D52+D44+D34</f>
        <v>-52533822</v>
      </c>
    </row>
    <row r="55" spans="2:4" x14ac:dyDescent="0.25">
      <c r="B55" s="29" t="s">
        <v>98</v>
      </c>
      <c r="C55" s="36"/>
      <c r="D55" s="36"/>
    </row>
    <row r="56" spans="2:4" x14ac:dyDescent="0.25">
      <c r="B56" s="42" t="s">
        <v>99</v>
      </c>
      <c r="C56" s="39">
        <v>677556651</v>
      </c>
      <c r="D56" s="39">
        <v>384237135</v>
      </c>
    </row>
    <row r="57" spans="2:4" x14ac:dyDescent="0.25">
      <c r="B57" s="29" t="s">
        <v>100</v>
      </c>
      <c r="C57" s="36"/>
      <c r="D57" s="36"/>
    </row>
    <row r="58" spans="2:4" x14ac:dyDescent="0.25">
      <c r="B58" s="42" t="s">
        <v>99</v>
      </c>
      <c r="C58" s="43">
        <f>C54+C56</f>
        <v>1133317537</v>
      </c>
      <c r="D58" s="43">
        <f>D54+D56</f>
        <v>331703313</v>
      </c>
    </row>
    <row r="59" spans="2:4" x14ac:dyDescent="0.25">
      <c r="B59" s="29" t="s">
        <v>101</v>
      </c>
      <c r="C59" s="37"/>
      <c r="D59" s="37"/>
    </row>
    <row r="60" spans="2:4" x14ac:dyDescent="0.25">
      <c r="B60" s="42"/>
      <c r="C60" s="28"/>
      <c r="D60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30062024-Ro </vt:lpstr>
      <vt:lpstr>Rez. Glob_30062024-Ro</vt:lpstr>
      <vt:lpstr>Capitaluri_30062024-Ro</vt:lpstr>
      <vt:lpstr>Flux de numerar_30062024_Ro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2024-08-16T13:36:16Z</dcterms:modified>
</cp:coreProperties>
</file>