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INCHIDERE_DECLARATII\AN_2024\122024\situatii financiare\ANAF\"/>
    </mc:Choice>
  </mc:AlternateContent>
  <xr:revisionPtr revIDLastSave="0" documentId="8_{4E7B715C-2825-4DA1-BE5B-14038A20ACD5}" xr6:coauthVersionLast="36" xr6:coauthVersionMax="36" xr10:uidLastSave="{00000000-0000-0000-0000-000000000000}"/>
  <bookViews>
    <workbookView xWindow="0" yWindow="0" windowWidth="19200" windowHeight="6470" tabRatio="860" xr2:uid="{00000000-000D-0000-FFFF-FFFF00000000}"/>
  </bookViews>
  <sheets>
    <sheet name=" Poz.Fin. 31122024-Ro " sheetId="1" r:id="rId1"/>
    <sheet name=" Poz.Fin. 31122024-En" sheetId="5" r:id="rId2"/>
    <sheet name="Rez. Glob_31122024-Ro" sheetId="2" r:id="rId3"/>
    <sheet name="Rez. Glob_31122024-En" sheetId="6" r:id="rId4"/>
    <sheet name="Capitaluri_31122024-Ro" sheetId="7" r:id="rId5"/>
    <sheet name="Capitaluri_31122024-En" sheetId="8" r:id="rId6"/>
    <sheet name="Flux de numerar_31122024-Ro" sheetId="9" r:id="rId7"/>
    <sheet name="Flux de numerar_31122024-En" sheetId="10" r:id="rId8"/>
  </sheets>
  <definedNames>
    <definedName name="OLE_LINK12" localSheetId="0">' Poz.Fin. 31122024-Ro '!#REF!</definedName>
    <definedName name="OLE_LINK21" localSheetId="0">' Poz.Fin. 31122024-Ro '!#REF!</definedName>
    <definedName name="OLE_LINK26" localSheetId="1">' Poz.Fin. 31122024-En'!#REF!</definedName>
    <definedName name="OLE_LINK3" localSheetId="2">'Rez. Glob_31122024-Ro'!#REF!</definedName>
    <definedName name="OLE_LINK7" localSheetId="7">'Flux de numerar_31122024-En'!#REF!</definedName>
    <definedName name="OLE_LINK9" localSheetId="0">' Poz.Fin. 31122024-Ro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C32" i="6" l="1"/>
  <c r="C32" i="2"/>
  <c r="C9" i="6" l="1"/>
  <c r="C20" i="6" s="1"/>
  <c r="C27" i="6" s="1"/>
  <c r="B9" i="6"/>
  <c r="B20" i="6" s="1"/>
  <c r="B27" i="6" s="1"/>
  <c r="C34" i="6" l="1"/>
  <c r="B38" i="6"/>
  <c r="C38" i="6" l="1"/>
  <c r="B46" i="6"/>
  <c r="D55" i="5"/>
  <c r="D43" i="5"/>
  <c r="D34" i="5"/>
  <c r="C46" i="6" l="1"/>
  <c r="D57" i="5"/>
  <c r="D36" i="5"/>
  <c r="D55" i="1"/>
  <c r="D43" i="1"/>
  <c r="D59" i="5" l="1"/>
  <c r="D57" i="1"/>
  <c r="C55" i="5" l="1"/>
  <c r="D21" i="5"/>
  <c r="D13" i="5"/>
  <c r="C13" i="5"/>
  <c r="D23" i="5" l="1"/>
  <c r="C55" i="1"/>
  <c r="D34" i="1"/>
  <c r="C34" i="1"/>
  <c r="D21" i="1"/>
  <c r="C21" i="1"/>
  <c r="D13" i="1"/>
  <c r="C13" i="1"/>
  <c r="C23" i="1" l="1"/>
  <c r="D36" i="1"/>
  <c r="D23" i="1"/>
  <c r="D59" i="1" l="1"/>
  <c r="C43" i="5" l="1"/>
  <c r="C34" i="5"/>
  <c r="C21" i="5"/>
  <c r="C23" i="5" l="1"/>
  <c r="C36" i="5"/>
  <c r="C57" i="5"/>
  <c r="C59" i="5" l="1"/>
  <c r="C9" i="2" l="1"/>
  <c r="C20" i="2" l="1"/>
  <c r="C27" i="2" l="1"/>
  <c r="C34" i="2" l="1"/>
  <c r="C43" i="1"/>
  <c r="C38" i="2" l="1"/>
  <c r="C57" i="1"/>
  <c r="C36" i="1"/>
  <c r="B9" i="2"/>
  <c r="C46" i="2" l="1"/>
  <c r="C59" i="1"/>
  <c r="B20" i="2"/>
  <c r="B27" i="2" l="1"/>
  <c r="B34" i="2" l="1"/>
  <c r="B38" i="2" l="1"/>
  <c r="B46" i="2" l="1"/>
</calcChain>
</file>

<file path=xl/sharedStrings.xml><?xml version="1.0" encoding="utf-8"?>
<sst xmlns="http://schemas.openxmlformats.org/spreadsheetml/2006/main" count="349" uniqueCount="296">
  <si>
    <t>ACTIV</t>
  </si>
  <si>
    <t>Active imobilizate</t>
  </si>
  <si>
    <t>Imobilizări necorporale</t>
  </si>
  <si>
    <t>Drepturi de utilizare a activelor luate in leasing</t>
  </si>
  <si>
    <t>Imobilizări corporale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</si>
  <si>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</si>
  <si>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</si>
  <si>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</si>
  <si>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</si>
  <si>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</si>
  <si>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</si>
  <si>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</si>
  <si>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</si>
  <si>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</si>
  <si>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</si>
  <si>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</si>
  <si>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</si>
  <si>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</si>
  <si>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</si>
  <si>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Total datorii</t>
  </si>
  <si>
    <t>Total capitaluri proprii şi datorii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</si>
  <si>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</si>
  <si>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</si>
  <si>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</si>
  <si>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</si>
  <si>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</si>
  <si>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</si>
  <si>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</si>
  <si>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</si>
  <si>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</si>
  <si>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</si>
  <si>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</si>
  <si>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</si>
  <si>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</si>
  <si>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</si>
  <si>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</si>
  <si>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</si>
  <si>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</si>
  <si>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</si>
  <si>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</si>
  <si>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</si>
  <si>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Asset</t>
  </si>
  <si>
    <t>Intangible assets</t>
  </si>
  <si>
    <t>Rights of use of the leasing assets</t>
  </si>
  <si>
    <t>Tangible assets</t>
  </si>
  <si>
    <t>Inventories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</si>
  <si>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</si>
  <si>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</si>
  <si>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</si>
  <si>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</si>
  <si>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</si>
  <si>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</si>
  <si>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</si>
  <si>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</si>
  <si>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</si>
  <si>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</si>
  <si>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</si>
  <si>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</si>
  <si>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</si>
  <si>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Total debts</t>
  </si>
  <si>
    <t>Total equity and debts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</si>
  <si>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</si>
  <si>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</si>
  <si>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</si>
  <si>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</si>
  <si>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</si>
  <si>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</si>
  <si>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</si>
  <si>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</si>
  <si>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</si>
  <si>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</si>
  <si>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</si>
  <si>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</si>
  <si>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</si>
  <si>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</si>
  <si>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</si>
  <si>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</si>
  <si>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</si>
  <si>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</si>
  <si>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Total comprehensive income for the period</t>
  </si>
  <si>
    <t>Împrumuturi pe termen Scurt</t>
  </si>
  <si>
    <t>Ajustări ale capitalului social la hiperinflaţie</t>
  </si>
  <si>
    <t>Imprumuturi pe termen lung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</si>
  <si>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</si>
  <si>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</si>
  <si>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</si>
  <si>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NTS gas consumption, materials and consumables used</t>
  </si>
  <si>
    <t xml:space="preserve">Short-term loans 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</si>
  <si>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</si>
  <si>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</si>
  <si>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</si>
  <si>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</si>
  <si>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Goodwill</t>
  </si>
  <si>
    <t>Revenue from the international transmission activity and assimilated</t>
  </si>
  <si>
    <t>Interese fără control</t>
  </si>
  <si>
    <t>Non-controlling interest</t>
  </si>
  <si>
    <t>Atribuibil intereselor care nu controlează</t>
  </si>
  <si>
    <t>Attributable to the parent company</t>
  </si>
  <si>
    <t xml:space="preserve">Attributable to the non-controlling interests </t>
  </si>
  <si>
    <t xml:space="preserve">Long-term loans </t>
  </si>
  <si>
    <t>Current assets</t>
  </si>
  <si>
    <t xml:space="preserve">Net profit for the period </t>
  </si>
  <si>
    <t>Other items of comprehensive income</t>
  </si>
  <si>
    <t xml:space="preserve">Actuarial gain / loss for the period  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</si>
  <si>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</si>
  <si>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</si>
  <si>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</si>
  <si>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</si>
  <si>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</si>
  <si>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</si>
  <si>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</si>
  <si>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</si>
  <si>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</si>
  <si>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</si>
  <si>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</si>
  <si>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</si>
  <si>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Tranzacţii cu acţionarii:</t>
  </si>
  <si>
    <t>Share Capital</t>
  </si>
  <si>
    <t>Non-controlling interests</t>
  </si>
  <si>
    <t>Total equity</t>
  </si>
  <si>
    <t>Adjustments for:</t>
  </si>
  <si>
    <t>Sundry debtors and receivable loss</t>
  </si>
  <si>
    <t>Interest expenses</t>
  </si>
  <si>
    <t>Effect of exchange rate fluctuation on other items than from operation</t>
  </si>
  <si>
    <t xml:space="preserve">Operating profit before the changes in working capital </t>
  </si>
  <si>
    <t>Increase/(decrease) in trade payables and other debts</t>
  </si>
  <si>
    <t>Cash generated from operations</t>
  </si>
  <si>
    <t>Interest paid</t>
  </si>
  <si>
    <t>Interest received</t>
  </si>
  <si>
    <t xml:space="preserve">Cash flow from </t>
  </si>
  <si>
    <t>Ajustări pentru:</t>
  </si>
  <si>
    <t xml:space="preserve">Câştig/(pierdere) din cedarea de mijloace fixe 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</si>
  <si>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</si>
  <si>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</si>
  <si>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</si>
  <si>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</si>
  <si>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</si>
  <si>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>Alte venituri / cheltuieli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</si>
  <si>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</si>
  <si>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</si>
  <si>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</si>
  <si>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</si>
  <si>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</si>
  <si>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</si>
  <si>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Dobânzi primite</t>
  </si>
  <si>
    <t>Impozit pe profit plătit</t>
  </si>
  <si>
    <t xml:space="preserve">   activitatea de exploatare</t>
  </si>
  <si>
    <t>Rambursări împrumuturi termen lung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</si>
  <si>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</si>
  <si>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</si>
  <si>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</si>
  <si>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</si>
  <si>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</si>
  <si>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</si>
  <si>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</si>
  <si>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>Dobânzi plătite</t>
  </si>
  <si>
    <t>Legal reserve increase</t>
  </si>
  <si>
    <t>Net change in cash and cash equivalents</t>
  </si>
  <si>
    <t>Cash and cash equivalent as at the beginning  of the year</t>
  </si>
  <si>
    <t>Impozit amanat</t>
  </si>
  <si>
    <t>Deferred tax</t>
  </si>
  <si>
    <t>Dividende aferente anului 2022</t>
  </si>
  <si>
    <t>Dividends paid</t>
  </si>
  <si>
    <t>Pierdere/ (castig) din deprecierea stocurilor</t>
  </si>
  <si>
    <t xml:space="preserve"> Venituri din taxe de racordare, fonduri nerambursabile  și bunuri preluate cu titlu gratuit</t>
  </si>
  <si>
    <t>Efectul variaţiei ratelor de schimb asupra  altor elemente decât cele din exploatare</t>
  </si>
  <si>
    <t xml:space="preserve">Adjustments for the receivable’s impairment </t>
  </si>
  <si>
    <t>Numerar restrictionat</t>
  </si>
  <si>
    <t>Datorii aferente drepturilor de utilizare a activelor luate în leasing</t>
  </si>
  <si>
    <t>Restricted cash</t>
  </si>
  <si>
    <t xml:space="preserve">       </t>
  </si>
  <si>
    <t>Diferente de conversie din consolidare</t>
  </si>
  <si>
    <t>Share capital adjustments</t>
  </si>
  <si>
    <t xml:space="preserve">  </t>
  </si>
  <si>
    <t>Trageri imprumuturi pe termen lung</t>
  </si>
  <si>
    <t>Numerar net utilizat în activităţi de  investiţii</t>
  </si>
  <si>
    <t>31 December 2023</t>
  </si>
  <si>
    <t>Perioada</t>
  </si>
  <si>
    <t>Period</t>
  </si>
  <si>
    <t>Profit net aferent perioadei</t>
  </si>
  <si>
    <t>Câștigul/pierderea actuarială aferentă perioadei</t>
  </si>
  <si>
    <t>Majorare rezerva legală</t>
  </si>
  <si>
    <t>Net profit for the period</t>
  </si>
  <si>
    <t>Provizioane pentru beneficiile angajaţilor</t>
  </si>
  <si>
    <t>Efectul actualizării provizionului pt beneficiile acordate angajaţilor</t>
  </si>
  <si>
    <t xml:space="preserve">Provisions for employee benefits </t>
  </si>
  <si>
    <t>Dividende aferente anului 2023</t>
  </si>
  <si>
    <t>Alte creanţe</t>
  </si>
  <si>
    <t xml:space="preserve">Creanţe comerciale </t>
  </si>
  <si>
    <t>Creanţe privind impozitul pe profit</t>
  </si>
  <si>
    <t xml:space="preserve">Diferențe de conversie </t>
  </si>
  <si>
    <t>Capitaluri proprii atribuibile asociaților entității mama</t>
  </si>
  <si>
    <t>Total capitaluri proprii</t>
  </si>
  <si>
    <t>Datorii comerciale</t>
  </si>
  <si>
    <t>Alte datorii</t>
  </si>
  <si>
    <t>Datorii privind contractele</t>
  </si>
  <si>
    <t>Alte provizioane</t>
  </si>
  <si>
    <t>(retratat)</t>
  </si>
  <si>
    <t>(restated)</t>
  </si>
  <si>
    <t>Other receivables</t>
  </si>
  <si>
    <t>Trade receivables</t>
  </si>
  <si>
    <t>Income tax receivables</t>
  </si>
  <si>
    <t xml:space="preserve">Other receivables </t>
  </si>
  <si>
    <t xml:space="preserve">Foreign currency translation reserve  </t>
  </si>
  <si>
    <t xml:space="preserve">Parent entity shareholders’ equity  </t>
  </si>
  <si>
    <t>Trade payables</t>
  </si>
  <si>
    <t>Other payables</t>
  </si>
  <si>
    <t>Other provisions</t>
  </si>
  <si>
    <t xml:space="preserve">Total equity </t>
  </si>
  <si>
    <t>Lease liability</t>
  </si>
  <si>
    <t>Lease liabilities</t>
  </si>
  <si>
    <t>Contract liabilities</t>
  </si>
  <si>
    <t>Venituri din activitatea de transport intern - Romania</t>
  </si>
  <si>
    <t>Venituri din activitatea de transport - Republica Moldova</t>
  </si>
  <si>
    <t>Pierdere/ (câştig) din deprecierea creanţelor</t>
  </si>
  <si>
    <t>-</t>
  </si>
  <si>
    <t>Atribuibil asociaţilor entităţii mamă</t>
  </si>
  <si>
    <t>Revenue from the domestic transmission activity - Romania</t>
  </si>
  <si>
    <t>Revenue from the  transmission activity - Republica Moldova</t>
  </si>
  <si>
    <t xml:space="preserve">Income/ (Expenses)  with other provisions </t>
  </si>
  <si>
    <t>Receivables impairment (loss)/gain</t>
  </si>
  <si>
    <t>Expenses with the balancing activity</t>
  </si>
  <si>
    <t>Basic and diluted earnings per share (expressed in lei per share)</t>
  </si>
  <si>
    <t xml:space="preserve">Exchange differences on translation of foreign operations </t>
  </si>
  <si>
    <t>Interest income</t>
  </si>
  <si>
    <t>Sold la 1 ianuarie 2023 (retratat)</t>
  </si>
  <si>
    <t>Sold la 31 decembrie 2023 (retratat)</t>
  </si>
  <si>
    <t>Sold la 31 decembrie 2024</t>
  </si>
  <si>
    <t>Rezerva legală</t>
  </si>
  <si>
    <t>Rezervă profit</t>
  </si>
  <si>
    <t>Total</t>
  </si>
  <si>
    <t xml:space="preserve">(Castig)/Pierdere actuarială aferentă perioadei </t>
  </si>
  <si>
    <t xml:space="preserve">Diferenţe de conversie </t>
  </si>
  <si>
    <t>Total alte elemente ale rezultatului global</t>
  </si>
  <si>
    <t>Rezultat global  total aferent anului</t>
  </si>
  <si>
    <t>Rezerve din profit reinvestit</t>
  </si>
  <si>
    <t>Legal reserve</t>
  </si>
  <si>
    <t>Profit reserve</t>
  </si>
  <si>
    <t>C Foreign currency translation reserve</t>
  </si>
  <si>
    <t>Balance on 1 January 2023 (restated)</t>
  </si>
  <si>
    <t>Balance on 31 December 2023 (restated)</t>
  </si>
  <si>
    <t>Balance on 31 December 2024</t>
  </si>
  <si>
    <t>Net income for the period (Effect of accounting error corrections)</t>
  </si>
  <si>
    <t>Actuarial gain / loss for the period  (Effect of corrections of accounting errors)</t>
  </si>
  <si>
    <t xml:space="preserve">Foreign currency translation reserve </t>
  </si>
  <si>
    <t>Reinvested profit reserves</t>
  </si>
  <si>
    <t>Shareholder transactions:</t>
  </si>
  <si>
    <t>Dividends for 2022</t>
  </si>
  <si>
    <t>Dividends related to 2023</t>
  </si>
  <si>
    <t>Total other comprehensive income</t>
  </si>
  <si>
    <t>Total overall result for the year</t>
  </si>
  <si>
    <t>Trageri credit pentru capital de lucru</t>
  </si>
  <si>
    <t>Încasare de granturi guvernamentale</t>
  </si>
  <si>
    <t xml:space="preserve">Încasări din taxe de racordare </t>
  </si>
  <si>
    <t>Ajustări pentru deprecierea imobilizărilor necorporale</t>
  </si>
  <si>
    <t xml:space="preserve">Alte provizioane </t>
  </si>
  <si>
    <t xml:space="preserve">Numerar net generat din </t>
  </si>
  <si>
    <t>Flux de trezorerie din activităţi de investiţii</t>
  </si>
  <si>
    <t>Achiziţia de imobilizări necorporale</t>
  </si>
  <si>
    <t>Achiziţia de imobilizări corporale</t>
  </si>
  <si>
    <t>Incasări din vânzari de imobilizări corporale</t>
  </si>
  <si>
    <t>Flux de trezorerie din activităţi de finanţare</t>
  </si>
  <si>
    <t>Plata părții principale a datoriilor de leasing</t>
  </si>
  <si>
    <t xml:space="preserve">   la sfârşit de an</t>
  </si>
  <si>
    <t>Income taxes paid</t>
  </si>
  <si>
    <t>Net cash generated from operating activities</t>
  </si>
  <si>
    <t>investing activities</t>
  </si>
  <si>
    <t>Purchase of intangible assets</t>
  </si>
  <si>
    <t>Purchase of property, plant and equipment</t>
  </si>
  <si>
    <t>Proceeds from sale of property, plant and equipment</t>
  </si>
  <si>
    <t xml:space="preserve">Net cash used in investing activities </t>
  </si>
  <si>
    <t>Cash flow from financing activities</t>
  </si>
  <si>
    <t>Repayment of long term borrowings</t>
  </si>
  <si>
    <t>Proceeds from short term borrowings for working capital</t>
  </si>
  <si>
    <t xml:space="preserve">Proceeds from long term borrowings   </t>
  </si>
  <si>
    <t>Payment of principal portion of lease liabilities</t>
  </si>
  <si>
    <t xml:space="preserve">Receipt of government grants </t>
  </si>
  <si>
    <t>Receipt of connection fees</t>
  </si>
  <si>
    <t>Net cash generated from financing activities</t>
  </si>
  <si>
    <t>Cash and cash equivalent as at the end of the year</t>
  </si>
  <si>
    <t>Adjustments for impairment of intangible assets</t>
  </si>
  <si>
    <t>Gain/(loss) on transfer of non-current assets</t>
  </si>
  <si>
    <t>Income from connection fees, grants and goods taken free of charge</t>
  </si>
  <si>
    <t>Adjustment of the Receivable regarding the Concession Agreement</t>
  </si>
  <si>
    <t>Impairment loss/gain on inventory</t>
  </si>
  <si>
    <t>Effect of restatement of the provision for employee benefits</t>
  </si>
  <si>
    <t xml:space="preserve">Other expenses and income  </t>
  </si>
  <si>
    <t xml:space="preserve">Increase in trade and other receivables </t>
  </si>
  <si>
    <t xml:space="preserve">Decrease in inventories </t>
  </si>
  <si>
    <t>01 ianuarie 2023</t>
  </si>
  <si>
    <t xml:space="preserve"> (retratat)</t>
  </si>
  <si>
    <t xml:space="preserve"> -</t>
  </si>
  <si>
    <t>Sold la 1 ianuarie 2023</t>
  </si>
  <si>
    <t>Efectul corectării erorilor contabile</t>
  </si>
  <si>
    <t>Balance at 1 January 2023</t>
  </si>
  <si>
    <t xml:space="preserve">Effect of accounting error corrections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</si>
</sst>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&quot; &quot;mmmm&quot; &quot;yyyy;@"/>
    <numFmt numFmtId="165" formatCode="dd/mm/yy;@"/>
  </numFmts>
  <fonts count="30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z val="12"/>
      <name val="Segoe UI"/>
      <family val="2"/>
    </font>
    <font>
      <b/>
      <u/>
      <sz val="12"/>
      <color theme="1"/>
      <name val="Segoe UI"/>
      <family val="2"/>
      <charset val="238"/>
    </font>
    <font>
      <b/>
      <sz val="12"/>
      <color theme="1"/>
      <name val="Georgia"/>
      <family val="1"/>
    </font>
    <font>
      <b/>
      <u/>
      <sz val="12"/>
      <name val="Segoe UI"/>
      <family val="2"/>
    </font>
    <font>
      <u/>
      <sz val="12"/>
      <color rgb="FF000000"/>
      <name val="Segoe UI"/>
      <family val="2"/>
    </font>
    <font>
      <sz val="10"/>
      <color theme="1"/>
      <name val="Georgia"/>
      <family val="1"/>
    </font>
    <font>
      <u/>
      <sz val="10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0" fontId="9" fillId="0" borderId="0" xfId="0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37" fontId="8" fillId="0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 wrapText="1"/>
    </xf>
    <xf numFmtId="37" fontId="13" fillId="0" borderId="0" xfId="0" applyNumberFormat="1" applyFont="1" applyFill="1" applyAlignment="1">
      <alignment vertical="center"/>
    </xf>
    <xf numFmtId="3" fontId="16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8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0" fontId="20" fillId="0" borderId="0" xfId="0" applyFont="1" applyAlignment="1">
      <alignment horizontal="right"/>
    </xf>
    <xf numFmtId="37" fontId="1" fillId="0" borderId="0" xfId="0" applyNumberFormat="1" applyFont="1" applyFill="1"/>
    <xf numFmtId="37" fontId="11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37" fontId="11" fillId="0" borderId="2" xfId="0" applyNumberFormat="1" applyFont="1" applyFill="1" applyBorder="1" applyAlignment="1">
      <alignment horizontal="right" wrapText="1"/>
    </xf>
    <xf numFmtId="37" fontId="8" fillId="0" borderId="2" xfId="0" applyNumberFormat="1" applyFont="1" applyFill="1" applyBorder="1" applyAlignment="1">
      <alignment horizontal="right" wrapText="1"/>
    </xf>
    <xf numFmtId="3" fontId="21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8" fillId="0" borderId="0" xfId="0" applyFont="1"/>
    <xf numFmtId="0" fontId="16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3" fontId="1" fillId="0" borderId="0" xfId="0" applyNumberFormat="1" applyFont="1" applyFill="1" applyAlignment="1">
      <alignment horizontal="right"/>
    </xf>
    <xf numFmtId="37" fontId="11" fillId="0" borderId="0" xfId="0" applyNumberFormat="1" applyFont="1" applyFill="1" applyBorder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horizontal="right"/>
    </xf>
    <xf numFmtId="37" fontId="13" fillId="0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right" vertical="top" wrapText="1"/>
    </xf>
    <xf numFmtId="0" fontId="13" fillId="0" borderId="0" xfId="0" applyFont="1" applyAlignment="1">
      <alignment vertical="center" wrapText="1"/>
    </xf>
    <xf numFmtId="165" fontId="3" fillId="0" borderId="0" xfId="0" applyNumberFormat="1" applyFont="1" applyFill="1" applyAlignment="1">
      <alignment horizontal="right"/>
    </xf>
    <xf numFmtId="165" fontId="24" fillId="0" borderId="0" xfId="0" applyNumberFormat="1" applyFont="1" applyFill="1" applyAlignment="1">
      <alignment horizontal="right"/>
    </xf>
    <xf numFmtId="165" fontId="12" fillId="0" borderId="3" xfId="0" applyNumberFormat="1" applyFont="1" applyBorder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8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 wrapText="1"/>
    </xf>
    <xf numFmtId="0" fontId="23" fillId="0" borderId="0" xfId="0" applyFont="1" applyFill="1"/>
    <xf numFmtId="0" fontId="11" fillId="0" borderId="0" xfId="0" applyFont="1" applyFill="1"/>
    <xf numFmtId="3" fontId="2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12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wrapText="1"/>
    </xf>
    <xf numFmtId="0" fontId="25" fillId="0" borderId="0" xfId="0" applyFont="1" applyAlignment="1">
      <alignment horizontal="right" vertical="center" wrapText="1"/>
    </xf>
    <xf numFmtId="37" fontId="16" fillId="0" borderId="0" xfId="0" applyNumberFormat="1" applyFont="1" applyFill="1" applyAlignment="1">
      <alignment horizontal="right" vertical="center"/>
    </xf>
    <xf numFmtId="37" fontId="12" fillId="0" borderId="0" xfId="0" applyNumberFormat="1" applyFont="1" applyFill="1" applyAlignment="1">
      <alignment horizontal="right" vertical="center"/>
    </xf>
    <xf numFmtId="3" fontId="13" fillId="0" borderId="0" xfId="0" applyNumberFormat="1" applyFont="1"/>
    <xf numFmtId="3" fontId="13" fillId="0" borderId="0" xfId="0" applyNumberFormat="1" applyFont="1" applyFill="1" applyAlignment="1">
      <alignment vertical="center"/>
    </xf>
    <xf numFmtId="3" fontId="7" fillId="0" borderId="0" xfId="0" applyNumberFormat="1" applyFont="1"/>
    <xf numFmtId="37" fontId="7" fillId="0" borderId="0" xfId="0" applyNumberFormat="1" applyFont="1"/>
    <xf numFmtId="3" fontId="18" fillId="0" borderId="0" xfId="0" applyNumberFormat="1" applyFont="1" applyAlignment="1">
      <alignment horizontal="right"/>
    </xf>
    <xf numFmtId="3" fontId="23" fillId="0" borderId="0" xfId="0" applyNumberFormat="1" applyFont="1"/>
    <xf numFmtId="3" fontId="0" fillId="0" borderId="0" xfId="0" applyNumberFormat="1"/>
    <xf numFmtId="3" fontId="2" fillId="0" borderId="3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3" fontId="11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/>
    </xf>
    <xf numFmtId="37" fontId="12" fillId="0" borderId="0" xfId="0" applyNumberFormat="1" applyFont="1" applyFill="1" applyAlignment="1">
      <alignment vertical="center"/>
    </xf>
    <xf numFmtId="0" fontId="12" fillId="0" borderId="0" xfId="0" applyFont="1" applyAlignment="1">
      <alignment horizontal="right" vertical="center" wrapText="1"/>
    </xf>
    <xf numFmtId="37" fontId="16" fillId="0" borderId="0" xfId="0" applyNumberFormat="1" applyFont="1" applyFill="1" applyAlignment="1">
      <alignment vertical="center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2" fontId="19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37" fontId="11" fillId="0" borderId="0" xfId="0" applyNumberFormat="1" applyFont="1" applyFill="1" applyBorder="1" applyAlignment="1">
      <alignment horizontal="right" wrapText="1"/>
    </xf>
    <xf numFmtId="165" fontId="12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0"/>
  <sheetViews>
    <sheetView tabSelected="1" zoomScale="60" zoomScaleNormal="60" workbookViewId="0">
      <selection activeCell="G31" sqref="G31"/>
    </sheetView>
  </sheetViews>
  <sheetFormatPr defaultColWidth="9.1796875" defaultRowHeight="17.5" x14ac:dyDescent="0.45"/>
  <cols>
    <col min="1" max="1" width="9.1796875" style="11"/>
    <col min="2" max="2" width="55.54296875" style="1" customWidth="1"/>
    <col min="3" max="5" width="28.54296875" style="2" customWidth="1"/>
    <col min="6" max="16384" width="9.1796875" style="11"/>
  </cols>
  <sheetData>
    <row r="1" spans="2:5" ht="18" thickBot="1" x14ac:dyDescent="0.5"/>
    <row r="2" spans="2:5" x14ac:dyDescent="0.45">
      <c r="B2" s="3"/>
      <c r="C2" s="106">
        <v>45657</v>
      </c>
      <c r="D2" s="106">
        <v>45291</v>
      </c>
      <c r="E2" s="106" t="s">
        <v>289</v>
      </c>
    </row>
    <row r="3" spans="2:5" ht="18" thickBot="1" x14ac:dyDescent="0.5">
      <c r="B3" s="3"/>
      <c r="C3" s="4" t="s">
        <v>170</v>
      </c>
      <c r="D3" s="117" t="s">
        <v>197</v>
      </c>
      <c r="E3" s="117" t="s">
        <v>290</v>
      </c>
    </row>
    <row r="4" spans="2:5" x14ac:dyDescent="0.45">
      <c r="B4" s="3" t="s">
        <v>0</v>
      </c>
    </row>
    <row r="5" spans="2:5" x14ac:dyDescent="0.45">
      <c r="B5" s="3" t="s">
        <v>1</v>
      </c>
    </row>
    <row r="6" spans="2:5" x14ac:dyDescent="0.45">
      <c r="B6" s="6" t="s">
        <v>4</v>
      </c>
      <c r="C6" s="75">
        <v>710016488</v>
      </c>
      <c r="D6" s="75">
        <v>768831213</v>
      </c>
      <c r="E6" s="75">
        <v>801098060</v>
      </c>
    </row>
    <row r="7" spans="2:5" x14ac:dyDescent="0.45">
      <c r="B7" s="8" t="s">
        <v>3</v>
      </c>
      <c r="C7" s="75">
        <v>156238537</v>
      </c>
      <c r="D7" s="75">
        <v>173445968</v>
      </c>
      <c r="E7" s="75">
        <v>16934813</v>
      </c>
    </row>
    <row r="8" spans="2:5" x14ac:dyDescent="0.45">
      <c r="B8" s="8" t="s">
        <v>2</v>
      </c>
      <c r="C8" s="75">
        <v>5117108681</v>
      </c>
      <c r="D8" s="75">
        <v>3654207012</v>
      </c>
      <c r="E8" s="75">
        <v>3921586336</v>
      </c>
    </row>
    <row r="9" spans="2:5" x14ac:dyDescent="0.45">
      <c r="B9" s="6" t="s">
        <v>90</v>
      </c>
      <c r="C9" s="75">
        <v>10149917</v>
      </c>
      <c r="D9" s="75">
        <v>10126276</v>
      </c>
      <c r="E9" s="75">
        <v>9566769</v>
      </c>
    </row>
    <row r="10" spans="2:5" x14ac:dyDescent="0.45">
      <c r="B10" s="6" t="s">
        <v>187</v>
      </c>
      <c r="C10" s="75">
        <v>2648907892</v>
      </c>
      <c r="D10" s="75">
        <v>2392525261</v>
      </c>
      <c r="E10" s="75">
        <v>2113232376</v>
      </c>
    </row>
    <row r="11" spans="2:5" x14ac:dyDescent="0.45">
      <c r="B11" s="6" t="s">
        <v>159</v>
      </c>
      <c r="C11" s="75">
        <v>81111504</v>
      </c>
      <c r="D11" s="75">
        <v>89731174</v>
      </c>
      <c r="E11" s="75">
        <v>62429255</v>
      </c>
    </row>
    <row r="12" spans="2:5" ht="18" thickBot="1" x14ac:dyDescent="0.5">
      <c r="B12" s="6" t="s">
        <v>167</v>
      </c>
      <c r="C12" s="75">
        <v>2301307</v>
      </c>
      <c r="D12" s="75">
        <v>1956014</v>
      </c>
      <c r="E12" s="75">
        <v>1562607</v>
      </c>
    </row>
    <row r="13" spans="2:5" ht="18" thickBot="1" x14ac:dyDescent="0.5">
      <c r="B13" s="3"/>
      <c r="C13" s="9">
        <f>SUM(C6:C12)</f>
        <v>8725834326</v>
      </c>
      <c r="D13" s="9">
        <f>SUM(D6:D12)</f>
        <v>7090822918</v>
      </c>
      <c r="E13" s="9">
        <v>6926410216</v>
      </c>
    </row>
    <row r="14" spans="2:5" x14ac:dyDescent="0.45">
      <c r="B14" s="6"/>
    </row>
    <row r="15" spans="2:5" x14ac:dyDescent="0.45">
      <c r="B15" s="3" t="s">
        <v>5</v>
      </c>
    </row>
    <row r="16" spans="2:5" x14ac:dyDescent="0.45">
      <c r="B16" s="8" t="s">
        <v>6</v>
      </c>
      <c r="C16" s="2">
        <v>514142628</v>
      </c>
      <c r="D16" s="2">
        <v>582637571</v>
      </c>
      <c r="E16" s="2">
        <v>607674636</v>
      </c>
    </row>
    <row r="17" spans="2:5" x14ac:dyDescent="0.45">
      <c r="B17" s="6" t="s">
        <v>188</v>
      </c>
      <c r="C17" s="2">
        <v>345848299</v>
      </c>
      <c r="D17" s="2">
        <v>323742949</v>
      </c>
      <c r="E17" s="2">
        <v>282454989</v>
      </c>
    </row>
    <row r="18" spans="2:5" x14ac:dyDescent="0.45">
      <c r="B18" s="6" t="s">
        <v>187</v>
      </c>
      <c r="C18" s="2">
        <v>104047643</v>
      </c>
      <c r="D18" s="2">
        <v>76303804</v>
      </c>
      <c r="E18" s="2">
        <v>55838799</v>
      </c>
    </row>
    <row r="19" spans="2:5" x14ac:dyDescent="0.45">
      <c r="B19" s="6" t="s">
        <v>189</v>
      </c>
      <c r="C19" s="2">
        <v>15184160</v>
      </c>
      <c r="D19" s="2">
        <v>40985211</v>
      </c>
      <c r="E19" s="2">
        <v>8463294</v>
      </c>
    </row>
    <row r="20" spans="2:5" ht="18" thickBot="1" x14ac:dyDescent="0.5">
      <c r="B20" s="6" t="s">
        <v>7</v>
      </c>
      <c r="C20" s="2">
        <v>1064299187</v>
      </c>
      <c r="D20" s="2">
        <v>710857030</v>
      </c>
      <c r="E20" s="2">
        <v>417103948</v>
      </c>
    </row>
    <row r="21" spans="2:5" ht="18" thickBot="1" x14ac:dyDescent="0.5">
      <c r="B21" s="3"/>
      <c r="C21" s="9">
        <f>SUM(C16:C20)</f>
        <v>2043521917</v>
      </c>
      <c r="D21" s="9">
        <f>SUM(D16:D20)</f>
        <v>1734526565</v>
      </c>
      <c r="E21" s="9">
        <v>1371535666</v>
      </c>
    </row>
    <row r="22" spans="2:5" x14ac:dyDescent="0.45">
      <c r="B22" s="3"/>
      <c r="C22" s="5"/>
      <c r="D22" s="5"/>
      <c r="E22" s="5"/>
    </row>
    <row r="23" spans="2:5" ht="18" thickBot="1" x14ac:dyDescent="0.5">
      <c r="B23" s="3" t="s">
        <v>8</v>
      </c>
      <c r="C23" s="55">
        <f>C13+C21</f>
        <v>10769356243</v>
      </c>
      <c r="D23" s="55">
        <f>D13+D21</f>
        <v>8825349483</v>
      </c>
      <c r="E23" s="55">
        <v>8297945882</v>
      </c>
    </row>
    <row r="24" spans="2:5" ht="18" thickTop="1" x14ac:dyDescent="0.45">
      <c r="B24" s="6"/>
    </row>
    <row r="25" spans="2:5" x14ac:dyDescent="0.45">
      <c r="B25" s="10" t="s">
        <v>9</v>
      </c>
    </row>
    <row r="26" spans="2:5" x14ac:dyDescent="0.45">
      <c r="B26" s="6"/>
    </row>
    <row r="27" spans="2:5" x14ac:dyDescent="0.45">
      <c r="B27" s="3" t="s">
        <v>10</v>
      </c>
    </row>
    <row r="28" spans="2:5" x14ac:dyDescent="0.45">
      <c r="B28" s="6" t="s">
        <v>11</v>
      </c>
      <c r="C28" s="2">
        <v>1883815040</v>
      </c>
      <c r="D28" s="2">
        <v>1883815040</v>
      </c>
      <c r="E28" s="2">
        <v>1883815040</v>
      </c>
    </row>
    <row r="29" spans="2:5" x14ac:dyDescent="0.45">
      <c r="B29" s="6" t="s">
        <v>81</v>
      </c>
      <c r="C29" s="2">
        <v>441418396</v>
      </c>
      <c r="D29" s="2">
        <v>441418396</v>
      </c>
      <c r="E29" s="2">
        <v>441418396</v>
      </c>
    </row>
    <row r="30" spans="2:5" x14ac:dyDescent="0.45">
      <c r="B30" s="6" t="s">
        <v>12</v>
      </c>
      <c r="C30" s="2">
        <v>247478865</v>
      </c>
      <c r="D30" s="2">
        <v>247478865</v>
      </c>
      <c r="E30" s="2">
        <v>247478865</v>
      </c>
    </row>
    <row r="31" spans="2:5" x14ac:dyDescent="0.45">
      <c r="B31" s="6" t="s">
        <v>13</v>
      </c>
      <c r="C31" s="2">
        <v>1265796861</v>
      </c>
      <c r="D31" s="2">
        <v>1265796861</v>
      </c>
      <c r="E31" s="2">
        <v>1265796861</v>
      </c>
    </row>
    <row r="32" spans="2:5" x14ac:dyDescent="0.45">
      <c r="B32" s="6" t="s">
        <v>14</v>
      </c>
      <c r="C32" s="2">
        <v>433983777</v>
      </c>
      <c r="D32" s="2">
        <v>103373244</v>
      </c>
      <c r="E32" s="2">
        <v>37848406</v>
      </c>
    </row>
    <row r="33" spans="2:5" x14ac:dyDescent="0.45">
      <c r="B33" s="6" t="s">
        <v>190</v>
      </c>
      <c r="C33" s="2">
        <v>9922595</v>
      </c>
      <c r="D33" s="2">
        <v>9485774</v>
      </c>
      <c r="E33" s="2">
        <v>-1444799</v>
      </c>
    </row>
    <row r="34" spans="2:5" x14ac:dyDescent="0.45">
      <c r="B34" s="11" t="s">
        <v>191</v>
      </c>
      <c r="C34" s="21">
        <f>SUM(C28:C33)</f>
        <v>4282415534</v>
      </c>
      <c r="D34" s="21">
        <f>SUM(D28:D33)</f>
        <v>3951368180</v>
      </c>
      <c r="E34" s="21">
        <v>3874912769</v>
      </c>
    </row>
    <row r="35" spans="2:5" ht="18" thickBot="1" x14ac:dyDescent="0.5">
      <c r="B35" s="11" t="s">
        <v>94</v>
      </c>
      <c r="C35" s="2">
        <v>107136408</v>
      </c>
      <c r="D35" s="2">
        <v>100320862</v>
      </c>
      <c r="E35" s="2">
        <v>88274567</v>
      </c>
    </row>
    <row r="36" spans="2:5" ht="18" thickBot="1" x14ac:dyDescent="0.5">
      <c r="B36" s="3" t="s">
        <v>192</v>
      </c>
      <c r="C36" s="9">
        <f>SUM(C34:C35)</f>
        <v>4389551942</v>
      </c>
      <c r="D36" s="9">
        <f>SUM(D34:D35)</f>
        <v>4051689042</v>
      </c>
      <c r="E36" s="9">
        <v>3963187336</v>
      </c>
    </row>
    <row r="37" spans="2:5" x14ac:dyDescent="0.45">
      <c r="B37" s="3"/>
      <c r="C37" s="21"/>
      <c r="D37" s="14"/>
      <c r="E37" s="14"/>
    </row>
    <row r="38" spans="2:5" x14ac:dyDescent="0.45">
      <c r="B38" s="10" t="s">
        <v>15</v>
      </c>
    </row>
    <row r="39" spans="2:5" x14ac:dyDescent="0.45">
      <c r="B39" s="6" t="s">
        <v>82</v>
      </c>
      <c r="C39" s="2">
        <v>3406202889</v>
      </c>
      <c r="D39" s="2">
        <v>2033509381</v>
      </c>
      <c r="E39" s="2">
        <v>2054247353</v>
      </c>
    </row>
    <row r="40" spans="2:5" x14ac:dyDescent="0.45">
      <c r="B40" s="6" t="s">
        <v>17</v>
      </c>
      <c r="C40" s="2">
        <v>1141200092</v>
      </c>
      <c r="D40" s="2">
        <v>849905754</v>
      </c>
      <c r="E40" s="2">
        <v>969150112</v>
      </c>
    </row>
    <row r="41" spans="2:5" ht="35" x14ac:dyDescent="0.45">
      <c r="B41" s="6" t="s">
        <v>168</v>
      </c>
      <c r="C41" s="2">
        <v>125610112</v>
      </c>
      <c r="D41" s="2">
        <v>144696947</v>
      </c>
      <c r="E41" s="2">
        <v>14178481</v>
      </c>
    </row>
    <row r="42" spans="2:5" ht="18" thickBot="1" x14ac:dyDescent="0.5">
      <c r="B42" s="6" t="s">
        <v>16</v>
      </c>
      <c r="C42" s="2">
        <v>144260768</v>
      </c>
      <c r="D42" s="2">
        <v>137152905</v>
      </c>
      <c r="E42" s="2">
        <v>134324450</v>
      </c>
    </row>
    <row r="43" spans="2:5" ht="18" thickBot="1" x14ac:dyDescent="0.5">
      <c r="B43" s="3"/>
      <c r="C43" s="9">
        <f>SUM(C39:C42)</f>
        <v>4817273861</v>
      </c>
      <c r="D43" s="9">
        <f>SUM(D39:D42)</f>
        <v>3165264987</v>
      </c>
      <c r="E43" s="9">
        <v>3171900396</v>
      </c>
    </row>
    <row r="45" spans="2:5" x14ac:dyDescent="0.45">
      <c r="B45" s="3"/>
    </row>
    <row r="46" spans="2:5" x14ac:dyDescent="0.45">
      <c r="B46" s="3" t="s">
        <v>18</v>
      </c>
    </row>
    <row r="47" spans="2:5" x14ac:dyDescent="0.45">
      <c r="B47" s="6" t="s">
        <v>80</v>
      </c>
      <c r="C47" s="2">
        <v>368781400</v>
      </c>
      <c r="D47" s="2">
        <v>466584710</v>
      </c>
      <c r="E47" s="2">
        <v>153636207</v>
      </c>
    </row>
    <row r="48" spans="2:5" x14ac:dyDescent="0.45">
      <c r="B48" s="6" t="s">
        <v>17</v>
      </c>
      <c r="C48" s="2">
        <v>103676018</v>
      </c>
      <c r="D48" s="2">
        <v>113993591</v>
      </c>
      <c r="E48" s="2">
        <v>107439092</v>
      </c>
    </row>
    <row r="49" spans="2:5" x14ac:dyDescent="0.45">
      <c r="B49" s="6" t="s">
        <v>193</v>
      </c>
      <c r="C49" s="2">
        <v>508085044</v>
      </c>
      <c r="D49" s="2">
        <v>253267721</v>
      </c>
      <c r="E49" s="2">
        <v>332262497</v>
      </c>
    </row>
    <row r="50" spans="2:5" x14ac:dyDescent="0.45">
      <c r="B50" s="6" t="s">
        <v>194</v>
      </c>
      <c r="C50" s="2">
        <v>389921373</v>
      </c>
      <c r="D50" s="2">
        <v>581393678</v>
      </c>
      <c r="E50" s="2">
        <v>452239679</v>
      </c>
    </row>
    <row r="51" spans="2:5" x14ac:dyDescent="0.45">
      <c r="B51" s="6" t="s">
        <v>195</v>
      </c>
      <c r="C51" s="2">
        <v>97965975</v>
      </c>
      <c r="D51" s="2">
        <v>68717054</v>
      </c>
      <c r="E51" s="2">
        <v>42587100</v>
      </c>
    </row>
    <row r="52" spans="2:5" ht="35" x14ac:dyDescent="0.45">
      <c r="B52" s="6" t="s">
        <v>168</v>
      </c>
      <c r="C52" s="2">
        <v>37415435</v>
      </c>
      <c r="D52" s="2">
        <v>31756889</v>
      </c>
      <c r="E52" s="2">
        <v>3751347</v>
      </c>
    </row>
    <row r="53" spans="2:5" x14ac:dyDescent="0.45">
      <c r="B53" s="6" t="s">
        <v>196</v>
      </c>
      <c r="C53" s="2">
        <v>39650849</v>
      </c>
      <c r="D53" s="2">
        <v>76184914</v>
      </c>
      <c r="E53" s="2">
        <v>66357994</v>
      </c>
    </row>
    <row r="54" spans="2:5" ht="18" thickBot="1" x14ac:dyDescent="0.5">
      <c r="B54" s="6" t="s">
        <v>16</v>
      </c>
      <c r="C54" s="2">
        <v>17034346</v>
      </c>
      <c r="D54" s="2">
        <v>16496897</v>
      </c>
      <c r="E54" s="2">
        <v>4584234</v>
      </c>
    </row>
    <row r="55" spans="2:5" ht="18" thickBot="1" x14ac:dyDescent="0.5">
      <c r="B55" s="3"/>
      <c r="C55" s="9">
        <f>SUM(C47:C54)</f>
        <v>1562530440</v>
      </c>
      <c r="D55" s="9">
        <f>SUM(D47:D54)</f>
        <v>1608395454</v>
      </c>
      <c r="E55" s="9">
        <v>1162858150</v>
      </c>
    </row>
    <row r="56" spans="2:5" x14ac:dyDescent="0.45">
      <c r="B56" s="3"/>
      <c r="C56" s="7"/>
      <c r="D56" s="7"/>
      <c r="E56" s="7"/>
    </row>
    <row r="57" spans="2:5" x14ac:dyDescent="0.45">
      <c r="B57" s="3" t="s">
        <v>19</v>
      </c>
      <c r="C57" s="21">
        <f>C43+C55</f>
        <v>6379804301</v>
      </c>
      <c r="D57" s="21">
        <f>D43+D55</f>
        <v>4773660441</v>
      </c>
      <c r="E57" s="21">
        <v>4334758546</v>
      </c>
    </row>
    <row r="58" spans="2:5" x14ac:dyDescent="0.45">
      <c r="B58" s="3"/>
      <c r="C58" s="5"/>
      <c r="D58" s="5"/>
      <c r="E58" s="5"/>
    </row>
    <row r="59" spans="2:5" ht="18" thickBot="1" x14ac:dyDescent="0.5">
      <c r="B59" s="3" t="s">
        <v>20</v>
      </c>
      <c r="C59" s="55">
        <f>C57+C36</f>
        <v>10769356243</v>
      </c>
      <c r="D59" s="55">
        <f>D57+D36</f>
        <v>8825349483</v>
      </c>
      <c r="E59" s="55">
        <v>8297945882</v>
      </c>
    </row>
    <row r="60" spans="2:5" ht="18" thickTop="1" x14ac:dyDescent="0.4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0"/>
  <sheetViews>
    <sheetView zoomScale="60" zoomScaleNormal="60" workbookViewId="0">
      <selection activeCell="G17" sqref="G17"/>
    </sheetView>
  </sheetViews>
  <sheetFormatPr defaultColWidth="9.1796875" defaultRowHeight="17.5" x14ac:dyDescent="0.45"/>
  <cols>
    <col min="1" max="1" width="9.1796875" style="18"/>
    <col min="2" max="2" width="48.54296875" style="1" bestFit="1" customWidth="1"/>
    <col min="3" max="5" width="28.54296875" style="2" customWidth="1"/>
    <col min="6" max="16384" width="9.1796875" style="18"/>
  </cols>
  <sheetData>
    <row r="1" spans="2:8" ht="18" customHeight="1" thickBot="1" x14ac:dyDescent="0.5"/>
    <row r="2" spans="2:8" ht="17.5" customHeight="1" x14ac:dyDescent="0.45">
      <c r="B2" s="3"/>
      <c r="C2" s="106">
        <v>45657</v>
      </c>
      <c r="D2" s="106" t="s">
        <v>176</v>
      </c>
      <c r="E2" s="106" t="s">
        <v>289</v>
      </c>
    </row>
    <row r="3" spans="2:8" ht="18" thickBot="1" x14ac:dyDescent="0.5">
      <c r="B3" s="3"/>
      <c r="C3" s="4"/>
      <c r="D3" s="117" t="s">
        <v>198</v>
      </c>
      <c r="E3" s="117" t="s">
        <v>198</v>
      </c>
    </row>
    <row r="4" spans="2:8" x14ac:dyDescent="0.45">
      <c r="B4" s="3"/>
    </row>
    <row r="5" spans="2:8" ht="17.5" customHeight="1" x14ac:dyDescent="0.45">
      <c r="B5" s="3" t="s">
        <v>41</v>
      </c>
    </row>
    <row r="6" spans="2:8" ht="39" customHeight="1" x14ac:dyDescent="0.45">
      <c r="B6" s="6" t="s">
        <v>44</v>
      </c>
      <c r="C6" s="2">
        <v>710016488</v>
      </c>
      <c r="D6" s="2">
        <v>768831213</v>
      </c>
      <c r="E6" s="75">
        <v>801098060</v>
      </c>
      <c r="F6" s="112"/>
      <c r="G6" s="112"/>
      <c r="H6" s="112"/>
    </row>
    <row r="7" spans="2:8" ht="26.15" customHeight="1" x14ac:dyDescent="0.45">
      <c r="B7" s="8" t="s">
        <v>43</v>
      </c>
      <c r="C7" s="2">
        <v>156238537</v>
      </c>
      <c r="D7" s="2">
        <v>173445968</v>
      </c>
      <c r="E7" s="75">
        <v>16934813</v>
      </c>
      <c r="F7" s="112"/>
      <c r="G7" s="112"/>
      <c r="H7" s="112"/>
    </row>
    <row r="8" spans="2:8" ht="17.5" customHeight="1" x14ac:dyDescent="0.45">
      <c r="B8" s="8" t="s">
        <v>42</v>
      </c>
      <c r="C8" s="2">
        <v>5117108681</v>
      </c>
      <c r="D8" s="2">
        <v>3654207012</v>
      </c>
      <c r="E8" s="75">
        <v>3921586336</v>
      </c>
      <c r="F8" s="112"/>
      <c r="G8" s="112"/>
      <c r="H8" s="112"/>
    </row>
    <row r="9" spans="2:8" ht="16.5" customHeight="1" x14ac:dyDescent="0.45">
      <c r="B9" s="6" t="s">
        <v>92</v>
      </c>
      <c r="C9" s="2">
        <v>10149917</v>
      </c>
      <c r="D9" s="2">
        <v>10126276</v>
      </c>
      <c r="E9" s="75">
        <v>9566769</v>
      </c>
      <c r="F9" s="112"/>
      <c r="G9" s="112"/>
      <c r="H9" s="112"/>
    </row>
    <row r="10" spans="2:8" ht="17.5" customHeight="1" x14ac:dyDescent="0.45">
      <c r="B10" s="6" t="s">
        <v>199</v>
      </c>
      <c r="C10" s="2">
        <v>2648907892</v>
      </c>
      <c r="D10" s="2">
        <v>2392525261</v>
      </c>
      <c r="E10" s="75">
        <v>2113232376</v>
      </c>
      <c r="F10" s="112"/>
      <c r="G10" s="112"/>
      <c r="H10" s="112"/>
    </row>
    <row r="11" spans="2:8" ht="15" customHeight="1" x14ac:dyDescent="0.45">
      <c r="B11" s="6" t="s">
        <v>160</v>
      </c>
      <c r="C11" s="2">
        <v>81111504</v>
      </c>
      <c r="D11" s="2">
        <v>89731174</v>
      </c>
      <c r="E11" s="75">
        <v>62429255</v>
      </c>
      <c r="F11" s="112"/>
      <c r="G11" s="112"/>
      <c r="H11" s="112"/>
    </row>
    <row r="12" spans="2:8" ht="18" customHeight="1" thickBot="1" x14ac:dyDescent="0.5">
      <c r="B12" s="6" t="s">
        <v>169</v>
      </c>
      <c r="C12" s="2">
        <v>2301307</v>
      </c>
      <c r="D12" s="2">
        <v>1956014</v>
      </c>
      <c r="E12" s="75">
        <v>1562607</v>
      </c>
      <c r="F12" s="112"/>
      <c r="G12" s="112"/>
      <c r="H12" s="112"/>
    </row>
    <row r="13" spans="2:8" ht="18" thickBot="1" x14ac:dyDescent="0.5">
      <c r="B13" s="3"/>
      <c r="C13" s="9">
        <f>SUM(C6:C12)</f>
        <v>8725834326</v>
      </c>
      <c r="D13" s="9">
        <f>SUM(D6:D12)</f>
        <v>7090822918</v>
      </c>
      <c r="E13" s="9">
        <v>6926410216</v>
      </c>
      <c r="F13" s="112"/>
      <c r="G13" s="112"/>
      <c r="H13" s="112"/>
    </row>
    <row r="14" spans="2:8" x14ac:dyDescent="0.45">
      <c r="B14" s="6"/>
      <c r="F14" s="112"/>
      <c r="G14" s="112"/>
      <c r="H14" s="112"/>
    </row>
    <row r="15" spans="2:8" ht="17.5" customHeight="1" x14ac:dyDescent="0.45">
      <c r="B15" s="3" t="s">
        <v>100</v>
      </c>
      <c r="F15" s="112"/>
      <c r="G15" s="112"/>
      <c r="H15" s="112"/>
    </row>
    <row r="16" spans="2:8" ht="18" customHeight="1" x14ac:dyDescent="0.45">
      <c r="B16" s="8" t="s">
        <v>45</v>
      </c>
      <c r="C16" s="2">
        <v>514142628</v>
      </c>
      <c r="D16" s="2">
        <v>582637571</v>
      </c>
      <c r="E16" s="2">
        <v>607674636</v>
      </c>
      <c r="F16" s="112"/>
      <c r="G16" s="112"/>
      <c r="H16" s="112"/>
    </row>
    <row r="17" spans="2:8" ht="18" customHeight="1" x14ac:dyDescent="0.45">
      <c r="B17" s="6" t="s">
        <v>200</v>
      </c>
      <c r="C17" s="2">
        <v>345848299</v>
      </c>
      <c r="D17" s="2">
        <v>323742949</v>
      </c>
      <c r="E17" s="2">
        <v>282454989</v>
      </c>
      <c r="F17" s="112"/>
      <c r="G17" s="112"/>
      <c r="H17" s="112"/>
    </row>
    <row r="18" spans="2:8" ht="18" customHeight="1" x14ac:dyDescent="0.45">
      <c r="B18" s="6" t="s">
        <v>202</v>
      </c>
      <c r="C18" s="2">
        <v>104047643</v>
      </c>
      <c r="D18" s="2">
        <v>76303804</v>
      </c>
      <c r="E18" s="2">
        <v>55838799</v>
      </c>
      <c r="F18" s="112"/>
      <c r="G18" s="112"/>
      <c r="H18" s="112"/>
    </row>
    <row r="19" spans="2:8" ht="17.25" customHeight="1" x14ac:dyDescent="0.45">
      <c r="B19" s="8" t="s">
        <v>201</v>
      </c>
      <c r="C19" s="2">
        <v>15184160</v>
      </c>
      <c r="D19" s="2">
        <v>40985211</v>
      </c>
      <c r="E19" s="2">
        <v>8463294</v>
      </c>
      <c r="F19" s="112"/>
      <c r="G19" s="112"/>
      <c r="H19" s="112"/>
    </row>
    <row r="20" spans="2:8" ht="18" customHeight="1" thickBot="1" x14ac:dyDescent="0.5">
      <c r="B20" s="6" t="s">
        <v>46</v>
      </c>
      <c r="C20" s="2">
        <v>1064299187</v>
      </c>
      <c r="D20" s="2">
        <v>710857030</v>
      </c>
      <c r="E20" s="2">
        <v>417103948</v>
      </c>
      <c r="F20" s="112"/>
      <c r="G20" s="112"/>
      <c r="H20" s="112"/>
    </row>
    <row r="21" spans="2:8" ht="18" thickBot="1" x14ac:dyDescent="0.5">
      <c r="B21" s="3"/>
      <c r="C21" s="9">
        <f>SUM(C16:C20)</f>
        <v>2043521917</v>
      </c>
      <c r="D21" s="9">
        <f>SUM(D16:D20)</f>
        <v>1734526565</v>
      </c>
      <c r="E21" s="9">
        <v>1371535666</v>
      </c>
      <c r="F21" s="112"/>
      <c r="G21" s="112"/>
      <c r="H21" s="112"/>
    </row>
    <row r="22" spans="2:8" x14ac:dyDescent="0.45">
      <c r="B22" s="3"/>
      <c r="C22" s="5"/>
      <c r="D22" s="5"/>
      <c r="E22" s="5"/>
      <c r="F22" s="112"/>
      <c r="G22" s="112"/>
      <c r="H22" s="112"/>
    </row>
    <row r="23" spans="2:8" ht="18" customHeight="1" thickBot="1" x14ac:dyDescent="0.5">
      <c r="B23" s="3" t="s">
        <v>47</v>
      </c>
      <c r="C23" s="55">
        <f>C13+C21</f>
        <v>10769356243</v>
      </c>
      <c r="D23" s="55">
        <f>D13+D21</f>
        <v>8825349483</v>
      </c>
      <c r="E23" s="55">
        <v>8297945882</v>
      </c>
      <c r="F23" s="112"/>
      <c r="G23" s="112"/>
      <c r="H23" s="112"/>
    </row>
    <row r="24" spans="2:8" ht="18" thickTop="1" x14ac:dyDescent="0.45">
      <c r="B24" s="6"/>
      <c r="F24" s="112"/>
      <c r="G24" s="112"/>
      <c r="H24" s="112"/>
    </row>
    <row r="25" spans="2:8" ht="17.5" customHeight="1" x14ac:dyDescent="0.45">
      <c r="B25" s="10" t="s">
        <v>48</v>
      </c>
      <c r="F25" s="112"/>
      <c r="G25" s="112"/>
      <c r="H25" s="112"/>
    </row>
    <row r="26" spans="2:8" x14ac:dyDescent="0.45">
      <c r="B26" s="6"/>
      <c r="F26" s="112"/>
      <c r="G26" s="112"/>
      <c r="H26" s="112"/>
    </row>
    <row r="27" spans="2:8" ht="17.5" customHeight="1" x14ac:dyDescent="0.45">
      <c r="B27" s="3" t="s">
        <v>49</v>
      </c>
      <c r="F27" s="112"/>
      <c r="G27" s="112"/>
      <c r="H27" s="112"/>
    </row>
    <row r="28" spans="2:8" ht="39" customHeight="1" x14ac:dyDescent="0.45">
      <c r="B28" s="6" t="s">
        <v>50</v>
      </c>
      <c r="C28" s="2">
        <v>1883815040</v>
      </c>
      <c r="D28" s="2">
        <v>1883815040</v>
      </c>
      <c r="E28" s="2">
        <v>1883815040</v>
      </c>
      <c r="F28" s="112"/>
      <c r="G28" s="112"/>
      <c r="H28" s="112"/>
    </row>
    <row r="29" spans="2:8" ht="17.5" customHeight="1" x14ac:dyDescent="0.45">
      <c r="B29" s="6" t="s">
        <v>51</v>
      </c>
      <c r="C29" s="2">
        <v>441418396</v>
      </c>
      <c r="D29" s="2">
        <v>441418396</v>
      </c>
      <c r="E29" s="2">
        <v>441418396</v>
      </c>
      <c r="F29" s="112"/>
      <c r="G29" s="112"/>
      <c r="H29" s="112"/>
    </row>
    <row r="30" spans="2:8" ht="17.5" customHeight="1" x14ac:dyDescent="0.45">
      <c r="B30" s="6" t="s">
        <v>52</v>
      </c>
      <c r="C30" s="2">
        <v>247478865</v>
      </c>
      <c r="D30" s="2">
        <v>247478865</v>
      </c>
      <c r="E30" s="2">
        <v>247478865</v>
      </c>
      <c r="F30" s="112"/>
      <c r="G30" s="112"/>
      <c r="H30" s="112"/>
    </row>
    <row r="31" spans="2:8" ht="17.25" customHeight="1" x14ac:dyDescent="0.45">
      <c r="B31" s="6" t="s">
        <v>53</v>
      </c>
      <c r="C31" s="2">
        <v>1265796861</v>
      </c>
      <c r="D31" s="2">
        <v>1265796861</v>
      </c>
      <c r="E31" s="2">
        <v>1265796861</v>
      </c>
      <c r="F31" s="112"/>
      <c r="G31" s="112"/>
      <c r="H31" s="112"/>
    </row>
    <row r="32" spans="2:8" ht="15.75" customHeight="1" x14ac:dyDescent="0.45">
      <c r="B32" s="6" t="s">
        <v>54</v>
      </c>
      <c r="C32" s="2">
        <v>433983777</v>
      </c>
      <c r="D32" s="2">
        <v>103373244</v>
      </c>
      <c r="E32" s="2">
        <v>37848406</v>
      </c>
      <c r="F32" s="112"/>
      <c r="G32" s="112"/>
      <c r="H32" s="112"/>
    </row>
    <row r="33" spans="2:8" ht="23.25" customHeight="1" x14ac:dyDescent="0.45">
      <c r="B33" s="6" t="s">
        <v>203</v>
      </c>
      <c r="C33" s="2">
        <v>9922595</v>
      </c>
      <c r="D33" s="2">
        <v>9485774</v>
      </c>
      <c r="E33" s="2">
        <v>-1444799</v>
      </c>
      <c r="F33" s="112"/>
      <c r="G33" s="112"/>
      <c r="H33" s="112"/>
    </row>
    <row r="34" spans="2:8" ht="26.15" customHeight="1" x14ac:dyDescent="0.45">
      <c r="B34" s="6" t="s">
        <v>204</v>
      </c>
      <c r="C34" s="21">
        <f>SUM(C28:C33)</f>
        <v>4282415534</v>
      </c>
      <c r="D34" s="21">
        <f>SUM(D28:D33)</f>
        <v>3951368180</v>
      </c>
      <c r="E34" s="21">
        <v>3874912769</v>
      </c>
      <c r="F34" s="112"/>
      <c r="G34" s="112"/>
      <c r="H34" s="112"/>
    </row>
    <row r="35" spans="2:8" ht="18" customHeight="1" thickBot="1" x14ac:dyDescent="0.5">
      <c r="B35" s="11" t="s">
        <v>95</v>
      </c>
      <c r="C35" s="2">
        <v>107136408</v>
      </c>
      <c r="D35" s="2">
        <v>100320862</v>
      </c>
      <c r="E35" s="2">
        <v>88274567</v>
      </c>
      <c r="F35" s="112"/>
      <c r="G35" s="112"/>
      <c r="H35" s="112"/>
    </row>
    <row r="36" spans="2:8" ht="26.15" customHeight="1" thickBot="1" x14ac:dyDescent="0.5">
      <c r="B36" s="3" t="s">
        <v>208</v>
      </c>
      <c r="C36" s="9">
        <f>SUM(C34:C35)</f>
        <v>4389551942</v>
      </c>
      <c r="D36" s="9">
        <f>SUM(D34:D35)</f>
        <v>4051689042</v>
      </c>
      <c r="E36" s="9">
        <v>3963187336</v>
      </c>
      <c r="F36" s="112"/>
      <c r="G36" s="112"/>
      <c r="H36" s="112"/>
    </row>
    <row r="37" spans="2:8" ht="26.15" customHeight="1" x14ac:dyDescent="0.45">
      <c r="B37" s="10"/>
      <c r="C37" s="21"/>
      <c r="E37" s="14"/>
      <c r="F37" s="112"/>
      <c r="G37" s="112"/>
      <c r="H37" s="112"/>
    </row>
    <row r="38" spans="2:8" ht="26.15" customHeight="1" x14ac:dyDescent="0.45">
      <c r="B38" s="10" t="s">
        <v>55</v>
      </c>
      <c r="F38" s="112"/>
      <c r="G38" s="112"/>
      <c r="H38" s="112"/>
    </row>
    <row r="39" spans="2:8" ht="52" customHeight="1" x14ac:dyDescent="0.45">
      <c r="B39" s="6" t="s">
        <v>99</v>
      </c>
      <c r="C39" s="2">
        <v>3406202889</v>
      </c>
      <c r="D39" s="2">
        <v>2033509381</v>
      </c>
      <c r="E39" s="2">
        <v>2054247353</v>
      </c>
      <c r="F39" s="112"/>
      <c r="G39" s="112"/>
      <c r="H39" s="112"/>
    </row>
    <row r="40" spans="2:8" ht="26.15" customHeight="1" x14ac:dyDescent="0.45">
      <c r="B40" s="6" t="s">
        <v>57</v>
      </c>
      <c r="C40" s="2">
        <v>1141200092</v>
      </c>
      <c r="D40" s="2">
        <v>849905754</v>
      </c>
      <c r="E40" s="2">
        <v>969150112</v>
      </c>
      <c r="F40" s="112"/>
      <c r="G40" s="112"/>
      <c r="H40" s="112"/>
    </row>
    <row r="41" spans="2:8" ht="17.5" customHeight="1" x14ac:dyDescent="0.45">
      <c r="B41" s="6" t="s">
        <v>210</v>
      </c>
      <c r="C41" s="2">
        <v>125610112</v>
      </c>
      <c r="D41" s="2">
        <v>144696947</v>
      </c>
      <c r="E41" s="2">
        <v>14178481</v>
      </c>
      <c r="F41" s="112"/>
      <c r="G41" s="112"/>
      <c r="H41" s="112"/>
    </row>
    <row r="42" spans="2:8" ht="18" thickBot="1" x14ac:dyDescent="0.5">
      <c r="B42" s="6" t="s">
        <v>56</v>
      </c>
      <c r="C42" s="2">
        <v>144260768</v>
      </c>
      <c r="D42" s="2">
        <v>137152905</v>
      </c>
      <c r="E42" s="2">
        <v>134324450</v>
      </c>
      <c r="F42" s="112"/>
      <c r="G42" s="112"/>
      <c r="H42" s="112"/>
    </row>
    <row r="43" spans="2:8" ht="18" thickBot="1" x14ac:dyDescent="0.5">
      <c r="B43" s="3"/>
      <c r="C43" s="9">
        <f>SUM(C39:C42)</f>
        <v>4817273861</v>
      </c>
      <c r="D43" s="9">
        <f>SUM(D39:D42)</f>
        <v>3165264987</v>
      </c>
      <c r="E43" s="9">
        <v>3171900396</v>
      </c>
      <c r="F43" s="112"/>
      <c r="G43" s="112"/>
      <c r="H43" s="112"/>
    </row>
    <row r="44" spans="2:8" ht="18" customHeight="1" x14ac:dyDescent="0.45">
      <c r="F44" s="112"/>
      <c r="G44" s="112"/>
      <c r="H44" s="112"/>
    </row>
    <row r="45" spans="2:8" ht="17.5" customHeight="1" x14ac:dyDescent="0.45">
      <c r="B45" s="3"/>
      <c r="F45" s="112"/>
      <c r="G45" s="112"/>
      <c r="H45" s="112"/>
    </row>
    <row r="46" spans="2:8" x14ac:dyDescent="0.45">
      <c r="B46" s="10" t="s">
        <v>58</v>
      </c>
      <c r="F46" s="112"/>
      <c r="G46" s="112"/>
      <c r="H46" s="112"/>
    </row>
    <row r="47" spans="2:8" x14ac:dyDescent="0.45">
      <c r="B47" s="6" t="s">
        <v>87</v>
      </c>
      <c r="C47" s="2">
        <v>368781400</v>
      </c>
      <c r="D47" s="2">
        <v>466584710</v>
      </c>
      <c r="E47" s="2">
        <v>153636207</v>
      </c>
      <c r="F47" s="112"/>
      <c r="G47" s="112"/>
      <c r="H47" s="112"/>
    </row>
    <row r="48" spans="2:8" x14ac:dyDescent="0.45">
      <c r="B48" s="6" t="s">
        <v>57</v>
      </c>
      <c r="C48" s="2">
        <v>103676018</v>
      </c>
      <c r="D48" s="2">
        <v>113993591</v>
      </c>
      <c r="E48" s="2">
        <v>107439092</v>
      </c>
      <c r="F48" s="112"/>
      <c r="G48" s="112"/>
      <c r="H48" s="112"/>
    </row>
    <row r="49" spans="2:8" x14ac:dyDescent="0.45">
      <c r="B49" s="6" t="s">
        <v>205</v>
      </c>
      <c r="C49" s="2">
        <v>508085044</v>
      </c>
      <c r="D49" s="2">
        <v>253267721</v>
      </c>
      <c r="E49" s="2">
        <v>332262497</v>
      </c>
      <c r="F49" s="112"/>
      <c r="G49" s="112"/>
      <c r="H49" s="112"/>
    </row>
    <row r="50" spans="2:8" x14ac:dyDescent="0.45">
      <c r="B50" s="6" t="s">
        <v>206</v>
      </c>
      <c r="C50" s="2">
        <v>389921373</v>
      </c>
      <c r="D50" s="2">
        <v>581393678</v>
      </c>
      <c r="E50" s="2">
        <v>452239679</v>
      </c>
      <c r="F50" s="112"/>
      <c r="G50" s="112"/>
      <c r="H50" s="112"/>
    </row>
    <row r="51" spans="2:8" x14ac:dyDescent="0.45">
      <c r="B51" s="6" t="s">
        <v>211</v>
      </c>
      <c r="C51" s="2">
        <v>97965975</v>
      </c>
      <c r="D51" s="2">
        <v>68717054</v>
      </c>
      <c r="E51" s="2">
        <v>42587100</v>
      </c>
      <c r="F51" s="112"/>
      <c r="G51" s="112"/>
      <c r="H51" s="112"/>
    </row>
    <row r="52" spans="2:8" x14ac:dyDescent="0.45">
      <c r="B52" s="6" t="s">
        <v>209</v>
      </c>
      <c r="C52" s="2">
        <v>37415435</v>
      </c>
      <c r="D52" s="2">
        <v>31756889</v>
      </c>
      <c r="E52" s="2">
        <v>3751347</v>
      </c>
      <c r="F52" s="112"/>
      <c r="G52" s="112"/>
      <c r="H52" s="112"/>
    </row>
    <row r="53" spans="2:8" x14ac:dyDescent="0.45">
      <c r="B53" s="6" t="s">
        <v>207</v>
      </c>
      <c r="C53" s="2">
        <v>39650849</v>
      </c>
      <c r="D53" s="2">
        <v>76184914</v>
      </c>
      <c r="E53" s="2">
        <v>66357994</v>
      </c>
      <c r="F53" s="112"/>
      <c r="G53" s="112"/>
      <c r="H53" s="112"/>
    </row>
    <row r="54" spans="2:8" ht="18" thickBot="1" x14ac:dyDescent="0.5">
      <c r="B54" s="1" t="s">
        <v>56</v>
      </c>
      <c r="C54" s="2">
        <v>17034346</v>
      </c>
      <c r="D54" s="2">
        <v>16496897</v>
      </c>
      <c r="E54" s="2">
        <v>4584234</v>
      </c>
      <c r="F54" s="112"/>
      <c r="G54" s="112"/>
      <c r="H54" s="112"/>
    </row>
    <row r="55" spans="2:8" ht="18" thickBot="1" x14ac:dyDescent="0.5">
      <c r="C55" s="9">
        <f>SUM(C47:C54)</f>
        <v>1562530440</v>
      </c>
      <c r="D55" s="9">
        <f>SUM(D47:D54)</f>
        <v>1608395454</v>
      </c>
      <c r="E55" s="9">
        <v>1162858150</v>
      </c>
      <c r="F55" s="112"/>
      <c r="G55" s="112"/>
      <c r="H55" s="112"/>
    </row>
    <row r="56" spans="2:8" x14ac:dyDescent="0.45">
      <c r="B56" s="3"/>
      <c r="C56" s="7"/>
      <c r="E56" s="7"/>
      <c r="F56" s="112"/>
      <c r="G56" s="112"/>
      <c r="H56" s="112"/>
    </row>
    <row r="57" spans="2:8" x14ac:dyDescent="0.45">
      <c r="B57" s="25" t="s">
        <v>59</v>
      </c>
      <c r="C57" s="21">
        <f>C43+C55</f>
        <v>6379804301</v>
      </c>
      <c r="D57" s="21">
        <f>D43+D55</f>
        <v>4773660441</v>
      </c>
      <c r="E57" s="21">
        <v>4334758546</v>
      </c>
      <c r="F57" s="112"/>
      <c r="G57" s="112"/>
      <c r="H57" s="112"/>
    </row>
    <row r="58" spans="2:8" x14ac:dyDescent="0.45">
      <c r="B58" s="3"/>
      <c r="C58" s="5"/>
      <c r="D58" s="21"/>
      <c r="E58" s="5"/>
      <c r="F58" s="112"/>
      <c r="G58" s="112"/>
      <c r="H58" s="112"/>
    </row>
    <row r="59" spans="2:8" ht="18" thickBot="1" x14ac:dyDescent="0.5">
      <c r="B59" s="3" t="s">
        <v>60</v>
      </c>
      <c r="C59" s="55">
        <f>C57+C36</f>
        <v>10769356243</v>
      </c>
      <c r="D59" s="55">
        <f>D57+D36</f>
        <v>8825349483</v>
      </c>
      <c r="E59" s="55">
        <v>8297945882</v>
      </c>
      <c r="F59" s="112"/>
      <c r="G59" s="112"/>
      <c r="H59" s="112"/>
    </row>
    <row r="60" spans="2:8" ht="18" thickTop="1" x14ac:dyDescent="0.45">
      <c r="B60" s="3"/>
      <c r="D60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8"/>
  <sheetViews>
    <sheetView zoomScale="50" zoomScaleNormal="50" workbookViewId="0">
      <selection activeCell="H13" sqref="H13"/>
    </sheetView>
  </sheetViews>
  <sheetFormatPr defaultColWidth="8.81640625" defaultRowHeight="17.5" x14ac:dyDescent="0.45"/>
  <cols>
    <col min="1" max="1" width="85.1796875" style="1" bestFit="1" customWidth="1"/>
    <col min="2" max="2" width="22.7265625" style="58" customWidth="1"/>
    <col min="3" max="4" width="23" style="15" customWidth="1"/>
    <col min="5" max="16384" width="8.81640625" style="11"/>
  </cols>
  <sheetData>
    <row r="1" spans="1:4" x14ac:dyDescent="0.45">
      <c r="A1" s="62"/>
      <c r="B1" s="66" t="s">
        <v>177</v>
      </c>
      <c r="C1" s="66" t="s">
        <v>177</v>
      </c>
      <c r="D1" s="133"/>
    </row>
    <row r="2" spans="1:4" x14ac:dyDescent="0.45">
      <c r="A2" s="12"/>
      <c r="B2" s="90">
        <v>45292</v>
      </c>
      <c r="C2" s="91">
        <v>44927</v>
      </c>
      <c r="D2" s="91"/>
    </row>
    <row r="3" spans="1:4" ht="18" thickBot="1" x14ac:dyDescent="0.5">
      <c r="A3" s="19"/>
      <c r="B3" s="92">
        <v>45657</v>
      </c>
      <c r="C3" s="92">
        <v>45291</v>
      </c>
      <c r="D3" s="134"/>
    </row>
    <row r="4" spans="1:4" x14ac:dyDescent="0.45">
      <c r="A4" s="62"/>
      <c r="B4" s="57"/>
      <c r="C4" s="17" t="s">
        <v>197</v>
      </c>
      <c r="D4" s="17"/>
    </row>
    <row r="5" spans="1:4" x14ac:dyDescent="0.45">
      <c r="A5" s="6" t="s">
        <v>212</v>
      </c>
      <c r="B5" s="58">
        <v>1954193929</v>
      </c>
      <c r="C5" s="15">
        <v>1451982194</v>
      </c>
    </row>
    <row r="6" spans="1:4" x14ac:dyDescent="0.45">
      <c r="A6" s="6" t="s">
        <v>213</v>
      </c>
      <c r="B6" s="58">
        <v>195999908</v>
      </c>
      <c r="C6" s="15">
        <v>67970033</v>
      </c>
    </row>
    <row r="7" spans="1:4" x14ac:dyDescent="0.45">
      <c r="A7" s="6" t="s">
        <v>91</v>
      </c>
      <c r="B7" s="118" t="s">
        <v>291</v>
      </c>
      <c r="C7" s="15">
        <v>116305612</v>
      </c>
    </row>
    <row r="8" spans="1:4" ht="18" thickBot="1" x14ac:dyDescent="0.5">
      <c r="A8" s="6" t="s">
        <v>21</v>
      </c>
      <c r="B8" s="58">
        <v>155283200</v>
      </c>
      <c r="C8" s="15">
        <v>147981895</v>
      </c>
    </row>
    <row r="9" spans="1:4" ht="35.5" thickBot="1" x14ac:dyDescent="0.5">
      <c r="A9" s="3" t="s">
        <v>22</v>
      </c>
      <c r="B9" s="59">
        <f>SUM(B5:B8)</f>
        <v>2305477037</v>
      </c>
      <c r="C9" s="59">
        <f>SUM(C5:C8)</f>
        <v>1784239734</v>
      </c>
      <c r="D9" s="76"/>
    </row>
    <row r="10" spans="1:4" x14ac:dyDescent="0.45">
      <c r="A10" s="6"/>
    </row>
    <row r="11" spans="1:4" x14ac:dyDescent="0.45">
      <c r="A11" s="6" t="s">
        <v>23</v>
      </c>
      <c r="B11" s="58">
        <v>-521294380</v>
      </c>
      <c r="C11" s="15">
        <v>-482293797</v>
      </c>
    </row>
    <row r="12" spans="1:4" x14ac:dyDescent="0.45">
      <c r="A12" s="6" t="s">
        <v>83</v>
      </c>
      <c r="B12" s="58">
        <v>-636820190</v>
      </c>
      <c r="C12" s="15">
        <v>-575840029</v>
      </c>
    </row>
    <row r="13" spans="1:4" x14ac:dyDescent="0.45">
      <c r="A13" s="6" t="s">
        <v>84</v>
      </c>
      <c r="B13" s="58">
        <v>-146810051</v>
      </c>
      <c r="C13" s="15">
        <v>-148201016</v>
      </c>
    </row>
    <row r="14" spans="1:4" x14ac:dyDescent="0.45">
      <c r="A14" s="6" t="s">
        <v>24</v>
      </c>
      <c r="B14" s="58">
        <v>-224732303</v>
      </c>
      <c r="C14" s="15">
        <v>-55285137</v>
      </c>
    </row>
    <row r="15" spans="1:4" x14ac:dyDescent="0.45">
      <c r="A15" s="6" t="s">
        <v>25</v>
      </c>
      <c r="B15" s="58">
        <v>-132779302</v>
      </c>
      <c r="C15" s="15">
        <v>-62795302</v>
      </c>
    </row>
    <row r="16" spans="1:4" x14ac:dyDescent="0.45">
      <c r="A16" s="6" t="s">
        <v>26</v>
      </c>
      <c r="B16" s="58">
        <v>-89962659</v>
      </c>
      <c r="C16" s="15">
        <v>-87700544</v>
      </c>
    </row>
    <row r="17" spans="1:4" x14ac:dyDescent="0.45">
      <c r="A17" s="6" t="s">
        <v>85</v>
      </c>
      <c r="B17" s="58">
        <v>46793919</v>
      </c>
      <c r="C17" s="15">
        <v>-13948612</v>
      </c>
    </row>
    <row r="18" spans="1:4" x14ac:dyDescent="0.45">
      <c r="A18" s="6" t="s">
        <v>214</v>
      </c>
      <c r="B18" s="58">
        <v>10119640</v>
      </c>
      <c r="C18" s="15">
        <v>-110297757</v>
      </c>
    </row>
    <row r="19" spans="1:4" ht="18" thickBot="1" x14ac:dyDescent="0.5">
      <c r="A19" s="6" t="s">
        <v>27</v>
      </c>
      <c r="B19" s="58">
        <v>-219038880</v>
      </c>
      <c r="C19" s="15">
        <v>-127475371</v>
      </c>
    </row>
    <row r="20" spans="1:4" ht="18" thickBot="1" x14ac:dyDescent="0.5">
      <c r="A20" s="3" t="s">
        <v>28</v>
      </c>
      <c r="B20" s="59">
        <f>SUM(B9:B19)</f>
        <v>390952831</v>
      </c>
      <c r="C20" s="59">
        <f>SUM(C9:C19)</f>
        <v>120402169</v>
      </c>
      <c r="D20" s="76"/>
    </row>
    <row r="21" spans="1:4" x14ac:dyDescent="0.45">
      <c r="A21" s="6"/>
    </row>
    <row r="22" spans="1:4" x14ac:dyDescent="0.45">
      <c r="A22" s="6" t="s">
        <v>29</v>
      </c>
      <c r="B22" s="58">
        <v>249300337</v>
      </c>
      <c r="C22" s="15">
        <v>458810505</v>
      </c>
    </row>
    <row r="23" spans="1:4" x14ac:dyDescent="0.45">
      <c r="A23" s="6" t="s">
        <v>30</v>
      </c>
      <c r="B23" s="58">
        <v>-249300337</v>
      </c>
      <c r="C23" s="15">
        <v>-458810505</v>
      </c>
    </row>
    <row r="24" spans="1:4" x14ac:dyDescent="0.45">
      <c r="A24" s="6" t="s">
        <v>31</v>
      </c>
      <c r="B24" s="58">
        <v>1876822070</v>
      </c>
      <c r="C24" s="15">
        <v>182449856</v>
      </c>
    </row>
    <row r="25" spans="1:4" x14ac:dyDescent="0.45">
      <c r="A25" s="6" t="s">
        <v>32</v>
      </c>
      <c r="B25" s="58">
        <v>-1876822070</v>
      </c>
      <c r="C25" s="15">
        <v>-182449856</v>
      </c>
    </row>
    <row r="26" spans="1:4" ht="18" thickBot="1" x14ac:dyDescent="0.5">
      <c r="A26" s="6"/>
    </row>
    <row r="27" spans="1:4" ht="18" thickBot="1" x14ac:dyDescent="0.5">
      <c r="A27" s="3" t="s">
        <v>33</v>
      </c>
      <c r="B27" s="59">
        <f>B20+B22+B23+B24+B25</f>
        <v>390952831</v>
      </c>
      <c r="C27" s="59">
        <f>C20+C22+C23+C24+C25</f>
        <v>120402169</v>
      </c>
      <c r="D27" s="76"/>
    </row>
    <row r="28" spans="1:4" x14ac:dyDescent="0.45">
      <c r="A28" s="3"/>
      <c r="B28" s="76"/>
      <c r="C28" s="76"/>
      <c r="D28" s="76"/>
    </row>
    <row r="29" spans="1:4" x14ac:dyDescent="0.45">
      <c r="A29" s="6" t="s">
        <v>135</v>
      </c>
      <c r="B29" s="58">
        <v>199293694</v>
      </c>
      <c r="C29" s="15">
        <v>204075512</v>
      </c>
    </row>
    <row r="30" spans="1:4" x14ac:dyDescent="0.45">
      <c r="A30" s="6" t="s">
        <v>34</v>
      </c>
      <c r="B30" s="58">
        <v>13612485</v>
      </c>
      <c r="C30" s="15">
        <v>54321210</v>
      </c>
    </row>
    <row r="31" spans="1:4" ht="18" thickBot="1" x14ac:dyDescent="0.5">
      <c r="A31" s="6" t="s">
        <v>35</v>
      </c>
      <c r="B31" s="58">
        <v>-119841192</v>
      </c>
      <c r="C31" s="15">
        <v>-164229598</v>
      </c>
    </row>
    <row r="32" spans="1:4" ht="18" thickBot="1" x14ac:dyDescent="0.5">
      <c r="A32" s="3" t="s">
        <v>36</v>
      </c>
      <c r="B32" s="59">
        <v>93064988</v>
      </c>
      <c r="C32" s="59">
        <f>C29+C30+C31</f>
        <v>94167124</v>
      </c>
      <c r="D32" s="76"/>
    </row>
    <row r="33" spans="1:4" ht="18" thickBot="1" x14ac:dyDescent="0.5">
      <c r="A33" s="6"/>
    </row>
    <row r="34" spans="1:4" ht="18" thickBot="1" x14ac:dyDescent="0.5">
      <c r="A34" s="3" t="s">
        <v>37</v>
      </c>
      <c r="B34" s="59">
        <f>B27+B32</f>
        <v>484017819</v>
      </c>
      <c r="C34" s="59">
        <f>C27+C32</f>
        <v>214569293</v>
      </c>
      <c r="D34" s="76"/>
    </row>
    <row r="35" spans="1:4" x14ac:dyDescent="0.45">
      <c r="A35" s="6"/>
    </row>
    <row r="36" spans="1:4" x14ac:dyDescent="0.45">
      <c r="A36" s="6" t="s">
        <v>38</v>
      </c>
      <c r="B36" s="58">
        <v>-73285983</v>
      </c>
      <c r="C36" s="15">
        <v>-14137759</v>
      </c>
    </row>
    <row r="37" spans="1:4" ht="18" thickBot="1" x14ac:dyDescent="0.5">
      <c r="A37" s="6"/>
    </row>
    <row r="38" spans="1:4" ht="18" thickBot="1" x14ac:dyDescent="0.5">
      <c r="A38" s="12" t="s">
        <v>39</v>
      </c>
      <c r="B38" s="59">
        <f>B34+B36</f>
        <v>410731836</v>
      </c>
      <c r="C38" s="59">
        <f>C34+C36</f>
        <v>200431534</v>
      </c>
      <c r="D38" s="76"/>
    </row>
    <row r="39" spans="1:4" x14ac:dyDescent="0.45">
      <c r="A39" s="11" t="s">
        <v>216</v>
      </c>
      <c r="B39" s="58">
        <v>404130064</v>
      </c>
      <c r="C39" s="22">
        <v>195829757</v>
      </c>
      <c r="D39" s="22"/>
    </row>
    <row r="40" spans="1:4" x14ac:dyDescent="0.45">
      <c r="A40" s="11" t="s">
        <v>96</v>
      </c>
      <c r="B40" s="58">
        <v>6601772</v>
      </c>
      <c r="C40" s="22">
        <v>4601778</v>
      </c>
      <c r="D40" s="22"/>
    </row>
    <row r="41" spans="1:4" x14ac:dyDescent="0.45">
      <c r="A41" s="11"/>
      <c r="C41" s="22"/>
      <c r="D41" s="22"/>
    </row>
    <row r="42" spans="1:4" x14ac:dyDescent="0.45">
      <c r="A42" s="16" t="s">
        <v>89</v>
      </c>
      <c r="B42" s="60">
        <v>2.1800000000000002</v>
      </c>
      <c r="C42" s="23">
        <v>1.07</v>
      </c>
      <c r="D42" s="23"/>
    </row>
    <row r="43" spans="1:4" x14ac:dyDescent="0.45">
      <c r="A43" s="16"/>
      <c r="B43" s="60"/>
      <c r="C43" s="23"/>
      <c r="D43" s="23"/>
    </row>
    <row r="44" spans="1:4" x14ac:dyDescent="0.45">
      <c r="A44" s="16" t="s">
        <v>231</v>
      </c>
      <c r="B44" s="58">
        <v>-7505715</v>
      </c>
      <c r="C44" s="22">
        <v>2880080</v>
      </c>
      <c r="D44" s="22"/>
    </row>
    <row r="45" spans="1:4" ht="18" thickBot="1" x14ac:dyDescent="0.5">
      <c r="A45" s="11" t="s">
        <v>88</v>
      </c>
      <c r="B45" s="58">
        <v>570305</v>
      </c>
      <c r="C45" s="22">
        <v>12455367</v>
      </c>
      <c r="D45" s="22"/>
    </row>
    <row r="46" spans="1:4" ht="18" thickBot="1" x14ac:dyDescent="0.5">
      <c r="A46" s="12" t="s">
        <v>40</v>
      </c>
      <c r="B46" s="59">
        <f>B38+B45+B44</f>
        <v>403796426</v>
      </c>
      <c r="C46" s="59">
        <f>C38+C45+C44</f>
        <v>215766981</v>
      </c>
      <c r="D46" s="76"/>
    </row>
    <row r="47" spans="1:4" x14ac:dyDescent="0.45">
      <c r="A47" s="11" t="s">
        <v>216</v>
      </c>
      <c r="B47" s="56">
        <v>396980880</v>
      </c>
      <c r="C47" s="56">
        <v>203720686</v>
      </c>
      <c r="D47" s="56"/>
    </row>
    <row r="48" spans="1:4" x14ac:dyDescent="0.45">
      <c r="A48" s="11" t="s">
        <v>96</v>
      </c>
      <c r="B48" s="56">
        <v>6815546</v>
      </c>
      <c r="C48" s="56">
        <v>12046295</v>
      </c>
      <c r="D48" s="5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topLeftCell="A3" zoomScale="70" zoomScaleNormal="70" workbookViewId="0">
      <selection activeCell="E20" sqref="E20"/>
    </sheetView>
  </sheetViews>
  <sheetFormatPr defaultColWidth="8.81640625" defaultRowHeight="17.5" x14ac:dyDescent="0.45"/>
  <cols>
    <col min="1" max="1" width="82.54296875" style="18" customWidth="1"/>
    <col min="2" max="2" width="23.453125" style="58" customWidth="1"/>
    <col min="3" max="3" width="25.453125" style="15" customWidth="1"/>
    <col min="4" max="16384" width="8.81640625" style="18"/>
  </cols>
  <sheetData>
    <row r="1" spans="1:6" x14ac:dyDescent="0.45">
      <c r="A1" s="130"/>
      <c r="B1" s="66" t="s">
        <v>178</v>
      </c>
      <c r="C1" s="67" t="s">
        <v>178</v>
      </c>
    </row>
    <row r="2" spans="1:6" x14ac:dyDescent="0.45">
      <c r="A2" s="130"/>
      <c r="B2" s="93">
        <v>45292</v>
      </c>
      <c r="C2" s="93">
        <v>44927</v>
      </c>
    </row>
    <row r="3" spans="1:6" x14ac:dyDescent="0.45">
      <c r="A3" s="130"/>
      <c r="B3" s="93">
        <v>45657</v>
      </c>
      <c r="C3" s="94">
        <v>45291</v>
      </c>
    </row>
    <row r="4" spans="1:6" x14ac:dyDescent="0.45">
      <c r="A4" s="20"/>
      <c r="B4" s="72"/>
      <c r="C4" s="17" t="s">
        <v>198</v>
      </c>
    </row>
    <row r="5" spans="1:6" x14ac:dyDescent="0.45">
      <c r="A5" s="6" t="s">
        <v>217</v>
      </c>
      <c r="B5" s="58">
        <v>1954193929</v>
      </c>
      <c r="C5" s="15">
        <v>1451982194</v>
      </c>
      <c r="D5" s="113"/>
      <c r="E5" s="113"/>
      <c r="F5" s="113"/>
    </row>
    <row r="6" spans="1:6" x14ac:dyDescent="0.45">
      <c r="A6" s="6" t="s">
        <v>218</v>
      </c>
      <c r="B6" s="58">
        <v>195999908</v>
      </c>
      <c r="C6" s="15">
        <v>67970033</v>
      </c>
      <c r="D6" s="113"/>
      <c r="E6" s="113"/>
      <c r="F6" s="113"/>
    </row>
    <row r="7" spans="1:6" x14ac:dyDescent="0.45">
      <c r="A7" s="6" t="s">
        <v>93</v>
      </c>
      <c r="B7" s="118" t="s">
        <v>215</v>
      </c>
      <c r="C7" s="15">
        <v>116305612</v>
      </c>
      <c r="D7" s="113"/>
      <c r="E7" s="113"/>
      <c r="F7" s="113"/>
    </row>
    <row r="8" spans="1:6" ht="18" thickBot="1" x14ac:dyDescent="0.5">
      <c r="A8" s="6" t="s">
        <v>61</v>
      </c>
      <c r="B8" s="58">
        <v>155283200</v>
      </c>
      <c r="C8" s="15">
        <v>147981895</v>
      </c>
      <c r="D8" s="113"/>
      <c r="E8" s="113"/>
      <c r="F8" s="113"/>
    </row>
    <row r="9" spans="1:6" s="26" customFormat="1" ht="35.5" thickBot="1" x14ac:dyDescent="0.5">
      <c r="A9" s="3" t="s">
        <v>62</v>
      </c>
      <c r="B9" s="59">
        <f>SUM(B5:B8)</f>
        <v>2305477037</v>
      </c>
      <c r="C9" s="59">
        <f>SUM(C5:C8)</f>
        <v>1784239734</v>
      </c>
      <c r="D9" s="113"/>
      <c r="E9" s="113"/>
      <c r="F9" s="113"/>
    </row>
    <row r="10" spans="1:6" x14ac:dyDescent="0.45">
      <c r="A10" s="3"/>
      <c r="B10" s="76"/>
      <c r="C10" s="76"/>
      <c r="D10" s="113"/>
      <c r="E10" s="113"/>
      <c r="F10" s="113"/>
    </row>
    <row r="11" spans="1:6" x14ac:dyDescent="0.45">
      <c r="A11" s="6" t="s">
        <v>63</v>
      </c>
      <c r="B11" s="58">
        <v>-521294380</v>
      </c>
      <c r="C11" s="15">
        <v>-482293797</v>
      </c>
      <c r="D11" s="113"/>
      <c r="E11" s="113"/>
      <c r="F11" s="113"/>
    </row>
    <row r="12" spans="1:6" x14ac:dyDescent="0.45">
      <c r="A12" s="6" t="s">
        <v>64</v>
      </c>
      <c r="B12" s="58">
        <v>-636820190</v>
      </c>
      <c r="C12" s="15">
        <v>-575840029</v>
      </c>
      <c r="D12" s="113"/>
      <c r="E12" s="113"/>
      <c r="F12" s="113"/>
    </row>
    <row r="13" spans="1:6" x14ac:dyDescent="0.45">
      <c r="A13" s="6" t="s">
        <v>86</v>
      </c>
      <c r="B13" s="58">
        <v>-146810051</v>
      </c>
      <c r="C13" s="15">
        <v>-148201016</v>
      </c>
      <c r="D13" s="113"/>
      <c r="E13" s="113"/>
      <c r="F13" s="113"/>
    </row>
    <row r="14" spans="1:6" x14ac:dyDescent="0.45">
      <c r="A14" s="6" t="s">
        <v>65</v>
      </c>
      <c r="B14" s="58">
        <v>-224732303</v>
      </c>
      <c r="C14" s="15">
        <v>-55285137</v>
      </c>
      <c r="D14" s="113"/>
      <c r="E14" s="113"/>
      <c r="F14" s="113"/>
    </row>
    <row r="15" spans="1:6" x14ac:dyDescent="0.45">
      <c r="A15" s="6" t="s">
        <v>66</v>
      </c>
      <c r="B15" s="58">
        <v>-132779302</v>
      </c>
      <c r="C15" s="15">
        <v>-62795302</v>
      </c>
      <c r="D15" s="113"/>
      <c r="E15" s="113"/>
      <c r="F15" s="113"/>
    </row>
    <row r="16" spans="1:6" x14ac:dyDescent="0.45">
      <c r="A16" s="6" t="s">
        <v>67</v>
      </c>
      <c r="B16" s="58">
        <v>-89962659</v>
      </c>
      <c r="C16" s="15">
        <v>-87700544</v>
      </c>
      <c r="D16" s="113"/>
      <c r="E16" s="113"/>
      <c r="F16" s="113"/>
    </row>
    <row r="17" spans="1:6" x14ac:dyDescent="0.45">
      <c r="A17" s="6" t="s">
        <v>219</v>
      </c>
      <c r="B17" s="58">
        <v>46793919</v>
      </c>
      <c r="C17" s="15">
        <v>-13948612</v>
      </c>
      <c r="D17" s="113"/>
      <c r="E17" s="113"/>
      <c r="F17" s="113"/>
    </row>
    <row r="18" spans="1:6" x14ac:dyDescent="0.45">
      <c r="A18" s="6" t="s">
        <v>220</v>
      </c>
      <c r="B18" s="58">
        <v>10119640</v>
      </c>
      <c r="C18" s="15">
        <v>-110297757</v>
      </c>
      <c r="D18" s="113"/>
      <c r="E18" s="113"/>
      <c r="F18" s="113"/>
    </row>
    <row r="19" spans="1:6" ht="18" thickBot="1" x14ac:dyDescent="0.5">
      <c r="A19" s="6" t="s">
        <v>68</v>
      </c>
      <c r="B19" s="58">
        <v>-219038880</v>
      </c>
      <c r="C19" s="15">
        <v>-127475371</v>
      </c>
      <c r="D19" s="113"/>
      <c r="E19" s="113"/>
      <c r="F19" s="113"/>
    </row>
    <row r="20" spans="1:6" ht="35.5" thickBot="1" x14ac:dyDescent="0.5">
      <c r="A20" s="3" t="s">
        <v>69</v>
      </c>
      <c r="B20" s="59">
        <f>B9+SUM(B11:B19)</f>
        <v>390952831</v>
      </c>
      <c r="C20" s="59">
        <f>C9+SUM(C11:C19)</f>
        <v>120402169</v>
      </c>
      <c r="D20" s="113"/>
      <c r="E20" s="113"/>
      <c r="F20" s="113"/>
    </row>
    <row r="21" spans="1:6" x14ac:dyDescent="0.45">
      <c r="A21" s="6"/>
      <c r="D21" s="113"/>
      <c r="E21" s="113"/>
      <c r="F21" s="113"/>
    </row>
    <row r="22" spans="1:6" x14ac:dyDescent="0.45">
      <c r="A22" s="6" t="s">
        <v>70</v>
      </c>
      <c r="B22" s="58">
        <v>249300337</v>
      </c>
      <c r="C22" s="15">
        <v>458810505</v>
      </c>
      <c r="D22" s="113"/>
      <c r="E22" s="113"/>
      <c r="F22" s="113"/>
    </row>
    <row r="23" spans="1:6" x14ac:dyDescent="0.45">
      <c r="A23" s="6" t="s">
        <v>221</v>
      </c>
      <c r="B23" s="58">
        <v>-249300337</v>
      </c>
      <c r="C23" s="15">
        <v>-458810505</v>
      </c>
      <c r="D23" s="113"/>
      <c r="E23" s="113"/>
      <c r="F23" s="113"/>
    </row>
    <row r="24" spans="1:6" x14ac:dyDescent="0.45">
      <c r="A24" s="6" t="s">
        <v>71</v>
      </c>
      <c r="B24" s="58">
        <v>1876822070</v>
      </c>
      <c r="C24" s="15">
        <v>182449856</v>
      </c>
      <c r="D24" s="113"/>
      <c r="E24" s="113"/>
      <c r="F24" s="113"/>
    </row>
    <row r="25" spans="1:6" x14ac:dyDescent="0.45">
      <c r="A25" s="6" t="s">
        <v>72</v>
      </c>
      <c r="B25" s="58">
        <v>-1876822070</v>
      </c>
      <c r="C25" s="15">
        <v>-182449856</v>
      </c>
      <c r="D25" s="113"/>
      <c r="E25" s="113"/>
      <c r="F25" s="113"/>
    </row>
    <row r="26" spans="1:6" ht="18" thickBot="1" x14ac:dyDescent="0.5">
      <c r="A26" s="6"/>
      <c r="D26" s="113"/>
      <c r="E26" s="113"/>
      <c r="F26" s="113"/>
    </row>
    <row r="27" spans="1:6" ht="18" thickBot="1" x14ac:dyDescent="0.5">
      <c r="A27" s="3" t="s">
        <v>73</v>
      </c>
      <c r="B27" s="59">
        <f>B20+SUM(B22:B25)</f>
        <v>390952831</v>
      </c>
      <c r="C27" s="59">
        <f>C20+SUM(C22:C25)</f>
        <v>120402169</v>
      </c>
      <c r="D27" s="113"/>
      <c r="E27" s="113"/>
      <c r="F27" s="113"/>
    </row>
    <row r="28" spans="1:6" x14ac:dyDescent="0.45">
      <c r="A28" s="6"/>
      <c r="D28" s="113"/>
      <c r="E28" s="113"/>
      <c r="F28" s="113"/>
    </row>
    <row r="29" spans="1:6" x14ac:dyDescent="0.45">
      <c r="A29" s="6" t="s">
        <v>224</v>
      </c>
      <c r="B29" s="58">
        <v>199293694</v>
      </c>
      <c r="C29" s="15">
        <v>204075512</v>
      </c>
      <c r="D29" s="113"/>
      <c r="E29" s="113"/>
      <c r="F29" s="113"/>
    </row>
    <row r="30" spans="1:6" x14ac:dyDescent="0.45">
      <c r="A30" s="6" t="s">
        <v>74</v>
      </c>
      <c r="B30" s="58">
        <v>13612485</v>
      </c>
      <c r="C30" s="15">
        <v>54321210</v>
      </c>
      <c r="D30" s="113"/>
      <c r="E30" s="113"/>
      <c r="F30" s="113"/>
    </row>
    <row r="31" spans="1:6" ht="18" thickBot="1" x14ac:dyDescent="0.5">
      <c r="A31" s="6" t="s">
        <v>75</v>
      </c>
      <c r="B31" s="58">
        <v>-119841192</v>
      </c>
      <c r="C31" s="15">
        <v>-164229598</v>
      </c>
      <c r="D31" s="113"/>
      <c r="E31" s="113"/>
      <c r="F31" s="113"/>
    </row>
    <row r="32" spans="1:6" ht="18" thickBot="1" x14ac:dyDescent="0.5">
      <c r="A32" s="3" t="s">
        <v>76</v>
      </c>
      <c r="B32" s="59">
        <v>93064988</v>
      </c>
      <c r="C32" s="59">
        <f>C29+C30+C31</f>
        <v>94167124</v>
      </c>
      <c r="D32" s="113"/>
      <c r="E32" s="113"/>
      <c r="F32" s="113"/>
    </row>
    <row r="33" spans="1:6" ht="18" thickBot="1" x14ac:dyDescent="0.5">
      <c r="A33" s="6"/>
      <c r="D33" s="113"/>
      <c r="E33" s="113"/>
      <c r="F33" s="113"/>
    </row>
    <row r="34" spans="1:6" ht="18" thickBot="1" x14ac:dyDescent="0.5">
      <c r="A34" s="3" t="s">
        <v>77</v>
      </c>
      <c r="B34" s="59">
        <f>B27+B32</f>
        <v>484017819</v>
      </c>
      <c r="C34" s="59">
        <f>C27+C32</f>
        <v>214569293</v>
      </c>
      <c r="D34" s="113"/>
      <c r="E34" s="113"/>
      <c r="F34" s="113"/>
    </row>
    <row r="35" spans="1:6" x14ac:dyDescent="0.45">
      <c r="A35" s="6"/>
      <c r="D35" s="113"/>
      <c r="E35" s="113"/>
      <c r="F35" s="113"/>
    </row>
    <row r="36" spans="1:6" x14ac:dyDescent="0.45">
      <c r="A36" s="6" t="s">
        <v>78</v>
      </c>
      <c r="B36" s="58">
        <v>-73285983</v>
      </c>
      <c r="C36" s="15">
        <v>-14137759</v>
      </c>
      <c r="D36" s="113"/>
      <c r="E36" s="113"/>
      <c r="F36" s="113"/>
    </row>
    <row r="37" spans="1:6" ht="18" thickBot="1" x14ac:dyDescent="0.5">
      <c r="A37" s="6"/>
      <c r="D37" s="113"/>
      <c r="E37" s="113"/>
      <c r="F37" s="113"/>
    </row>
    <row r="38" spans="1:6" ht="18" thickBot="1" x14ac:dyDescent="0.5">
      <c r="A38" s="24" t="s">
        <v>101</v>
      </c>
      <c r="B38" s="59">
        <f>B36+B34</f>
        <v>410731836</v>
      </c>
      <c r="C38" s="59">
        <f>C36+C34</f>
        <v>200431534</v>
      </c>
      <c r="D38" s="113"/>
      <c r="E38" s="113"/>
      <c r="F38" s="113"/>
    </row>
    <row r="39" spans="1:6" x14ac:dyDescent="0.45">
      <c r="A39" s="6" t="s">
        <v>97</v>
      </c>
      <c r="B39" s="58">
        <v>404130064</v>
      </c>
      <c r="C39" s="22">
        <v>195829757</v>
      </c>
      <c r="D39" s="113"/>
      <c r="E39" s="113"/>
      <c r="F39" s="113"/>
    </row>
    <row r="40" spans="1:6" x14ac:dyDescent="0.45">
      <c r="A40" s="6" t="s">
        <v>98</v>
      </c>
      <c r="B40" s="58">
        <v>6601772</v>
      </c>
      <c r="C40" s="22">
        <v>4601778</v>
      </c>
      <c r="D40" s="113"/>
      <c r="E40" s="113"/>
      <c r="F40" s="113"/>
    </row>
    <row r="41" spans="1:6" x14ac:dyDescent="0.45">
      <c r="B41" s="60"/>
      <c r="C41" s="23"/>
      <c r="D41" s="113"/>
      <c r="E41" s="113"/>
      <c r="F41" s="113"/>
    </row>
    <row r="42" spans="1:6" x14ac:dyDescent="0.45">
      <c r="A42" s="13" t="s">
        <v>222</v>
      </c>
      <c r="B42" s="60">
        <v>2.1800000000000002</v>
      </c>
      <c r="C42" s="23">
        <v>1.07</v>
      </c>
      <c r="D42" s="113"/>
      <c r="E42" s="113"/>
      <c r="F42" s="113"/>
    </row>
    <row r="43" spans="1:6" x14ac:dyDescent="0.45">
      <c r="A43" s="24" t="s">
        <v>102</v>
      </c>
      <c r="C43" s="22"/>
      <c r="D43" s="113"/>
      <c r="E43" s="113"/>
      <c r="F43" s="113"/>
    </row>
    <row r="44" spans="1:6" x14ac:dyDescent="0.45">
      <c r="A44" s="11" t="s">
        <v>103</v>
      </c>
      <c r="B44" s="58">
        <v>-7505715</v>
      </c>
      <c r="C44" s="22">
        <v>2880080</v>
      </c>
      <c r="D44" s="113"/>
      <c r="E44" s="113"/>
      <c r="F44" s="113"/>
    </row>
    <row r="45" spans="1:6" ht="18" thickBot="1" x14ac:dyDescent="0.5">
      <c r="A45" s="11" t="s">
        <v>223</v>
      </c>
      <c r="B45" s="58">
        <v>570305</v>
      </c>
      <c r="C45" s="15">
        <v>12455367</v>
      </c>
      <c r="D45" s="113"/>
      <c r="E45" s="113"/>
      <c r="F45" s="113"/>
    </row>
    <row r="46" spans="1:6" ht="18" thickBot="1" x14ac:dyDescent="0.5">
      <c r="A46" s="24" t="s">
        <v>79</v>
      </c>
      <c r="B46" s="59">
        <f>B38+B44+B45</f>
        <v>403796426</v>
      </c>
      <c r="C46" s="59">
        <f>C38+C44+C45</f>
        <v>215766981</v>
      </c>
      <c r="D46" s="113"/>
      <c r="E46" s="113"/>
      <c r="F46" s="113"/>
    </row>
    <row r="47" spans="1:6" x14ac:dyDescent="0.45">
      <c r="A47" s="1" t="s">
        <v>97</v>
      </c>
      <c r="B47" s="56">
        <v>396980880</v>
      </c>
      <c r="C47" s="95">
        <v>203720686</v>
      </c>
      <c r="D47" s="113"/>
      <c r="E47" s="113"/>
      <c r="F47" s="113"/>
    </row>
    <row r="48" spans="1:6" x14ac:dyDescent="0.45">
      <c r="A48" s="1" t="s">
        <v>98</v>
      </c>
      <c r="B48" s="58">
        <v>6815546</v>
      </c>
      <c r="C48" s="96">
        <v>12046295</v>
      </c>
      <c r="D48" s="113"/>
      <c r="E48" s="113"/>
      <c r="F48" s="113"/>
    </row>
    <row r="49" spans="4:5" x14ac:dyDescent="0.45">
      <c r="D49" s="113"/>
      <c r="E49" s="113"/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7"/>
  <sheetViews>
    <sheetView zoomScale="40" zoomScaleNormal="40" workbookViewId="0">
      <selection activeCell="A52" sqref="A52"/>
    </sheetView>
  </sheetViews>
  <sheetFormatPr defaultColWidth="8.81640625" defaultRowHeight="17.5" x14ac:dyDescent="0.45"/>
  <cols>
    <col min="1" max="1" width="56.26953125" style="54" customWidth="1"/>
    <col min="2" max="2" width="25.26953125" style="61" customWidth="1"/>
    <col min="3" max="3" width="18" style="61" bestFit="1" customWidth="1"/>
    <col min="4" max="4" width="19.81640625" style="61" bestFit="1" customWidth="1"/>
    <col min="5" max="5" width="21.26953125" style="61" bestFit="1" customWidth="1"/>
    <col min="6" max="7" width="21.26953125" style="61" customWidth="1"/>
    <col min="8" max="8" width="18.7265625" style="61" customWidth="1"/>
    <col min="9" max="9" width="17" style="61" customWidth="1"/>
    <col min="10" max="10" width="22.54296875" style="61" customWidth="1"/>
    <col min="11" max="11" width="20.1796875" style="61" customWidth="1"/>
    <col min="12" max="12" width="22.54296875" style="61" customWidth="1"/>
    <col min="13" max="13" width="6.7265625" style="54" customWidth="1"/>
    <col min="14" max="16" width="8.81640625" style="54"/>
    <col min="17" max="17" width="17.26953125" style="54" customWidth="1"/>
    <col min="18" max="16384" width="8.81640625" style="54"/>
  </cols>
  <sheetData>
    <row r="1" spans="1:12" ht="17.5" customHeight="1" x14ac:dyDescent="0.45">
      <c r="A1" s="79"/>
      <c r="B1" s="81" t="s">
        <v>104</v>
      </c>
      <c r="C1" s="81" t="s">
        <v>106</v>
      </c>
      <c r="D1" s="84" t="s">
        <v>109</v>
      </c>
      <c r="E1" s="81" t="s">
        <v>111</v>
      </c>
      <c r="F1" s="81" t="s">
        <v>228</v>
      </c>
      <c r="G1" s="81" t="s">
        <v>229</v>
      </c>
      <c r="H1" s="81" t="s">
        <v>112</v>
      </c>
      <c r="I1" s="131" t="s">
        <v>171</v>
      </c>
      <c r="J1" s="81" t="s">
        <v>230</v>
      </c>
      <c r="K1" s="81" t="s">
        <v>94</v>
      </c>
      <c r="L1" s="81" t="s">
        <v>114</v>
      </c>
    </row>
    <row r="2" spans="1:12" x14ac:dyDescent="0.45">
      <c r="A2" s="79"/>
      <c r="B2" s="81" t="s">
        <v>105</v>
      </c>
      <c r="C2" s="80" t="s">
        <v>107</v>
      </c>
      <c r="D2" s="84" t="s">
        <v>110</v>
      </c>
      <c r="E2" s="80"/>
      <c r="F2" s="80"/>
      <c r="G2" s="80"/>
      <c r="H2" s="81" t="s">
        <v>113</v>
      </c>
      <c r="I2" s="132"/>
      <c r="J2" s="81"/>
      <c r="K2" s="80"/>
      <c r="L2" s="81" t="s">
        <v>115</v>
      </c>
    </row>
    <row r="3" spans="1:12" x14ac:dyDescent="0.45">
      <c r="A3" s="79"/>
      <c r="B3" s="80"/>
      <c r="C3" s="77" t="s">
        <v>108</v>
      </c>
      <c r="D3" s="84"/>
      <c r="E3" s="77"/>
      <c r="F3" s="77"/>
      <c r="G3" s="77"/>
      <c r="H3" s="81"/>
      <c r="I3" s="81"/>
      <c r="J3" s="81"/>
      <c r="K3" s="88"/>
      <c r="L3" s="81"/>
    </row>
    <row r="4" spans="1:12" x14ac:dyDescent="0.45">
      <c r="A4" s="79" t="s">
        <v>292</v>
      </c>
      <c r="B4" s="68">
        <v>1883815040</v>
      </c>
      <c r="C4" s="68">
        <v>441418396</v>
      </c>
      <c r="D4" s="68">
        <v>247478865</v>
      </c>
      <c r="E4" s="69">
        <v>1265796861</v>
      </c>
      <c r="F4" s="69">
        <v>45421364</v>
      </c>
      <c r="G4" s="69">
        <v>0</v>
      </c>
      <c r="H4" s="69">
        <v>154227446</v>
      </c>
      <c r="I4" s="69">
        <v>19932259</v>
      </c>
      <c r="J4" s="69">
        <v>4058090231</v>
      </c>
      <c r="K4" s="68">
        <v>82818034</v>
      </c>
      <c r="L4" s="69">
        <v>4140908265</v>
      </c>
    </row>
    <row r="5" spans="1:12" x14ac:dyDescent="0.45">
      <c r="A5" s="34" t="s">
        <v>293</v>
      </c>
      <c r="B5" s="37"/>
      <c r="C5" s="37"/>
      <c r="D5" s="37"/>
      <c r="E5" s="37"/>
      <c r="F5" s="37"/>
      <c r="G5" s="37"/>
      <c r="H5" s="101">
        <v>-161800404</v>
      </c>
      <c r="I5" s="37">
        <v>-21377058</v>
      </c>
      <c r="J5" s="37">
        <v>-183177462</v>
      </c>
      <c r="K5" s="87">
        <v>5456533</v>
      </c>
      <c r="L5" s="37">
        <v>-177720929</v>
      </c>
    </row>
    <row r="6" spans="1:12" x14ac:dyDescent="0.45">
      <c r="A6" s="79" t="s">
        <v>225</v>
      </c>
      <c r="B6" s="68">
        <v>1883815040</v>
      </c>
      <c r="C6" s="68">
        <v>441418396</v>
      </c>
      <c r="D6" s="68">
        <v>247478865</v>
      </c>
      <c r="E6" s="69">
        <v>1265796861</v>
      </c>
      <c r="F6" s="69">
        <v>45421364</v>
      </c>
      <c r="G6" s="69">
        <v>0</v>
      </c>
      <c r="H6" s="69">
        <v>-7572958</v>
      </c>
      <c r="I6" s="69">
        <v>-1444799</v>
      </c>
      <c r="J6" s="69">
        <v>3874912769</v>
      </c>
      <c r="K6" s="68">
        <v>88274567</v>
      </c>
      <c r="L6" s="69">
        <v>3963187336</v>
      </c>
    </row>
    <row r="7" spans="1:12" x14ac:dyDescent="0.45">
      <c r="A7" s="79"/>
      <c r="B7" s="68"/>
      <c r="C7" s="68"/>
      <c r="D7" s="68"/>
      <c r="E7" s="69"/>
      <c r="F7" s="69"/>
      <c r="G7" s="69"/>
      <c r="H7" s="69"/>
      <c r="I7" s="69"/>
      <c r="J7" s="69"/>
      <c r="K7" s="68"/>
      <c r="L7" s="69"/>
    </row>
    <row r="8" spans="1:12" x14ac:dyDescent="0.45">
      <c r="A8" s="82" t="s">
        <v>179</v>
      </c>
      <c r="B8" s="37"/>
      <c r="C8" s="37"/>
      <c r="D8" s="37"/>
      <c r="E8" s="37"/>
      <c r="F8" s="37"/>
      <c r="G8" s="37"/>
      <c r="H8" s="121">
        <v>200431534</v>
      </c>
      <c r="I8" s="121"/>
      <c r="J8" s="121">
        <v>200431534</v>
      </c>
      <c r="K8" s="108">
        <v>4601778</v>
      </c>
      <c r="L8" s="121">
        <v>205033312</v>
      </c>
    </row>
    <row r="9" spans="1:12" x14ac:dyDescent="0.45">
      <c r="A9" s="34" t="s">
        <v>180</v>
      </c>
      <c r="B9" s="37"/>
      <c r="C9" s="37"/>
      <c r="D9" s="37"/>
      <c r="E9" s="37"/>
      <c r="F9" s="37"/>
      <c r="G9" s="37"/>
      <c r="H9" s="101">
        <v>2880078</v>
      </c>
      <c r="I9" s="37"/>
      <c r="J9" s="37">
        <v>2880078</v>
      </c>
      <c r="K9" s="87"/>
      <c r="L9" s="37">
        <v>2880078</v>
      </c>
    </row>
    <row r="10" spans="1:12" x14ac:dyDescent="0.45">
      <c r="A10" s="89" t="s">
        <v>232</v>
      </c>
      <c r="B10" s="37"/>
      <c r="C10" s="37"/>
      <c r="D10" s="37"/>
      <c r="E10" s="37"/>
      <c r="F10" s="37"/>
      <c r="G10" s="37"/>
      <c r="H10" s="101">
        <v>-5919723</v>
      </c>
      <c r="I10" s="101">
        <v>10930573</v>
      </c>
      <c r="J10" s="37">
        <v>5010850</v>
      </c>
      <c r="K10" s="101">
        <v>7444517</v>
      </c>
      <c r="L10" s="37">
        <v>12455367</v>
      </c>
    </row>
    <row r="11" spans="1:12" x14ac:dyDescent="0.45">
      <c r="A11" s="64" t="s">
        <v>233</v>
      </c>
      <c r="B11" s="37"/>
      <c r="C11" s="37"/>
      <c r="D11" s="37"/>
      <c r="E11" s="37"/>
      <c r="F11" s="37"/>
      <c r="G11" s="37"/>
      <c r="H11" s="101">
        <v>-3039645</v>
      </c>
      <c r="I11" s="101">
        <v>10930573</v>
      </c>
      <c r="J11" s="37">
        <v>7890928</v>
      </c>
      <c r="K11" s="37">
        <v>7444517</v>
      </c>
      <c r="L11" s="37">
        <v>15335445</v>
      </c>
    </row>
    <row r="12" spans="1:12" x14ac:dyDescent="0.45">
      <c r="A12" s="64" t="s">
        <v>234</v>
      </c>
      <c r="B12" s="37"/>
      <c r="C12" s="37"/>
      <c r="D12" s="37"/>
      <c r="E12" s="37"/>
      <c r="F12" s="37"/>
      <c r="G12" s="37"/>
      <c r="H12" s="120">
        <v>197391889</v>
      </c>
      <c r="I12" s="119">
        <v>10930573</v>
      </c>
      <c r="J12" s="68">
        <v>208322462</v>
      </c>
      <c r="K12" s="120">
        <v>12046295</v>
      </c>
      <c r="L12" s="68">
        <v>220368757</v>
      </c>
    </row>
    <row r="13" spans="1:12" x14ac:dyDescent="0.45">
      <c r="A13" s="89" t="s">
        <v>235</v>
      </c>
      <c r="B13" s="37"/>
      <c r="C13" s="37"/>
      <c r="D13" s="37"/>
      <c r="E13" s="37"/>
      <c r="F13" s="37"/>
      <c r="G13" s="37">
        <v>17275596</v>
      </c>
      <c r="H13" s="101">
        <v>-17275596</v>
      </c>
      <c r="I13" s="101"/>
      <c r="J13" s="37"/>
      <c r="K13" s="101"/>
      <c r="L13" s="37"/>
    </row>
    <row r="14" spans="1:12" x14ac:dyDescent="0.45">
      <c r="A14" s="89" t="s">
        <v>181</v>
      </c>
      <c r="B14" s="37"/>
      <c r="C14" s="37"/>
      <c r="D14" s="37"/>
      <c r="E14" s="37"/>
      <c r="F14" s="37">
        <v>10344066</v>
      </c>
      <c r="G14" s="37"/>
      <c r="H14" s="101">
        <v>-10344066</v>
      </c>
      <c r="I14" s="101"/>
      <c r="J14" s="37"/>
      <c r="K14" s="101"/>
      <c r="L14" s="37"/>
    </row>
    <row r="15" spans="1:12" x14ac:dyDescent="0.45">
      <c r="A15" s="89" t="s">
        <v>116</v>
      </c>
      <c r="B15" s="37"/>
      <c r="C15" s="37"/>
      <c r="D15" s="37"/>
      <c r="E15" s="37"/>
      <c r="F15" s="37"/>
      <c r="G15" s="37"/>
      <c r="H15" s="101"/>
      <c r="I15" s="101"/>
      <c r="J15" s="37"/>
      <c r="K15" s="101"/>
      <c r="L15" s="37"/>
    </row>
    <row r="16" spans="1:12" x14ac:dyDescent="0.45">
      <c r="A16" s="34" t="s">
        <v>161</v>
      </c>
      <c r="B16" s="37"/>
      <c r="C16" s="37"/>
      <c r="D16" s="37"/>
      <c r="E16" s="37"/>
      <c r="F16" s="37"/>
      <c r="G16" s="37"/>
      <c r="H16" s="101">
        <v>-131867053</v>
      </c>
      <c r="I16" s="37"/>
      <c r="J16" s="37">
        <v>-131867053</v>
      </c>
      <c r="K16" s="87"/>
      <c r="L16" s="37">
        <v>-131867053</v>
      </c>
    </row>
    <row r="17" spans="1:12" x14ac:dyDescent="0.45">
      <c r="A17" s="64" t="s">
        <v>226</v>
      </c>
      <c r="B17" s="68">
        <v>1883815040</v>
      </c>
      <c r="C17" s="68">
        <v>441418396</v>
      </c>
      <c r="D17" s="68">
        <v>247478865</v>
      </c>
      <c r="E17" s="68">
        <v>1265796861</v>
      </c>
      <c r="F17" s="68">
        <v>55765430</v>
      </c>
      <c r="G17" s="68">
        <v>17275596</v>
      </c>
      <c r="H17" s="68">
        <v>30332218</v>
      </c>
      <c r="I17" s="68">
        <v>9485774</v>
      </c>
      <c r="J17" s="68">
        <v>3951368180</v>
      </c>
      <c r="K17" s="68">
        <v>100320862</v>
      </c>
      <c r="L17" s="69">
        <v>4051689042</v>
      </c>
    </row>
    <row r="18" spans="1:12" x14ac:dyDescent="0.45">
      <c r="A18" s="64"/>
      <c r="B18" s="68"/>
      <c r="C18" s="68"/>
      <c r="D18" s="68"/>
      <c r="E18" s="69"/>
      <c r="F18" s="69"/>
      <c r="G18" s="69"/>
      <c r="H18" s="69"/>
      <c r="I18" s="69"/>
      <c r="J18" s="37"/>
      <c r="K18" s="68"/>
      <c r="L18" s="69"/>
    </row>
    <row r="19" spans="1:12" x14ac:dyDescent="0.45">
      <c r="A19" s="82" t="s">
        <v>179</v>
      </c>
      <c r="B19" s="82"/>
      <c r="C19" s="82"/>
      <c r="D19" s="82"/>
      <c r="E19" s="82"/>
      <c r="F19" s="89"/>
      <c r="G19" s="89"/>
      <c r="H19" s="87">
        <v>404130063</v>
      </c>
      <c r="I19" s="87"/>
      <c r="J19" s="37">
        <v>404130063</v>
      </c>
      <c r="K19" s="87">
        <v>6601772</v>
      </c>
      <c r="L19" s="87">
        <v>410731836</v>
      </c>
    </row>
    <row r="20" spans="1:12" x14ac:dyDescent="0.45">
      <c r="A20" s="34" t="s">
        <v>180</v>
      </c>
      <c r="B20" s="42"/>
      <c r="C20" s="42"/>
      <c r="D20" s="42"/>
      <c r="E20" s="42"/>
      <c r="F20" s="42"/>
      <c r="G20" s="42"/>
      <c r="H20" s="83">
        <v>-7505715</v>
      </c>
      <c r="I20" s="83"/>
      <c r="J20" s="37">
        <v>-7505715</v>
      </c>
      <c r="K20" s="83"/>
      <c r="L20" s="87">
        <v>-7505715</v>
      </c>
    </row>
    <row r="21" spans="1:12" x14ac:dyDescent="0.45">
      <c r="A21" s="89" t="s">
        <v>232</v>
      </c>
      <c r="B21" s="78"/>
      <c r="C21" s="78"/>
      <c r="D21" s="78"/>
      <c r="E21" s="78"/>
      <c r="F21" s="78"/>
      <c r="G21" s="78"/>
      <c r="H21" s="87">
        <v>-80289</v>
      </c>
      <c r="I21" s="87">
        <v>436821</v>
      </c>
      <c r="J21" s="37">
        <v>356532</v>
      </c>
      <c r="K21" s="87">
        <v>213774</v>
      </c>
      <c r="L21" s="87">
        <v>570305</v>
      </c>
    </row>
    <row r="22" spans="1:12" x14ac:dyDescent="0.45">
      <c r="A22" s="64" t="s">
        <v>233</v>
      </c>
      <c r="B22" s="73"/>
      <c r="C22" s="73"/>
      <c r="D22" s="73"/>
      <c r="E22" s="73"/>
      <c r="F22" s="73"/>
      <c r="G22" s="73"/>
      <c r="H22" s="87">
        <v>-7586004</v>
      </c>
      <c r="I22" s="87">
        <v>436821</v>
      </c>
      <c r="J22" s="37">
        <v>-7149183</v>
      </c>
      <c r="K22" s="87">
        <v>213774</v>
      </c>
      <c r="L22" s="87">
        <v>-6935410</v>
      </c>
    </row>
    <row r="23" spans="1:12" x14ac:dyDescent="0.45">
      <c r="A23" s="64" t="s">
        <v>234</v>
      </c>
      <c r="B23" s="52"/>
      <c r="C23" s="52"/>
      <c r="D23" s="52"/>
      <c r="E23" s="52"/>
      <c r="F23" s="52"/>
      <c r="G23" s="52"/>
      <c r="H23" s="52">
        <v>396544059</v>
      </c>
      <c r="I23" s="52">
        <v>436821</v>
      </c>
      <c r="J23" s="68">
        <v>396980880</v>
      </c>
      <c r="K23" s="52">
        <v>6815546</v>
      </c>
      <c r="L23" s="109">
        <v>403796426</v>
      </c>
    </row>
    <row r="24" spans="1:12" x14ac:dyDescent="0.45">
      <c r="A24" s="89" t="s">
        <v>235</v>
      </c>
      <c r="B24" s="52"/>
      <c r="C24" s="52"/>
      <c r="D24" s="52"/>
      <c r="E24" s="52"/>
      <c r="F24" s="83"/>
      <c r="G24" s="83">
        <v>40845861</v>
      </c>
      <c r="H24" s="83">
        <v>-40845861</v>
      </c>
      <c r="I24" s="74"/>
      <c r="J24" s="37"/>
      <c r="K24" s="83"/>
      <c r="L24" s="87"/>
    </row>
    <row r="25" spans="1:12" x14ac:dyDescent="0.45">
      <c r="A25" s="89" t="s">
        <v>181</v>
      </c>
      <c r="B25" s="52"/>
      <c r="C25" s="52"/>
      <c r="D25" s="52"/>
      <c r="E25" s="52"/>
      <c r="F25" s="83">
        <v>22905250</v>
      </c>
      <c r="G25" s="83"/>
      <c r="H25" s="83">
        <v>-22905250</v>
      </c>
      <c r="I25" s="83"/>
      <c r="J25" s="37"/>
      <c r="K25" s="83"/>
      <c r="L25" s="87"/>
    </row>
    <row r="26" spans="1:12" x14ac:dyDescent="0.45">
      <c r="A26" s="89" t="s">
        <v>116</v>
      </c>
      <c r="B26" s="42"/>
      <c r="C26" s="42"/>
      <c r="D26" s="42"/>
      <c r="E26" s="42"/>
      <c r="F26" s="83"/>
      <c r="G26" s="83"/>
      <c r="H26" s="97"/>
      <c r="I26" s="97"/>
      <c r="J26" s="37"/>
      <c r="K26" s="97"/>
      <c r="L26" s="97"/>
    </row>
    <row r="27" spans="1:12" x14ac:dyDescent="0.45">
      <c r="A27" s="34" t="s">
        <v>186</v>
      </c>
      <c r="B27" s="73"/>
      <c r="C27" s="73"/>
      <c r="D27" s="73"/>
      <c r="E27" s="74"/>
      <c r="F27" s="74"/>
      <c r="G27" s="74"/>
      <c r="H27" s="87">
        <v>-65933526</v>
      </c>
      <c r="I27" s="87"/>
      <c r="J27" s="37">
        <v>-65933526</v>
      </c>
      <c r="K27" s="87"/>
      <c r="L27" s="87">
        <v>-65933526</v>
      </c>
    </row>
    <row r="28" spans="1:12" x14ac:dyDescent="0.45">
      <c r="A28" s="72" t="s">
        <v>227</v>
      </c>
      <c r="B28" s="52">
        <v>1883815040</v>
      </c>
      <c r="C28" s="52">
        <v>441418396</v>
      </c>
      <c r="D28" s="52">
        <v>247478865</v>
      </c>
      <c r="E28" s="52">
        <v>1265796861</v>
      </c>
      <c r="F28" s="52">
        <v>78670680</v>
      </c>
      <c r="G28" s="52">
        <v>58121457</v>
      </c>
      <c r="H28" s="52">
        <v>297191640</v>
      </c>
      <c r="I28" s="52">
        <v>9922595</v>
      </c>
      <c r="J28" s="68">
        <v>4282415534</v>
      </c>
      <c r="K28" s="52">
        <v>107136408</v>
      </c>
      <c r="L28" s="52">
        <v>4389551942</v>
      </c>
    </row>
    <row r="31" spans="1:12" x14ac:dyDescent="0.45"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</row>
    <row r="32" spans="1:12" x14ac:dyDescent="0.45"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</row>
    <row r="33" spans="2:12" x14ac:dyDescent="0.45"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</row>
    <row r="34" spans="2:12" x14ac:dyDescent="0.45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2:12" x14ac:dyDescent="0.45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45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</row>
    <row r="37" spans="2:12" x14ac:dyDescent="0.45"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2:12" x14ac:dyDescent="0.45"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</row>
    <row r="39" spans="2:12" x14ac:dyDescent="0.45"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</row>
    <row r="40" spans="2:12" x14ac:dyDescent="0.45"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</row>
    <row r="41" spans="2:12" x14ac:dyDescent="0.45"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</row>
    <row r="42" spans="2:12" x14ac:dyDescent="0.45"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</row>
    <row r="43" spans="2:12" x14ac:dyDescent="0.45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</row>
    <row r="44" spans="2:12" x14ac:dyDescent="0.45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</row>
    <row r="45" spans="2:12" x14ac:dyDescent="0.45"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</row>
    <row r="46" spans="2:12" x14ac:dyDescent="0.45"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</row>
    <row r="47" spans="2:12" x14ac:dyDescent="0.45"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9"/>
  <sheetViews>
    <sheetView zoomScale="60" zoomScaleNormal="60" workbookViewId="0">
      <selection activeCell="D28" sqref="D28"/>
    </sheetView>
  </sheetViews>
  <sheetFormatPr defaultColWidth="8.81640625" defaultRowHeight="17.5" x14ac:dyDescent="0.45"/>
  <cols>
    <col min="1" max="1" width="63.54296875" style="54" customWidth="1"/>
    <col min="2" max="2" width="21" style="61" customWidth="1"/>
    <col min="3" max="3" width="17.81640625" style="61" customWidth="1"/>
    <col min="4" max="5" width="21.54296875" style="61" customWidth="1"/>
    <col min="6" max="7" width="18" style="61" customWidth="1"/>
    <col min="8" max="8" width="18.54296875" style="61" customWidth="1"/>
    <col min="9" max="9" width="19.1796875" style="61" customWidth="1"/>
    <col min="10" max="10" width="25.1796875" style="61" customWidth="1"/>
    <col min="11" max="11" width="18.453125" style="61" customWidth="1"/>
    <col min="12" max="12" width="20.54296875" style="61" customWidth="1"/>
    <col min="13" max="13" width="8.81640625" style="54"/>
    <col min="14" max="16" width="2.1796875" style="54" bestFit="1" customWidth="1"/>
    <col min="17" max="17" width="5.54296875" style="54" customWidth="1"/>
    <col min="18" max="18" width="4.1796875" style="54" customWidth="1"/>
    <col min="19" max="20" width="2.1796875" style="54" bestFit="1" customWidth="1"/>
    <col min="21" max="16384" width="8.81640625" style="54"/>
  </cols>
  <sheetData>
    <row r="1" spans="1:23" s="85" customFormat="1" ht="70" x14ac:dyDescent="0.45">
      <c r="A1" s="64"/>
      <c r="B1" s="68" t="s">
        <v>117</v>
      </c>
      <c r="C1" s="68" t="s">
        <v>172</v>
      </c>
      <c r="D1" s="68" t="s">
        <v>52</v>
      </c>
      <c r="E1" s="68" t="s">
        <v>53</v>
      </c>
      <c r="F1" s="68" t="s">
        <v>236</v>
      </c>
      <c r="G1" s="68" t="s">
        <v>237</v>
      </c>
      <c r="H1" s="69" t="s">
        <v>54</v>
      </c>
      <c r="I1" s="69" t="s">
        <v>238</v>
      </c>
      <c r="J1" s="69" t="s">
        <v>230</v>
      </c>
      <c r="K1" s="69" t="s">
        <v>118</v>
      </c>
      <c r="L1" s="68" t="s">
        <v>119</v>
      </c>
    </row>
    <row r="2" spans="1:23" s="85" customFormat="1" x14ac:dyDescent="0.45">
      <c r="A2" s="82"/>
      <c r="B2" s="78"/>
      <c r="C2" s="78"/>
      <c r="D2" s="78"/>
      <c r="E2" s="78"/>
      <c r="F2" s="78"/>
      <c r="G2" s="78"/>
      <c r="H2" s="83"/>
      <c r="I2" s="78"/>
      <c r="J2" s="78"/>
      <c r="K2" s="83"/>
      <c r="L2" s="83"/>
    </row>
    <row r="3" spans="1:23" s="85" customFormat="1" x14ac:dyDescent="0.45">
      <c r="A3" s="98" t="s">
        <v>294</v>
      </c>
      <c r="B3" s="52">
        <v>1883815040</v>
      </c>
      <c r="C3" s="52">
        <v>441418396</v>
      </c>
      <c r="D3" s="52">
        <v>247478865</v>
      </c>
      <c r="E3" s="52">
        <v>1265796861</v>
      </c>
      <c r="F3" s="52">
        <v>45421364</v>
      </c>
      <c r="G3" s="52">
        <v>0</v>
      </c>
      <c r="H3" s="52">
        <v>154227446</v>
      </c>
      <c r="I3" s="52">
        <v>19932259</v>
      </c>
      <c r="J3" s="52">
        <v>4058090231</v>
      </c>
      <c r="K3" s="52">
        <v>82818034</v>
      </c>
      <c r="L3" s="52">
        <v>4140908265</v>
      </c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</row>
    <row r="4" spans="1:23" s="85" customFormat="1" x14ac:dyDescent="0.45">
      <c r="A4" s="89" t="s">
        <v>295</v>
      </c>
      <c r="B4" s="73"/>
      <c r="C4" s="73"/>
      <c r="D4" s="73"/>
      <c r="E4" s="73"/>
      <c r="F4" s="73"/>
      <c r="G4" s="73"/>
      <c r="H4" s="74">
        <v>-161800404</v>
      </c>
      <c r="I4" s="73">
        <v>-21377058</v>
      </c>
      <c r="J4" s="73">
        <v>-183177462</v>
      </c>
      <c r="K4" s="73">
        <v>5456533</v>
      </c>
      <c r="L4" s="74">
        <v>-177720929</v>
      </c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</row>
    <row r="5" spans="1:23" s="85" customFormat="1" x14ac:dyDescent="0.45">
      <c r="A5" s="98" t="s">
        <v>239</v>
      </c>
      <c r="B5" s="52">
        <v>1883815040</v>
      </c>
      <c r="C5" s="52">
        <v>441418396</v>
      </c>
      <c r="D5" s="52">
        <v>247478865</v>
      </c>
      <c r="E5" s="52">
        <v>1265796861</v>
      </c>
      <c r="F5" s="52">
        <v>45421364</v>
      </c>
      <c r="G5" s="52">
        <v>0</v>
      </c>
      <c r="H5" s="52">
        <v>-7572958</v>
      </c>
      <c r="I5" s="52">
        <v>-1444799</v>
      </c>
      <c r="J5" s="52">
        <v>3874912769</v>
      </c>
      <c r="K5" s="52">
        <v>88274567</v>
      </c>
      <c r="L5" s="52">
        <v>3963187336</v>
      </c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1:23" s="85" customFormat="1" x14ac:dyDescent="0.45">
      <c r="A6" s="98"/>
      <c r="B6" s="42"/>
      <c r="C6" s="42"/>
      <c r="D6" s="42"/>
      <c r="E6" s="42"/>
      <c r="F6" s="42"/>
      <c r="G6" s="42"/>
      <c r="H6" s="42"/>
      <c r="I6" s="42"/>
      <c r="J6" s="83"/>
      <c r="K6" s="42"/>
      <c r="L6" s="52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</row>
    <row r="7" spans="1:23" s="85" customFormat="1" x14ac:dyDescent="0.45">
      <c r="A7" s="99" t="s">
        <v>242</v>
      </c>
      <c r="B7" s="83"/>
      <c r="C7" s="83"/>
      <c r="D7" s="83"/>
      <c r="E7" s="83"/>
      <c r="F7" s="83"/>
      <c r="G7" s="83"/>
      <c r="H7" s="74">
        <v>200431534</v>
      </c>
      <c r="I7" s="83"/>
      <c r="J7" s="74">
        <v>200431534</v>
      </c>
      <c r="K7" s="108">
        <v>4601778</v>
      </c>
      <c r="L7" s="74">
        <v>205033312</v>
      </c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</row>
    <row r="8" spans="1:23" s="85" customFormat="1" x14ac:dyDescent="0.45">
      <c r="A8" s="99" t="s">
        <v>243</v>
      </c>
      <c r="B8" s="83"/>
      <c r="C8" s="83"/>
      <c r="D8" s="83"/>
      <c r="E8" s="83"/>
      <c r="F8" s="83"/>
      <c r="G8" s="83"/>
      <c r="H8" s="83">
        <v>2880078</v>
      </c>
      <c r="I8" s="83"/>
      <c r="J8" s="83">
        <v>2880078</v>
      </c>
      <c r="K8" s="83"/>
      <c r="L8" s="83">
        <v>2880078</v>
      </c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</row>
    <row r="9" spans="1:23" s="85" customFormat="1" x14ac:dyDescent="0.45">
      <c r="A9" s="99" t="s">
        <v>244</v>
      </c>
      <c r="B9" s="83"/>
      <c r="C9" s="83"/>
      <c r="D9" s="83"/>
      <c r="E9" s="83"/>
      <c r="F9" s="83"/>
      <c r="G9" s="83"/>
      <c r="H9" s="83">
        <v>-5919723</v>
      </c>
      <c r="I9" s="83">
        <v>10930573</v>
      </c>
      <c r="J9" s="83">
        <v>5010850</v>
      </c>
      <c r="K9" s="83">
        <v>7444517</v>
      </c>
      <c r="L9" s="83">
        <v>12455367</v>
      </c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</row>
    <row r="10" spans="1:23" s="85" customFormat="1" x14ac:dyDescent="0.45">
      <c r="A10" s="99" t="s">
        <v>249</v>
      </c>
      <c r="B10" s="83"/>
      <c r="C10" s="83"/>
      <c r="D10" s="83"/>
      <c r="E10" s="83"/>
      <c r="F10" s="83"/>
      <c r="G10" s="83"/>
      <c r="H10" s="83">
        <v>-3039645</v>
      </c>
      <c r="I10" s="83">
        <v>10930573</v>
      </c>
      <c r="J10" s="83">
        <v>7890928</v>
      </c>
      <c r="K10" s="83">
        <v>7444517</v>
      </c>
      <c r="L10" s="83">
        <v>15335445</v>
      </c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</row>
    <row r="11" spans="1:23" s="85" customFormat="1" x14ac:dyDescent="0.45">
      <c r="A11" s="100" t="s">
        <v>250</v>
      </c>
      <c r="B11" s="83"/>
      <c r="C11" s="83"/>
      <c r="D11" s="83"/>
      <c r="E11" s="83"/>
      <c r="F11" s="83"/>
      <c r="G11" s="83"/>
      <c r="H11" s="52">
        <v>197391889</v>
      </c>
      <c r="I11" s="52">
        <v>10930573</v>
      </c>
      <c r="J11" s="52">
        <v>208322462</v>
      </c>
      <c r="K11" s="52">
        <v>12046295</v>
      </c>
      <c r="L11" s="52">
        <v>220368757</v>
      </c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</row>
    <row r="12" spans="1:23" s="85" customFormat="1" x14ac:dyDescent="0.45">
      <c r="A12" s="99" t="s">
        <v>245</v>
      </c>
      <c r="B12" s="83"/>
      <c r="C12" s="83"/>
      <c r="D12" s="83"/>
      <c r="E12" s="83"/>
      <c r="F12" s="83"/>
      <c r="G12" s="83">
        <v>17275596</v>
      </c>
      <c r="H12" s="83">
        <v>-17275596</v>
      </c>
      <c r="I12" s="83"/>
      <c r="J12" s="83"/>
      <c r="K12" s="83"/>
      <c r="L12" s="42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</row>
    <row r="13" spans="1:23" s="85" customFormat="1" x14ac:dyDescent="0.45">
      <c r="A13" s="99" t="s">
        <v>156</v>
      </c>
      <c r="B13" s="83"/>
      <c r="C13" s="83"/>
      <c r="D13" s="83"/>
      <c r="E13" s="83"/>
      <c r="F13" s="83">
        <v>10344066</v>
      </c>
      <c r="G13" s="83"/>
      <c r="H13" s="83">
        <v>-10344066</v>
      </c>
      <c r="I13" s="83"/>
      <c r="J13" s="83"/>
      <c r="K13" s="83"/>
      <c r="L13" s="42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</row>
    <row r="14" spans="1:23" s="85" customFormat="1" x14ac:dyDescent="0.45">
      <c r="A14" s="99" t="s">
        <v>246</v>
      </c>
      <c r="B14" s="83"/>
      <c r="C14" s="83"/>
      <c r="D14" s="83"/>
      <c r="E14" s="83"/>
      <c r="F14" s="83"/>
      <c r="G14" s="83"/>
      <c r="H14" s="74"/>
      <c r="I14" s="83"/>
      <c r="J14" s="52"/>
      <c r="K14" s="74"/>
      <c r="L14" s="52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spans="1:23" s="85" customFormat="1" x14ac:dyDescent="0.45">
      <c r="A15" s="99" t="s">
        <v>247</v>
      </c>
      <c r="B15" s="83"/>
      <c r="C15" s="83"/>
      <c r="D15" s="83"/>
      <c r="E15" s="83"/>
      <c r="F15" s="83"/>
      <c r="G15" s="83"/>
      <c r="H15" s="83">
        <v>-131867053</v>
      </c>
      <c r="I15" s="83"/>
      <c r="J15" s="83">
        <v>-131867053</v>
      </c>
      <c r="K15" s="83"/>
      <c r="L15" s="83">
        <v>-131867053</v>
      </c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</row>
    <row r="16" spans="1:23" s="85" customFormat="1" x14ac:dyDescent="0.45">
      <c r="A16" s="98" t="s">
        <v>240</v>
      </c>
      <c r="B16" s="52">
        <v>1883815040</v>
      </c>
      <c r="C16" s="52">
        <v>441418396</v>
      </c>
      <c r="D16" s="52">
        <v>247478865</v>
      </c>
      <c r="E16" s="52">
        <v>1265796861</v>
      </c>
      <c r="F16" s="52">
        <v>55765430</v>
      </c>
      <c r="G16" s="52">
        <v>17275596</v>
      </c>
      <c r="H16" s="52">
        <v>30332218</v>
      </c>
      <c r="I16" s="52">
        <v>9485774</v>
      </c>
      <c r="J16" s="52">
        <v>3951368180</v>
      </c>
      <c r="K16" s="52">
        <v>100320862</v>
      </c>
      <c r="L16" s="52">
        <v>4051689042</v>
      </c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</row>
    <row r="17" spans="1:23" s="85" customFormat="1" x14ac:dyDescent="0.45">
      <c r="A17" s="98"/>
      <c r="B17" s="42"/>
      <c r="C17" s="42"/>
      <c r="D17" s="42"/>
      <c r="E17" s="42"/>
      <c r="F17" s="42"/>
      <c r="G17" s="42"/>
      <c r="H17" s="52"/>
      <c r="I17" s="52"/>
      <c r="J17" s="83"/>
      <c r="K17" s="52"/>
      <c r="L17" s="52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</row>
    <row r="18" spans="1:23" s="85" customFormat="1" x14ac:dyDescent="0.45">
      <c r="A18" s="99" t="s">
        <v>182</v>
      </c>
      <c r="B18" s="86"/>
      <c r="C18" s="86"/>
      <c r="D18" s="86"/>
      <c r="E18" s="86"/>
      <c r="F18" s="86"/>
      <c r="G18" s="86"/>
      <c r="H18" s="101">
        <v>404130063</v>
      </c>
      <c r="I18" s="86"/>
      <c r="J18" s="83">
        <v>404130063</v>
      </c>
      <c r="K18" s="101">
        <v>6601772</v>
      </c>
      <c r="L18" s="83">
        <v>410731836</v>
      </c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</row>
    <row r="19" spans="1:23" s="85" customFormat="1" x14ac:dyDescent="0.45">
      <c r="A19" s="99" t="s">
        <v>103</v>
      </c>
      <c r="B19" s="86"/>
      <c r="C19" s="86"/>
      <c r="D19" s="86"/>
      <c r="E19" s="86"/>
      <c r="F19" s="86"/>
      <c r="G19" s="86"/>
      <c r="H19" s="101">
        <v>-7505715</v>
      </c>
      <c r="I19" s="86"/>
      <c r="J19" s="83">
        <v>-7505715</v>
      </c>
      <c r="K19" s="101"/>
      <c r="L19" s="83">
        <v>-7505715</v>
      </c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</row>
    <row r="20" spans="1:23" s="85" customFormat="1" x14ac:dyDescent="0.45">
      <c r="A20" s="99" t="s">
        <v>244</v>
      </c>
      <c r="B20" s="86"/>
      <c r="C20" s="86"/>
      <c r="D20" s="86"/>
      <c r="E20" s="86"/>
      <c r="F20" s="86"/>
      <c r="G20" s="86"/>
      <c r="H20" s="101">
        <v>-80289</v>
      </c>
      <c r="I20" s="101">
        <v>436821</v>
      </c>
      <c r="J20" s="83">
        <v>356532</v>
      </c>
      <c r="K20" s="101">
        <v>213774</v>
      </c>
      <c r="L20" s="83">
        <v>570305</v>
      </c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</row>
    <row r="21" spans="1:23" s="85" customFormat="1" x14ac:dyDescent="0.45">
      <c r="A21" s="99" t="s">
        <v>249</v>
      </c>
      <c r="B21" s="86"/>
      <c r="C21" s="86"/>
      <c r="D21" s="86"/>
      <c r="E21" s="86"/>
      <c r="F21" s="86"/>
      <c r="G21" s="86"/>
      <c r="H21" s="101">
        <v>-7586004</v>
      </c>
      <c r="I21" s="101">
        <v>436821</v>
      </c>
      <c r="J21" s="83">
        <v>-7149183</v>
      </c>
      <c r="K21" s="101">
        <v>213774</v>
      </c>
      <c r="L21" s="83">
        <v>-6935410</v>
      </c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</row>
    <row r="22" spans="1:23" s="85" customFormat="1" x14ac:dyDescent="0.45">
      <c r="A22" s="100" t="s">
        <v>250</v>
      </c>
      <c r="B22" s="86"/>
      <c r="C22" s="86"/>
      <c r="D22" s="86"/>
      <c r="E22" s="86"/>
      <c r="F22" s="86"/>
      <c r="G22" s="86"/>
      <c r="H22" s="119">
        <v>396544059</v>
      </c>
      <c r="I22" s="120">
        <v>436821</v>
      </c>
      <c r="J22" s="52">
        <v>396980880</v>
      </c>
      <c r="K22" s="120">
        <v>6815546</v>
      </c>
      <c r="L22" s="52">
        <v>403796426</v>
      </c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</row>
    <row r="23" spans="1:23" s="85" customFormat="1" x14ac:dyDescent="0.45">
      <c r="A23" s="99" t="s">
        <v>245</v>
      </c>
      <c r="B23" s="86"/>
      <c r="C23" s="86"/>
      <c r="D23" s="86"/>
      <c r="E23" s="86"/>
      <c r="F23" s="86"/>
      <c r="G23" s="101">
        <v>40845861</v>
      </c>
      <c r="H23" s="101">
        <v>-40845861</v>
      </c>
      <c r="I23" s="86"/>
      <c r="J23" s="83"/>
      <c r="K23" s="101"/>
      <c r="L23" s="42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</row>
    <row r="24" spans="1:23" s="85" customFormat="1" x14ac:dyDescent="0.45">
      <c r="A24" s="99" t="s">
        <v>156</v>
      </c>
      <c r="B24" s="86"/>
      <c r="C24" s="86"/>
      <c r="D24" s="86"/>
      <c r="E24" s="86"/>
      <c r="F24" s="86">
        <v>22905250</v>
      </c>
      <c r="G24" s="86"/>
      <c r="H24" s="101">
        <v>-22905250</v>
      </c>
      <c r="I24" s="86"/>
      <c r="J24" s="83"/>
      <c r="K24" s="101"/>
      <c r="L24" s="42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</row>
    <row r="25" spans="1:23" x14ac:dyDescent="0.45">
      <c r="A25" s="99" t="s">
        <v>246</v>
      </c>
      <c r="B25" s="86"/>
      <c r="C25" s="86"/>
      <c r="D25" s="86"/>
      <c r="E25" s="86"/>
      <c r="F25" s="86"/>
      <c r="G25" s="86"/>
      <c r="H25" s="101"/>
      <c r="I25" s="101"/>
      <c r="J25" s="52"/>
      <c r="K25" s="101"/>
      <c r="L25" s="52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</row>
    <row r="26" spans="1:23" x14ac:dyDescent="0.45">
      <c r="A26" s="99" t="s">
        <v>248</v>
      </c>
      <c r="B26" s="86"/>
      <c r="C26" s="86"/>
      <c r="D26" s="86"/>
      <c r="E26" s="86"/>
      <c r="F26" s="86"/>
      <c r="G26" s="86"/>
      <c r="H26" s="101">
        <v>-65933526</v>
      </c>
      <c r="I26" s="101"/>
      <c r="J26" s="83">
        <v>-65933526</v>
      </c>
      <c r="K26" s="101"/>
      <c r="L26" s="83">
        <v>-65933526</v>
      </c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</row>
    <row r="27" spans="1:23" x14ac:dyDescent="0.45">
      <c r="A27" s="98" t="s">
        <v>241</v>
      </c>
      <c r="B27" s="52">
        <v>1883815040</v>
      </c>
      <c r="C27" s="52">
        <v>441418396</v>
      </c>
      <c r="D27" s="52">
        <v>247478865</v>
      </c>
      <c r="E27" s="52">
        <v>1265796861</v>
      </c>
      <c r="F27" s="52">
        <v>78670680</v>
      </c>
      <c r="G27" s="52">
        <v>58121457</v>
      </c>
      <c r="H27" s="122">
        <v>297191640</v>
      </c>
      <c r="I27" s="122">
        <v>9922595</v>
      </c>
      <c r="J27" s="52">
        <v>4282415534</v>
      </c>
      <c r="K27" s="122">
        <v>107136408</v>
      </c>
      <c r="L27" s="122">
        <v>4389551942</v>
      </c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</row>
    <row r="29" spans="1:23" x14ac:dyDescent="0.45">
      <c r="A29" s="9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76"/>
  <sheetViews>
    <sheetView zoomScale="60" zoomScaleNormal="60" workbookViewId="0">
      <selection activeCell="G14" sqref="G14"/>
    </sheetView>
  </sheetViews>
  <sheetFormatPr defaultColWidth="8.81640625" defaultRowHeight="17.5" x14ac:dyDescent="0.45"/>
  <cols>
    <col min="1" max="1" width="8.81640625" style="30"/>
    <col min="2" max="2" width="60.7265625" style="30" customWidth="1"/>
    <col min="3" max="4" width="27.81640625" style="30" customWidth="1"/>
    <col min="5" max="5" width="8.81640625" style="30"/>
    <col min="6" max="6" width="43.6328125" style="30" bestFit="1" customWidth="1"/>
    <col min="7" max="7" width="16.7265625" style="30" customWidth="1"/>
    <col min="8" max="8" width="16.90625" style="30" customWidth="1"/>
    <col min="9" max="16384" width="8.81640625" style="30"/>
  </cols>
  <sheetData>
    <row r="1" spans="2:10" x14ac:dyDescent="0.45">
      <c r="B1" s="27"/>
      <c r="C1" s="107" t="s">
        <v>177</v>
      </c>
      <c r="D1" s="107" t="s">
        <v>177</v>
      </c>
    </row>
    <row r="2" spans="2:10" x14ac:dyDescent="0.45">
      <c r="B2" s="27"/>
      <c r="C2" s="104">
        <v>45292</v>
      </c>
      <c r="D2" s="104">
        <v>44927</v>
      </c>
    </row>
    <row r="3" spans="2:10" x14ac:dyDescent="0.45">
      <c r="B3" s="27"/>
      <c r="C3" s="104">
        <v>45657</v>
      </c>
      <c r="D3" s="104">
        <v>45291</v>
      </c>
    </row>
    <row r="4" spans="2:10" x14ac:dyDescent="0.45">
      <c r="B4" s="64"/>
      <c r="C4" s="102"/>
      <c r="D4" s="102" t="s">
        <v>197</v>
      </c>
    </row>
    <row r="5" spans="2:10" x14ac:dyDescent="0.45">
      <c r="B5" s="27" t="s">
        <v>37</v>
      </c>
      <c r="C5" s="42">
        <v>484017819</v>
      </c>
      <c r="D5" s="42">
        <v>214569293</v>
      </c>
      <c r="G5" s="110"/>
      <c r="H5" s="110"/>
      <c r="I5" s="110"/>
      <c r="J5" s="110"/>
    </row>
    <row r="6" spans="2:10" x14ac:dyDescent="0.45">
      <c r="B6" s="27"/>
      <c r="C6" s="39"/>
      <c r="D6" s="28"/>
      <c r="I6" s="110"/>
      <c r="J6" s="110"/>
    </row>
    <row r="7" spans="2:10" x14ac:dyDescent="0.45">
      <c r="B7" s="31" t="s">
        <v>130</v>
      </c>
      <c r="C7" s="39"/>
      <c r="D7" s="28"/>
      <c r="I7" s="110"/>
      <c r="J7" s="110"/>
    </row>
    <row r="8" spans="2:10" x14ac:dyDescent="0.45">
      <c r="B8" s="32"/>
      <c r="C8" s="41"/>
      <c r="D8" s="33"/>
      <c r="I8" s="110"/>
      <c r="J8" s="110"/>
    </row>
    <row r="9" spans="2:10" x14ac:dyDescent="0.45">
      <c r="B9" s="32" t="s">
        <v>23</v>
      </c>
      <c r="C9" s="49">
        <v>521294380</v>
      </c>
      <c r="D9" s="49">
        <v>482293797</v>
      </c>
      <c r="G9" s="110"/>
      <c r="H9" s="110"/>
      <c r="I9" s="110"/>
      <c r="J9" s="110"/>
    </row>
    <row r="10" spans="2:10" x14ac:dyDescent="0.45">
      <c r="B10" s="89" t="s">
        <v>254</v>
      </c>
      <c r="C10" s="49">
        <v>2059121</v>
      </c>
      <c r="D10" s="87" t="s">
        <v>215</v>
      </c>
      <c r="G10" s="110"/>
      <c r="I10" s="110"/>
      <c r="J10" s="110"/>
    </row>
    <row r="11" spans="2:10" x14ac:dyDescent="0.45">
      <c r="B11" s="32" t="s">
        <v>131</v>
      </c>
      <c r="C11" s="49">
        <v>181501</v>
      </c>
      <c r="D11" s="49">
        <v>-123138</v>
      </c>
      <c r="G11" s="110"/>
      <c r="H11" s="110"/>
      <c r="I11" s="110"/>
      <c r="J11" s="110"/>
    </row>
    <row r="12" spans="2:10" x14ac:dyDescent="0.45">
      <c r="B12" s="32" t="s">
        <v>255</v>
      </c>
      <c r="C12" s="49">
        <v>-35771991</v>
      </c>
      <c r="D12" s="49">
        <v>9999314</v>
      </c>
      <c r="G12" s="110"/>
      <c r="H12" s="110"/>
      <c r="I12" s="110"/>
      <c r="J12" s="110"/>
    </row>
    <row r="13" spans="2:10" ht="35" x14ac:dyDescent="0.45">
      <c r="B13" s="32" t="s">
        <v>164</v>
      </c>
      <c r="C13" s="49">
        <v>-105215125</v>
      </c>
      <c r="D13" s="49">
        <v>-113957081</v>
      </c>
      <c r="G13" s="110"/>
      <c r="H13" s="110"/>
      <c r="I13" s="110"/>
      <c r="J13" s="110"/>
    </row>
    <row r="14" spans="2:10" x14ac:dyDescent="0.45">
      <c r="B14" s="32" t="s">
        <v>132</v>
      </c>
      <c r="C14" s="49">
        <v>-127698456</v>
      </c>
      <c r="D14" s="49">
        <v>-145223075</v>
      </c>
      <c r="G14" s="110"/>
      <c r="H14" s="110"/>
      <c r="I14" s="110"/>
      <c r="J14" s="110"/>
    </row>
    <row r="15" spans="2:10" x14ac:dyDescent="0.45">
      <c r="B15" s="32" t="s">
        <v>133</v>
      </c>
      <c r="C15" s="49">
        <v>25267170</v>
      </c>
      <c r="D15" s="49">
        <v>126282</v>
      </c>
      <c r="G15" s="110"/>
      <c r="H15" s="110"/>
      <c r="I15" s="110"/>
      <c r="J15" s="110"/>
    </row>
    <row r="16" spans="2:10" x14ac:dyDescent="0.45">
      <c r="B16" s="63" t="s">
        <v>163</v>
      </c>
      <c r="C16" s="49">
        <v>11034501</v>
      </c>
      <c r="D16" s="49">
        <v>3840129</v>
      </c>
      <c r="G16" s="110"/>
      <c r="H16" s="110"/>
      <c r="I16" s="110"/>
      <c r="J16" s="110"/>
    </row>
    <row r="17" spans="2:10" x14ac:dyDescent="0.45">
      <c r="B17" s="63" t="s">
        <v>134</v>
      </c>
      <c r="C17" s="49">
        <v>-10119640</v>
      </c>
      <c r="D17" s="49">
        <v>110297757</v>
      </c>
      <c r="G17" s="110"/>
      <c r="H17" s="110"/>
      <c r="I17" s="110"/>
      <c r="J17" s="110"/>
    </row>
    <row r="18" spans="2:10" x14ac:dyDescent="0.45">
      <c r="B18" s="89" t="s">
        <v>183</v>
      </c>
      <c r="C18" s="49">
        <v>8226642</v>
      </c>
      <c r="D18" s="49">
        <v>8603725</v>
      </c>
      <c r="H18" s="110"/>
      <c r="I18" s="110"/>
      <c r="J18" s="110"/>
    </row>
    <row r="19" spans="2:10" ht="35" x14ac:dyDescent="0.45">
      <c r="B19" s="89" t="s">
        <v>184</v>
      </c>
      <c r="C19" s="49">
        <v>9056425</v>
      </c>
      <c r="D19" s="49">
        <v>8655793</v>
      </c>
      <c r="G19" s="110"/>
      <c r="H19" s="110"/>
      <c r="I19" s="110"/>
      <c r="J19" s="110"/>
    </row>
    <row r="20" spans="2:10" x14ac:dyDescent="0.45">
      <c r="B20" s="32" t="s">
        <v>135</v>
      </c>
      <c r="C20" s="49">
        <v>-71595238</v>
      </c>
      <c r="D20" s="49">
        <v>-58852437</v>
      </c>
      <c r="G20" s="110"/>
      <c r="H20" s="110"/>
      <c r="I20" s="110"/>
      <c r="J20" s="110"/>
    </row>
    <row r="21" spans="2:10" x14ac:dyDescent="0.45">
      <c r="B21" s="32" t="s">
        <v>136</v>
      </c>
      <c r="C21" s="49">
        <v>97607177</v>
      </c>
      <c r="D21" s="49">
        <v>105112790</v>
      </c>
      <c r="G21" s="110"/>
      <c r="H21" s="110"/>
      <c r="I21" s="110"/>
      <c r="J21" s="110"/>
    </row>
    <row r="22" spans="2:10" ht="35" x14ac:dyDescent="0.45">
      <c r="B22" s="32" t="s">
        <v>165</v>
      </c>
      <c r="C22" s="49">
        <v>-482755</v>
      </c>
      <c r="D22" s="49">
        <v>-1941479</v>
      </c>
      <c r="G22" s="110"/>
      <c r="H22" s="110"/>
      <c r="I22" s="110"/>
      <c r="J22" s="110"/>
    </row>
    <row r="23" spans="2:10" x14ac:dyDescent="0.45">
      <c r="B23" s="32" t="s">
        <v>137</v>
      </c>
      <c r="C23" s="49">
        <v>-170466</v>
      </c>
      <c r="D23" s="49">
        <v>-330243</v>
      </c>
      <c r="I23" s="110"/>
      <c r="J23" s="110"/>
    </row>
    <row r="24" spans="2:10" x14ac:dyDescent="0.45">
      <c r="B24" s="27" t="s">
        <v>138</v>
      </c>
      <c r="C24" s="48">
        <v>807691064</v>
      </c>
      <c r="D24" s="48">
        <v>623071427</v>
      </c>
      <c r="G24" s="110"/>
      <c r="H24" s="110"/>
      <c r="I24" s="110"/>
      <c r="J24" s="110"/>
    </row>
    <row r="25" spans="2:10" x14ac:dyDescent="0.45">
      <c r="B25" s="27" t="s">
        <v>139</v>
      </c>
      <c r="C25" s="29"/>
      <c r="D25" s="29"/>
      <c r="G25" s="110"/>
      <c r="I25" s="110"/>
      <c r="J25" s="110"/>
    </row>
    <row r="26" spans="2:10" x14ac:dyDescent="0.45">
      <c r="B26" s="32"/>
      <c r="C26" s="35"/>
      <c r="D26" s="35"/>
      <c r="G26" s="110"/>
      <c r="H26" s="110"/>
      <c r="I26" s="110"/>
      <c r="J26" s="110"/>
    </row>
    <row r="27" spans="2:10" x14ac:dyDescent="0.45">
      <c r="B27" s="32" t="s">
        <v>140</v>
      </c>
      <c r="C27" s="37">
        <v>-116327845</v>
      </c>
      <c r="D27" s="37">
        <v>-126081383</v>
      </c>
      <c r="G27" s="110"/>
      <c r="H27" s="110"/>
      <c r="I27" s="110"/>
      <c r="J27" s="110"/>
    </row>
    <row r="28" spans="2:10" x14ac:dyDescent="0.45">
      <c r="B28" s="32" t="s">
        <v>141</v>
      </c>
      <c r="C28" s="37">
        <v>64418055</v>
      </c>
      <c r="D28" s="49">
        <v>18968618</v>
      </c>
      <c r="G28" s="110"/>
      <c r="H28" s="110"/>
      <c r="I28" s="110"/>
      <c r="J28" s="110"/>
    </row>
    <row r="29" spans="2:10" x14ac:dyDescent="0.45">
      <c r="B29" s="32" t="s">
        <v>142</v>
      </c>
      <c r="C29" s="49">
        <v>-18208683</v>
      </c>
      <c r="D29" s="49">
        <v>98744971</v>
      </c>
      <c r="G29" s="110"/>
      <c r="H29" s="110"/>
      <c r="I29" s="110"/>
      <c r="J29" s="110"/>
    </row>
    <row r="30" spans="2:10" x14ac:dyDescent="0.45">
      <c r="B30" s="27" t="s">
        <v>143</v>
      </c>
      <c r="C30" s="44">
        <v>737572591</v>
      </c>
      <c r="D30" s="44">
        <v>614703634</v>
      </c>
      <c r="I30" s="110"/>
      <c r="J30" s="110"/>
    </row>
    <row r="31" spans="2:10" x14ac:dyDescent="0.45">
      <c r="B31" s="27"/>
      <c r="C31" s="39"/>
      <c r="D31" s="28"/>
      <c r="I31" s="110"/>
      <c r="J31" s="110"/>
    </row>
    <row r="32" spans="2:10" x14ac:dyDescent="0.45">
      <c r="B32" s="32" t="s">
        <v>145</v>
      </c>
      <c r="C32" s="125">
        <v>-35637362</v>
      </c>
      <c r="D32" s="125">
        <v>-80998142</v>
      </c>
      <c r="I32" s="110"/>
      <c r="J32" s="110"/>
    </row>
    <row r="33" spans="2:10" x14ac:dyDescent="0.45">
      <c r="B33" s="27" t="s">
        <v>256</v>
      </c>
      <c r="C33" s="39"/>
      <c r="D33" s="28"/>
      <c r="G33" s="110"/>
      <c r="H33" s="110"/>
      <c r="I33" s="110"/>
      <c r="J33" s="110"/>
    </row>
    <row r="34" spans="2:10" x14ac:dyDescent="0.45">
      <c r="B34" s="27" t="s">
        <v>146</v>
      </c>
      <c r="C34" s="52">
        <v>701935229</v>
      </c>
      <c r="D34" s="52">
        <v>533705492</v>
      </c>
      <c r="G34" s="110"/>
      <c r="H34" s="110"/>
      <c r="I34" s="110"/>
      <c r="J34" s="110"/>
    </row>
    <row r="35" spans="2:10" x14ac:dyDescent="0.45">
      <c r="B35" s="32"/>
      <c r="C35" s="39"/>
      <c r="D35" s="28"/>
      <c r="G35" s="110"/>
      <c r="H35" s="110"/>
      <c r="I35" s="110"/>
      <c r="J35" s="110"/>
    </row>
    <row r="36" spans="2:10" x14ac:dyDescent="0.45">
      <c r="B36" s="27" t="s">
        <v>257</v>
      </c>
      <c r="C36" s="38"/>
      <c r="D36" s="27"/>
      <c r="I36" s="110"/>
      <c r="J36" s="110"/>
    </row>
    <row r="37" spans="2:10" x14ac:dyDescent="0.45">
      <c r="B37" s="53"/>
      <c r="C37" s="38"/>
      <c r="D37" s="27"/>
      <c r="I37" s="110"/>
      <c r="J37" s="110"/>
    </row>
    <row r="38" spans="2:10" x14ac:dyDescent="0.45">
      <c r="B38" s="34" t="s">
        <v>258</v>
      </c>
      <c r="C38" s="49">
        <v>-1754581537</v>
      </c>
      <c r="D38" s="49">
        <v>-236044692</v>
      </c>
      <c r="G38" s="110"/>
      <c r="H38" s="110"/>
      <c r="I38" s="110"/>
      <c r="J38" s="110"/>
    </row>
    <row r="39" spans="2:10" x14ac:dyDescent="0.45">
      <c r="B39" s="34" t="s">
        <v>259</v>
      </c>
      <c r="C39" s="49">
        <v>-21680950</v>
      </c>
      <c r="D39" s="49">
        <v>-20149402</v>
      </c>
      <c r="G39" s="110"/>
      <c r="H39" s="110"/>
      <c r="I39" s="110"/>
      <c r="J39" s="110"/>
    </row>
    <row r="40" spans="2:10" x14ac:dyDescent="0.45">
      <c r="B40" s="30" t="s">
        <v>260</v>
      </c>
      <c r="C40" s="49">
        <v>110457</v>
      </c>
      <c r="D40" s="49">
        <v>230257</v>
      </c>
      <c r="G40" s="110"/>
      <c r="H40" s="110"/>
      <c r="I40" s="110"/>
      <c r="J40" s="110"/>
    </row>
    <row r="41" spans="2:10" x14ac:dyDescent="0.45">
      <c r="B41" s="89" t="s">
        <v>144</v>
      </c>
      <c r="C41" s="49">
        <v>12492847</v>
      </c>
      <c r="D41" s="49">
        <v>4317150</v>
      </c>
      <c r="I41" s="110"/>
      <c r="J41" s="110"/>
    </row>
    <row r="42" spans="2:10" x14ac:dyDescent="0.45">
      <c r="B42" s="82"/>
      <c r="C42" s="50"/>
      <c r="D42" s="50"/>
      <c r="G42" s="110"/>
      <c r="H42" s="110"/>
      <c r="I42" s="110"/>
      <c r="J42" s="110"/>
    </row>
    <row r="43" spans="2:10" x14ac:dyDescent="0.45">
      <c r="B43" s="27" t="s">
        <v>175</v>
      </c>
      <c r="C43" s="123">
        <v>-1763659183</v>
      </c>
      <c r="D43" s="123">
        <v>-251646687</v>
      </c>
      <c r="G43" s="110"/>
      <c r="H43" s="110"/>
      <c r="I43" s="110"/>
      <c r="J43" s="110"/>
    </row>
    <row r="44" spans="2:10" x14ac:dyDescent="0.45">
      <c r="B44" s="27" t="s">
        <v>173</v>
      </c>
      <c r="G44" s="110"/>
      <c r="H44" s="110"/>
      <c r="I44" s="110"/>
      <c r="J44" s="110"/>
    </row>
    <row r="45" spans="2:10" x14ac:dyDescent="0.45">
      <c r="C45" s="38"/>
      <c r="D45" s="27"/>
      <c r="G45" s="110"/>
      <c r="H45" s="110"/>
      <c r="I45" s="110"/>
      <c r="J45" s="110"/>
    </row>
    <row r="46" spans="2:10" x14ac:dyDescent="0.45">
      <c r="B46" s="27" t="s">
        <v>261</v>
      </c>
      <c r="C46" s="64"/>
      <c r="D46" s="49"/>
      <c r="I46" s="110"/>
      <c r="J46" s="110"/>
    </row>
    <row r="47" spans="2:10" x14ac:dyDescent="0.45">
      <c r="B47" s="89" t="s">
        <v>147</v>
      </c>
      <c r="C47" s="49">
        <v>-148091010</v>
      </c>
      <c r="D47" s="49">
        <v>-136659384</v>
      </c>
      <c r="I47" s="110"/>
      <c r="J47" s="110"/>
    </row>
    <row r="48" spans="2:10" x14ac:dyDescent="0.45">
      <c r="B48" s="89" t="s">
        <v>251</v>
      </c>
      <c r="C48" s="49">
        <v>2174192</v>
      </c>
      <c r="D48" s="49">
        <v>175431456</v>
      </c>
      <c r="I48" s="110"/>
      <c r="J48" s="110"/>
    </row>
    <row r="49" spans="2:10" x14ac:dyDescent="0.45">
      <c r="B49" s="30" t="s">
        <v>174</v>
      </c>
      <c r="C49" s="49">
        <v>1417670000</v>
      </c>
      <c r="D49" s="49">
        <v>246610000</v>
      </c>
      <c r="I49" s="110"/>
      <c r="J49" s="110"/>
    </row>
    <row r="50" spans="2:10" x14ac:dyDescent="0.45">
      <c r="B50" s="30" t="s">
        <v>262</v>
      </c>
      <c r="C50" s="49">
        <v>-51106577</v>
      </c>
      <c r="D50" s="49">
        <v>-17616140</v>
      </c>
      <c r="G50" s="110"/>
      <c r="H50" s="110"/>
      <c r="I50" s="110"/>
      <c r="J50" s="110"/>
    </row>
    <row r="51" spans="2:10" x14ac:dyDescent="0.45">
      <c r="B51" s="89" t="s">
        <v>252</v>
      </c>
      <c r="C51" s="49">
        <v>382870681</v>
      </c>
      <c r="D51" s="87"/>
      <c r="G51" s="110"/>
      <c r="H51" s="110"/>
      <c r="I51" s="110"/>
      <c r="J51" s="110"/>
    </row>
    <row r="52" spans="2:10" x14ac:dyDescent="0.45">
      <c r="B52" s="89" t="s">
        <v>253</v>
      </c>
      <c r="C52" s="49">
        <v>16267601</v>
      </c>
      <c r="D52" s="49">
        <v>4477340</v>
      </c>
      <c r="G52" s="110"/>
      <c r="H52" s="110"/>
      <c r="I52" s="110"/>
      <c r="J52" s="110"/>
    </row>
    <row r="53" spans="2:10" x14ac:dyDescent="0.45">
      <c r="B53" s="89" t="s">
        <v>155</v>
      </c>
      <c r="C53" s="49">
        <v>-138539073</v>
      </c>
      <c r="D53" s="49">
        <v>-128149989</v>
      </c>
      <c r="G53" s="110"/>
      <c r="H53" s="110"/>
      <c r="I53" s="110"/>
      <c r="J53" s="110"/>
    </row>
    <row r="54" spans="2:10" x14ac:dyDescent="0.45">
      <c r="B54" s="32" t="s">
        <v>148</v>
      </c>
      <c r="C54" s="74">
        <v>-66079699</v>
      </c>
      <c r="D54" s="74">
        <v>-132399008</v>
      </c>
      <c r="G54" s="110"/>
      <c r="I54" s="110"/>
      <c r="J54" s="110"/>
    </row>
    <row r="55" spans="2:10" x14ac:dyDescent="0.45">
      <c r="C55" s="49"/>
      <c r="D55" s="49"/>
      <c r="G55" s="110"/>
      <c r="H55" s="110"/>
      <c r="I55" s="110"/>
      <c r="J55" s="110"/>
    </row>
    <row r="56" spans="2:10" x14ac:dyDescent="0.45">
      <c r="B56" s="27" t="s">
        <v>149</v>
      </c>
      <c r="C56" s="123">
        <v>1415166115</v>
      </c>
      <c r="D56" s="123">
        <v>11694277</v>
      </c>
      <c r="G56" s="110"/>
      <c r="H56" s="110"/>
      <c r="I56" s="110"/>
      <c r="J56" s="110"/>
    </row>
    <row r="57" spans="2:10" x14ac:dyDescent="0.45">
      <c r="B57" s="27" t="s">
        <v>150</v>
      </c>
      <c r="C57" s="124"/>
      <c r="D57" s="124"/>
      <c r="G57" s="110"/>
      <c r="H57" s="110"/>
      <c r="I57" s="110"/>
      <c r="J57" s="110"/>
    </row>
    <row r="58" spans="2:10" x14ac:dyDescent="0.45">
      <c r="B58" s="45" t="s">
        <v>151</v>
      </c>
      <c r="C58" s="123">
        <v>353442157</v>
      </c>
      <c r="D58" s="123">
        <v>293753082</v>
      </c>
      <c r="G58" s="110"/>
      <c r="H58" s="110"/>
      <c r="I58" s="110"/>
      <c r="J58" s="110"/>
    </row>
    <row r="59" spans="2:10" x14ac:dyDescent="0.45">
      <c r="B59" s="27" t="s">
        <v>152</v>
      </c>
      <c r="C59" s="41"/>
      <c r="D59" s="33"/>
      <c r="I59" s="110"/>
      <c r="J59" s="110"/>
    </row>
    <row r="60" spans="2:10" x14ac:dyDescent="0.45">
      <c r="B60" s="45" t="s">
        <v>153</v>
      </c>
      <c r="C60" s="48">
        <v>710857030</v>
      </c>
      <c r="D60" s="48">
        <v>417103948</v>
      </c>
      <c r="G60" s="110"/>
      <c r="H60" s="110"/>
      <c r="I60" s="110"/>
      <c r="J60" s="110"/>
    </row>
    <row r="61" spans="2:10" x14ac:dyDescent="0.45">
      <c r="B61" s="27" t="s">
        <v>154</v>
      </c>
      <c r="C61" s="29"/>
      <c r="D61" s="29"/>
      <c r="I61" s="110"/>
      <c r="J61" s="110"/>
    </row>
    <row r="62" spans="2:10" x14ac:dyDescent="0.45">
      <c r="B62" s="45" t="s">
        <v>153</v>
      </c>
      <c r="C62" s="36">
        <v>1064299187</v>
      </c>
      <c r="D62" s="36">
        <v>710857030</v>
      </c>
      <c r="G62" s="110"/>
      <c r="H62" s="110"/>
      <c r="I62" s="110"/>
      <c r="J62" s="110"/>
    </row>
    <row r="63" spans="2:10" x14ac:dyDescent="0.45">
      <c r="B63" s="46" t="s">
        <v>263</v>
      </c>
    </row>
    <row r="69" spans="3:3" x14ac:dyDescent="0.45">
      <c r="C69" s="126"/>
    </row>
    <row r="70" spans="3:3" x14ac:dyDescent="0.45">
      <c r="C70" s="126"/>
    </row>
    <row r="71" spans="3:3" x14ac:dyDescent="0.45">
      <c r="C71" s="126"/>
    </row>
    <row r="72" spans="3:3" x14ac:dyDescent="0.45">
      <c r="C72" s="126"/>
    </row>
    <row r="73" spans="3:3" x14ac:dyDescent="0.45">
      <c r="C73" s="126"/>
    </row>
    <row r="74" spans="3:3" x14ac:dyDescent="0.45">
      <c r="C74" s="126"/>
    </row>
    <row r="75" spans="3:3" x14ac:dyDescent="0.45">
      <c r="C75" s="126"/>
    </row>
    <row r="76" spans="3:3" x14ac:dyDescent="0.45">
      <c r="C76" s="12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3"/>
  <sheetViews>
    <sheetView zoomScale="60" zoomScaleNormal="60" workbookViewId="0">
      <selection activeCell="K11" sqref="K11"/>
    </sheetView>
  </sheetViews>
  <sheetFormatPr defaultRowHeight="17.5" x14ac:dyDescent="0.45"/>
  <cols>
    <col min="2" max="2" width="64.81640625" style="30" customWidth="1"/>
    <col min="3" max="4" width="27.81640625" style="30" customWidth="1"/>
  </cols>
  <sheetData>
    <row r="1" spans="1:7" x14ac:dyDescent="0.35">
      <c r="A1" s="63"/>
      <c r="B1" s="64"/>
      <c r="C1" s="103" t="s">
        <v>178</v>
      </c>
      <c r="D1" s="103" t="s">
        <v>178</v>
      </c>
    </row>
    <row r="2" spans="1:7" x14ac:dyDescent="0.35">
      <c r="A2" s="63"/>
      <c r="B2" s="64"/>
      <c r="C2" s="104">
        <v>45292</v>
      </c>
      <c r="D2" s="104">
        <v>44927</v>
      </c>
    </row>
    <row r="3" spans="1:7" x14ac:dyDescent="0.35">
      <c r="A3" s="63"/>
      <c r="B3" s="40"/>
      <c r="C3" s="105">
        <v>45657</v>
      </c>
      <c r="D3" s="105">
        <v>45291</v>
      </c>
    </row>
    <row r="4" spans="1:7" x14ac:dyDescent="0.35">
      <c r="A4" s="89"/>
      <c r="B4" s="40"/>
      <c r="C4" s="105"/>
      <c r="D4" s="105" t="s">
        <v>198</v>
      </c>
    </row>
    <row r="5" spans="1:7" x14ac:dyDescent="0.35">
      <c r="A5" s="63"/>
      <c r="B5" s="64" t="s">
        <v>77</v>
      </c>
      <c r="C5" s="42">
        <v>484017819</v>
      </c>
      <c r="D5" s="42">
        <v>214569293</v>
      </c>
      <c r="F5" s="116"/>
      <c r="G5" s="116"/>
    </row>
    <row r="6" spans="1:7" x14ac:dyDescent="0.35">
      <c r="A6" s="63"/>
      <c r="B6" s="64"/>
      <c r="C6" s="51"/>
      <c r="D6" s="51"/>
      <c r="F6" s="116"/>
      <c r="G6" s="116"/>
    </row>
    <row r="7" spans="1:7" x14ac:dyDescent="0.35">
      <c r="A7" s="63"/>
      <c r="B7" s="31" t="s">
        <v>120</v>
      </c>
      <c r="C7" s="51"/>
      <c r="D7" s="51"/>
      <c r="F7" s="116"/>
      <c r="G7" s="116"/>
    </row>
    <row r="8" spans="1:7" x14ac:dyDescent="0.35">
      <c r="A8" s="63"/>
      <c r="B8" s="31"/>
      <c r="C8" s="41"/>
      <c r="D8" s="41"/>
      <c r="F8" s="116"/>
      <c r="G8" s="116"/>
    </row>
    <row r="9" spans="1:7" x14ac:dyDescent="0.35">
      <c r="A9" s="63"/>
      <c r="B9" s="63" t="s">
        <v>63</v>
      </c>
      <c r="C9" s="43">
        <v>521294380</v>
      </c>
      <c r="D9" s="43">
        <v>482293797</v>
      </c>
      <c r="F9" s="116"/>
      <c r="G9" s="116"/>
    </row>
    <row r="10" spans="1:7" x14ac:dyDescent="0.35">
      <c r="A10" s="89"/>
      <c r="B10" s="89" t="s">
        <v>280</v>
      </c>
      <c r="C10" s="83">
        <v>2059121</v>
      </c>
      <c r="D10" s="83" t="s">
        <v>215</v>
      </c>
      <c r="F10" s="116"/>
      <c r="G10" s="116"/>
    </row>
    <row r="11" spans="1:7" x14ac:dyDescent="0.35">
      <c r="A11" s="63"/>
      <c r="B11" s="89" t="s">
        <v>281</v>
      </c>
      <c r="C11" s="49">
        <v>181501</v>
      </c>
      <c r="D11" s="49">
        <v>-123138</v>
      </c>
      <c r="F11" s="116"/>
      <c r="G11" s="116"/>
    </row>
    <row r="12" spans="1:7" x14ac:dyDescent="0.45">
      <c r="A12" s="63"/>
      <c r="B12" s="30" t="s">
        <v>207</v>
      </c>
      <c r="C12" s="49">
        <v>-35771991</v>
      </c>
      <c r="D12" s="49">
        <v>9999314</v>
      </c>
      <c r="F12" s="116"/>
      <c r="G12" s="116"/>
    </row>
    <row r="13" spans="1:7" ht="35.25" customHeight="1" x14ac:dyDescent="0.45">
      <c r="A13" s="63"/>
      <c r="B13" s="129" t="s">
        <v>282</v>
      </c>
      <c r="C13" s="49">
        <v>-105215125</v>
      </c>
      <c r="D13" s="49">
        <v>-113957081</v>
      </c>
      <c r="F13" s="116"/>
      <c r="G13" s="116"/>
    </row>
    <row r="14" spans="1:7" ht="17.5" customHeight="1" x14ac:dyDescent="0.45">
      <c r="A14" s="63"/>
      <c r="B14" s="30" t="s">
        <v>283</v>
      </c>
      <c r="C14" s="49">
        <v>-127698456</v>
      </c>
      <c r="D14" s="49">
        <v>-145223075</v>
      </c>
      <c r="F14" s="116"/>
      <c r="G14" s="116"/>
    </row>
    <row r="15" spans="1:7" x14ac:dyDescent="0.45">
      <c r="A15" s="63"/>
      <c r="B15" s="30" t="s">
        <v>121</v>
      </c>
      <c r="C15" s="49">
        <v>25267170</v>
      </c>
      <c r="D15" s="49">
        <v>126282</v>
      </c>
      <c r="F15" s="116"/>
      <c r="G15" s="116"/>
    </row>
    <row r="16" spans="1:7" x14ac:dyDescent="0.45">
      <c r="A16" s="63"/>
      <c r="B16" s="30" t="s">
        <v>284</v>
      </c>
      <c r="C16" s="49">
        <v>11034501</v>
      </c>
      <c r="D16" s="49">
        <v>3840129</v>
      </c>
      <c r="F16" s="116"/>
      <c r="G16" s="116"/>
    </row>
    <row r="17" spans="1:7" x14ac:dyDescent="0.45">
      <c r="A17" s="63"/>
      <c r="B17" s="30" t="s">
        <v>166</v>
      </c>
      <c r="C17" s="49">
        <v>-10119640</v>
      </c>
      <c r="D17" s="49">
        <v>110297757</v>
      </c>
      <c r="F17" s="116"/>
      <c r="G17" s="116"/>
    </row>
    <row r="18" spans="1:7" x14ac:dyDescent="0.45">
      <c r="A18" s="89"/>
      <c r="B18" s="30" t="s">
        <v>185</v>
      </c>
      <c r="C18" s="49">
        <v>8226642</v>
      </c>
      <c r="D18" s="49">
        <v>8603725</v>
      </c>
      <c r="F18" s="116"/>
      <c r="G18" s="116"/>
    </row>
    <row r="19" spans="1:7" x14ac:dyDescent="0.45">
      <c r="A19" s="89"/>
      <c r="B19" s="30" t="s">
        <v>285</v>
      </c>
      <c r="C19" s="49">
        <v>9056425</v>
      </c>
      <c r="D19" s="49">
        <v>8655793</v>
      </c>
      <c r="F19" s="116"/>
      <c r="G19" s="116"/>
    </row>
    <row r="20" spans="1:7" x14ac:dyDescent="0.45">
      <c r="A20" s="63"/>
      <c r="B20" s="30" t="s">
        <v>224</v>
      </c>
      <c r="C20" s="49">
        <v>-71595238</v>
      </c>
      <c r="D20" s="49">
        <v>-58852437</v>
      </c>
      <c r="F20" s="116"/>
      <c r="G20" s="116"/>
    </row>
    <row r="21" spans="1:7" x14ac:dyDescent="0.45">
      <c r="A21" s="63"/>
      <c r="B21" s="30" t="s">
        <v>122</v>
      </c>
      <c r="C21" s="49">
        <v>97607177</v>
      </c>
      <c r="D21" s="49">
        <v>105112790</v>
      </c>
      <c r="F21" s="116"/>
      <c r="G21" s="116"/>
    </row>
    <row r="22" spans="1:7" x14ac:dyDescent="0.45">
      <c r="A22" s="63"/>
      <c r="B22" s="30" t="s">
        <v>123</v>
      </c>
      <c r="C22" s="49">
        <v>-482755</v>
      </c>
      <c r="D22" s="49">
        <v>-1941479</v>
      </c>
      <c r="F22" s="116"/>
      <c r="G22" s="116"/>
    </row>
    <row r="23" spans="1:7" x14ac:dyDescent="0.45">
      <c r="A23" s="63"/>
      <c r="B23" s="30" t="s">
        <v>286</v>
      </c>
      <c r="C23" s="49">
        <v>-170466</v>
      </c>
      <c r="D23" s="49">
        <v>-330243</v>
      </c>
      <c r="F23" s="116"/>
      <c r="G23" s="116"/>
    </row>
    <row r="24" spans="1:7" ht="17.5" customHeight="1" x14ac:dyDescent="0.35">
      <c r="A24" s="63"/>
      <c r="B24" s="64" t="s">
        <v>124</v>
      </c>
      <c r="C24" s="48">
        <v>807691064</v>
      </c>
      <c r="D24" s="48">
        <v>623071427</v>
      </c>
      <c r="F24" s="116"/>
      <c r="G24" s="116"/>
    </row>
    <row r="25" spans="1:7" x14ac:dyDescent="0.35">
      <c r="A25" s="63"/>
      <c r="B25" s="89"/>
      <c r="C25" s="29"/>
      <c r="D25" s="29"/>
      <c r="F25" s="116"/>
      <c r="G25" s="116"/>
    </row>
    <row r="26" spans="1:7" x14ac:dyDescent="0.35">
      <c r="A26" s="63"/>
      <c r="B26" s="89"/>
      <c r="C26" s="35"/>
      <c r="D26" s="35"/>
      <c r="F26" s="116"/>
      <c r="G26" s="116"/>
    </row>
    <row r="27" spans="1:7" x14ac:dyDescent="0.35">
      <c r="A27" s="63"/>
      <c r="B27" s="89" t="s">
        <v>287</v>
      </c>
      <c r="C27" s="37">
        <v>-116327845</v>
      </c>
      <c r="D27" s="37">
        <v>-126081383</v>
      </c>
      <c r="F27" s="116"/>
      <c r="G27" s="116"/>
    </row>
    <row r="28" spans="1:7" x14ac:dyDescent="0.35">
      <c r="A28" s="63"/>
      <c r="B28" s="89" t="s">
        <v>288</v>
      </c>
      <c r="C28" s="37">
        <v>64418055</v>
      </c>
      <c r="D28" s="37">
        <v>18968618</v>
      </c>
      <c r="F28" s="116"/>
      <c r="G28" s="116"/>
    </row>
    <row r="29" spans="1:7" x14ac:dyDescent="0.35">
      <c r="A29" s="63"/>
      <c r="B29" s="89" t="s">
        <v>125</v>
      </c>
      <c r="C29" s="49">
        <v>-18208683</v>
      </c>
      <c r="D29" s="49">
        <v>98744971</v>
      </c>
      <c r="F29" s="116"/>
      <c r="G29" s="116"/>
    </row>
    <row r="30" spans="1:7" x14ac:dyDescent="0.35">
      <c r="A30" s="63"/>
      <c r="B30" s="64" t="s">
        <v>126</v>
      </c>
      <c r="C30" s="44">
        <v>737572591</v>
      </c>
      <c r="D30" s="44">
        <v>614703634</v>
      </c>
      <c r="F30" s="116"/>
      <c r="G30" s="116"/>
    </row>
    <row r="31" spans="1:7" x14ac:dyDescent="0.35">
      <c r="A31" s="63"/>
      <c r="B31" s="89"/>
      <c r="C31" s="51"/>
      <c r="D31" s="51"/>
      <c r="F31" s="116"/>
      <c r="G31" s="116"/>
    </row>
    <row r="32" spans="1:7" x14ac:dyDescent="0.35">
      <c r="A32" s="63"/>
      <c r="B32" s="89" t="s">
        <v>264</v>
      </c>
      <c r="C32" s="125">
        <v>-35637362</v>
      </c>
      <c r="D32" s="125">
        <v>-80998142</v>
      </c>
      <c r="F32" s="116"/>
      <c r="G32" s="116"/>
    </row>
    <row r="33" spans="1:7" x14ac:dyDescent="0.35">
      <c r="A33" s="63"/>
      <c r="B33" s="89"/>
      <c r="C33" s="51"/>
      <c r="D33" s="51"/>
      <c r="F33" s="116"/>
      <c r="G33" s="116"/>
    </row>
    <row r="34" spans="1:7" x14ac:dyDescent="0.35">
      <c r="B34" s="64" t="s">
        <v>265</v>
      </c>
      <c r="C34" s="52">
        <v>701935229</v>
      </c>
      <c r="D34" s="52">
        <v>533705492</v>
      </c>
      <c r="F34" s="116"/>
      <c r="G34" s="116"/>
    </row>
    <row r="35" spans="1:7" x14ac:dyDescent="0.35">
      <c r="B35" s="64"/>
      <c r="C35" s="51"/>
      <c r="D35" s="51"/>
      <c r="F35" s="116"/>
      <c r="G35" s="116"/>
    </row>
    <row r="36" spans="1:7" x14ac:dyDescent="0.35">
      <c r="B36" s="64" t="s">
        <v>129</v>
      </c>
      <c r="C36" s="64"/>
      <c r="D36" s="64"/>
      <c r="F36" s="116"/>
      <c r="G36" s="116"/>
    </row>
    <row r="37" spans="1:7" x14ac:dyDescent="0.35">
      <c r="B37" s="64" t="s">
        <v>266</v>
      </c>
      <c r="C37" s="64"/>
      <c r="D37" s="64"/>
      <c r="F37" s="116"/>
      <c r="G37" s="116"/>
    </row>
    <row r="38" spans="1:7" x14ac:dyDescent="0.35">
      <c r="B38" s="89" t="s">
        <v>267</v>
      </c>
      <c r="C38" s="49">
        <v>-1754581537</v>
      </c>
      <c r="D38" s="49">
        <v>-236044692</v>
      </c>
      <c r="F38" s="116"/>
      <c r="G38" s="116"/>
    </row>
    <row r="39" spans="1:7" x14ac:dyDescent="0.35">
      <c r="B39" s="89" t="s">
        <v>268</v>
      </c>
      <c r="C39" s="49">
        <v>-21680950</v>
      </c>
      <c r="D39" s="49">
        <v>-20149402</v>
      </c>
      <c r="F39" s="116"/>
      <c r="G39" s="116"/>
    </row>
    <row r="40" spans="1:7" x14ac:dyDescent="0.35">
      <c r="B40" s="89" t="s">
        <v>269</v>
      </c>
      <c r="C40" s="83">
        <v>110457</v>
      </c>
      <c r="D40" s="128">
        <v>230257</v>
      </c>
      <c r="F40" s="116"/>
      <c r="G40" s="116"/>
    </row>
    <row r="41" spans="1:7" x14ac:dyDescent="0.35">
      <c r="B41" s="89" t="s">
        <v>128</v>
      </c>
      <c r="C41" s="128">
        <v>12492847</v>
      </c>
      <c r="D41" s="128">
        <v>4317150</v>
      </c>
      <c r="F41" s="116"/>
      <c r="G41" s="116"/>
    </row>
    <row r="42" spans="1:7" x14ac:dyDescent="0.35">
      <c r="B42" s="89"/>
      <c r="C42" s="50"/>
      <c r="D42" s="50"/>
      <c r="F42" s="116"/>
      <c r="G42" s="116"/>
    </row>
    <row r="43" spans="1:7" x14ac:dyDescent="0.35">
      <c r="B43" s="64" t="s">
        <v>270</v>
      </c>
      <c r="C43" s="123">
        <v>-1763659183</v>
      </c>
      <c r="D43" s="123">
        <v>-251646687</v>
      </c>
      <c r="F43" s="116"/>
      <c r="G43" s="116"/>
    </row>
    <row r="44" spans="1:7" x14ac:dyDescent="0.35">
      <c r="B44" s="64"/>
      <c r="C44" s="71"/>
      <c r="D44" s="71"/>
      <c r="F44" s="116"/>
      <c r="G44" s="116"/>
    </row>
    <row r="45" spans="1:7" x14ac:dyDescent="0.35">
      <c r="B45" s="64"/>
      <c r="C45" s="81"/>
      <c r="D45" s="81"/>
      <c r="F45" s="116"/>
      <c r="G45" s="116"/>
    </row>
    <row r="46" spans="1:7" x14ac:dyDescent="0.35">
      <c r="B46" s="64" t="s">
        <v>271</v>
      </c>
      <c r="C46" s="64"/>
      <c r="D46" s="64"/>
      <c r="F46" s="116"/>
      <c r="G46" s="116"/>
    </row>
    <row r="47" spans="1:7" x14ac:dyDescent="0.35">
      <c r="B47" s="89" t="s">
        <v>272</v>
      </c>
      <c r="C47" s="128">
        <v>-148091010</v>
      </c>
      <c r="D47" s="83">
        <v>-136659384</v>
      </c>
      <c r="F47" s="116"/>
      <c r="G47" s="116"/>
    </row>
    <row r="48" spans="1:7" x14ac:dyDescent="0.45">
      <c r="B48" s="89" t="s">
        <v>273</v>
      </c>
      <c r="C48" s="83">
        <v>2174192</v>
      </c>
      <c r="D48" s="110">
        <v>175431456</v>
      </c>
      <c r="F48" s="116"/>
      <c r="G48" s="116"/>
    </row>
    <row r="49" spans="2:7" x14ac:dyDescent="0.35">
      <c r="B49" s="89" t="s">
        <v>274</v>
      </c>
      <c r="C49" s="83">
        <v>1417670000</v>
      </c>
      <c r="D49" s="83">
        <v>246610000</v>
      </c>
      <c r="F49" s="116"/>
      <c r="G49" s="116"/>
    </row>
    <row r="50" spans="2:7" x14ac:dyDescent="0.35">
      <c r="B50" s="89" t="s">
        <v>275</v>
      </c>
      <c r="C50" s="111">
        <v>-51106577</v>
      </c>
      <c r="D50" s="83">
        <v>-17616140</v>
      </c>
      <c r="F50" s="116"/>
      <c r="G50" s="116"/>
    </row>
    <row r="51" spans="2:7" x14ac:dyDescent="0.35">
      <c r="B51" s="89" t="s">
        <v>276</v>
      </c>
      <c r="C51" s="83">
        <v>382870681</v>
      </c>
      <c r="D51" s="83" t="s">
        <v>215</v>
      </c>
      <c r="F51" s="116"/>
      <c r="G51" s="116"/>
    </row>
    <row r="52" spans="2:7" x14ac:dyDescent="0.35">
      <c r="B52" s="89" t="s">
        <v>277</v>
      </c>
      <c r="C52" s="83">
        <v>16267601</v>
      </c>
      <c r="D52" s="83">
        <v>4477340</v>
      </c>
      <c r="F52" s="116"/>
      <c r="G52" s="116"/>
    </row>
    <row r="53" spans="2:7" x14ac:dyDescent="0.35">
      <c r="B53" s="89" t="s">
        <v>127</v>
      </c>
      <c r="C53" s="83">
        <v>-138539073</v>
      </c>
      <c r="D53" s="83">
        <v>-128149989</v>
      </c>
      <c r="F53" s="116"/>
      <c r="G53" s="116"/>
    </row>
    <row r="54" spans="2:7" x14ac:dyDescent="0.35">
      <c r="B54" s="89" t="s">
        <v>162</v>
      </c>
      <c r="C54" s="74">
        <v>-66079699</v>
      </c>
      <c r="D54" s="74">
        <v>-132399008</v>
      </c>
      <c r="F54" s="116"/>
      <c r="G54" s="116"/>
    </row>
    <row r="55" spans="2:7" x14ac:dyDescent="0.35">
      <c r="B55" s="89"/>
      <c r="C55" s="83"/>
      <c r="D55" s="83"/>
      <c r="F55" s="116"/>
      <c r="G55" s="116"/>
    </row>
    <row r="56" spans="2:7" x14ac:dyDescent="0.35">
      <c r="B56" s="64" t="s">
        <v>278</v>
      </c>
      <c r="C56" s="52">
        <v>1415166115</v>
      </c>
      <c r="D56" s="52">
        <v>11694277</v>
      </c>
      <c r="F56" s="116"/>
      <c r="G56" s="116"/>
    </row>
    <row r="57" spans="2:7" x14ac:dyDescent="0.35">
      <c r="B57" s="89"/>
      <c r="C57" s="51"/>
      <c r="D57" s="51"/>
      <c r="F57" s="116"/>
      <c r="G57" s="116"/>
    </row>
    <row r="58" spans="2:7" x14ac:dyDescent="0.35">
      <c r="B58" s="65" t="s">
        <v>157</v>
      </c>
      <c r="C58" s="123">
        <v>353442157</v>
      </c>
      <c r="D58" s="123">
        <v>293753082</v>
      </c>
      <c r="F58" s="116"/>
      <c r="G58" s="116"/>
    </row>
    <row r="59" spans="2:7" x14ac:dyDescent="0.35">
      <c r="B59" s="64"/>
      <c r="C59" s="41"/>
      <c r="D59" s="41"/>
      <c r="F59" s="116"/>
      <c r="G59" s="116"/>
    </row>
    <row r="60" spans="2:7" x14ac:dyDescent="0.35">
      <c r="B60" s="65" t="s">
        <v>158</v>
      </c>
      <c r="C60" s="48">
        <v>710857030</v>
      </c>
      <c r="D60" s="48">
        <v>417103948</v>
      </c>
      <c r="F60" s="116"/>
      <c r="G60" s="116"/>
    </row>
    <row r="61" spans="2:7" x14ac:dyDescent="0.45">
      <c r="C61" s="29"/>
      <c r="D61" s="29"/>
      <c r="F61" s="116"/>
      <c r="G61" s="116"/>
    </row>
    <row r="62" spans="2:7" x14ac:dyDescent="0.35">
      <c r="B62" s="65" t="s">
        <v>279</v>
      </c>
      <c r="C62" s="36">
        <v>1064299187</v>
      </c>
      <c r="D62" s="36">
        <v>710857030</v>
      </c>
      <c r="F62" s="116"/>
      <c r="G62" s="116"/>
    </row>
    <row r="64" spans="2:7" x14ac:dyDescent="0.35">
      <c r="B64" s="65"/>
      <c r="C64" s="47"/>
      <c r="D64" s="47"/>
    </row>
    <row r="65" spans="2:4" x14ac:dyDescent="0.45">
      <c r="C65" s="41"/>
      <c r="D65" s="41"/>
    </row>
    <row r="66" spans="2:4" x14ac:dyDescent="0.35">
      <c r="B66" s="63"/>
      <c r="C66" s="48"/>
      <c r="D66" s="48"/>
    </row>
    <row r="67" spans="2:4" x14ac:dyDescent="0.35">
      <c r="B67" s="65"/>
      <c r="C67" s="29"/>
      <c r="D67" s="29"/>
    </row>
    <row r="68" spans="2:4" x14ac:dyDescent="0.35">
      <c r="B68" s="64"/>
      <c r="C68" s="36"/>
      <c r="D68" s="36"/>
    </row>
    <row r="69" spans="2:4" x14ac:dyDescent="0.45">
      <c r="B69" s="64"/>
    </row>
    <row r="70" spans="2:4" x14ac:dyDescent="0.45">
      <c r="B70" s="65"/>
    </row>
    <row r="71" spans="2:4" x14ac:dyDescent="0.45">
      <c r="B71" s="70"/>
    </row>
    <row r="72" spans="2:4" x14ac:dyDescent="0.45">
      <c r="B72" s="70"/>
    </row>
    <row r="73" spans="2:4" x14ac:dyDescent="0.45">
      <c r="B73" s="7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 Poz.Fin. 31122024-Ro </vt:lpstr>
      <vt:lpstr> Poz.Fin. 31122024-En</vt:lpstr>
      <vt:lpstr>Rez. Glob_31122024-Ro</vt:lpstr>
      <vt:lpstr>Rez. Glob_31122024-En</vt:lpstr>
      <vt:lpstr>Capitaluri_31122024-Ro</vt:lpstr>
      <vt:lpstr>Capitaluri_31122024-En</vt:lpstr>
      <vt:lpstr>Flux de numerar_31122024-Ro</vt:lpstr>
      <vt:lpstr>Flux de numerar_31122024-En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Maria Lucia Serban Alexandru</cp:lastModifiedBy>
  <dcterms:created xsi:type="dcterms:W3CDTF">2020-02-03T07:45:11Z</dcterms:created>
  <dcterms:modified xsi:type="dcterms:W3CDTF">2025-04-08T08:50:34Z</dcterms:modified>
</cp:coreProperties>
</file>