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5\Rezultate Trim I 2025\site\RO\"/>
    </mc:Choice>
  </mc:AlternateContent>
  <xr:revisionPtr revIDLastSave="0" documentId="8_{376970F4-9BAD-40B7-A0DF-8556DC980F9B}" xr6:coauthVersionLast="36" xr6:coauthVersionMax="36" xr10:uidLastSave="{00000000-0000-0000-0000-000000000000}"/>
  <bookViews>
    <workbookView xWindow="0" yWindow="0" windowWidth="19200" windowHeight="6465" tabRatio="860" xr2:uid="{00000000-000D-0000-FFFF-FFFF00000000}"/>
  </bookViews>
  <sheets>
    <sheet name=" Poz.Fin. 31032025-Ro " sheetId="1" r:id="rId1"/>
    <sheet name="Rez. Glob_31032025-Ro" sheetId="2" r:id="rId2"/>
    <sheet name="Capitaluri_31032025-Ro" sheetId="7" r:id="rId3"/>
    <sheet name="Flux de numerar_31032025-Ro" sheetId="9" r:id="rId4"/>
  </sheets>
  <definedNames>
    <definedName name="OLE_LINK12" localSheetId="0">' Poz.Fin. 31032025-Ro '!#REF!</definedName>
    <definedName name="OLE_LINK21" localSheetId="0">' Poz.Fin. 31032025-Ro '!#REF!</definedName>
    <definedName name="OLE_LINK3" localSheetId="1">'Rez. Glob_31032025-Ro'!#REF!</definedName>
    <definedName name="OLE_LINK9" localSheetId="0">' Poz.Fin. 31032025-Ro 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7" l="1"/>
  <c r="J23" i="7"/>
  <c r="J20" i="7"/>
  <c r="J17" i="7"/>
  <c r="J6" i="7"/>
  <c r="H13" i="7"/>
  <c r="C7" i="7"/>
  <c r="D7" i="7"/>
  <c r="E7" i="7"/>
  <c r="F7" i="7"/>
  <c r="G7" i="7"/>
  <c r="H7" i="7"/>
  <c r="I7" i="7"/>
  <c r="B7" i="7"/>
  <c r="C18" i="7" l="1"/>
  <c r="L6" i="7"/>
  <c r="E18" i="7"/>
  <c r="D18" i="7"/>
  <c r="F18" i="7"/>
  <c r="E24" i="7"/>
  <c r="D24" i="7"/>
  <c r="L20" i="7"/>
  <c r="B18" i="7"/>
  <c r="H18" i="7"/>
  <c r="L17" i="7"/>
  <c r="L23" i="7"/>
  <c r="G18" i="7"/>
  <c r="C24" i="7" l="1"/>
  <c r="F24" i="7"/>
  <c r="H24" i="7"/>
  <c r="B24" i="7"/>
  <c r="G24" i="7"/>
  <c r="C47" i="9"/>
  <c r="C36" i="9"/>
  <c r="K12" i="7"/>
  <c r="J9" i="7"/>
  <c r="J10" i="7"/>
  <c r="J11" i="7"/>
  <c r="J5" i="7"/>
  <c r="I12" i="7"/>
  <c r="J4" i="7"/>
  <c r="L5" i="7" l="1"/>
  <c r="L10" i="7"/>
  <c r="L11" i="7"/>
  <c r="L9" i="7"/>
  <c r="J7" i="7"/>
  <c r="L4" i="7"/>
  <c r="K13" i="7"/>
  <c r="J12" i="7"/>
  <c r="I13" i="7"/>
  <c r="C31" i="2"/>
  <c r="B31" i="2"/>
  <c r="L12" i="7" l="1"/>
  <c r="L7" i="7"/>
  <c r="J13" i="7"/>
  <c r="I18" i="7"/>
  <c r="K18" i="7"/>
  <c r="D47" i="9"/>
  <c r="J18" i="7" l="1"/>
  <c r="L13" i="7"/>
  <c r="K24" i="7"/>
  <c r="I24" i="7"/>
  <c r="J24" i="7" l="1"/>
  <c r="L18" i="7"/>
  <c r="L24" i="7"/>
  <c r="D56" i="1" l="1"/>
  <c r="D43" i="1"/>
  <c r="D58" i="1" l="1"/>
  <c r="D36" i="9"/>
  <c r="C56" i="1" l="1"/>
  <c r="D34" i="1"/>
  <c r="C34" i="1"/>
  <c r="D21" i="1"/>
  <c r="C21" i="1"/>
  <c r="D13" i="1"/>
  <c r="C13" i="1"/>
  <c r="C23" i="1" l="1"/>
  <c r="D36" i="1"/>
  <c r="D23" i="1"/>
  <c r="D60" i="1" l="1"/>
  <c r="C19" i="9"/>
  <c r="D19" i="9"/>
  <c r="C9" i="2" l="1"/>
  <c r="C20" i="2" l="1"/>
  <c r="D28" i="9" l="1"/>
  <c r="C28" i="9"/>
  <c r="C27" i="2"/>
  <c r="D49" i="9" l="1"/>
  <c r="C49" i="9"/>
  <c r="C33" i="2"/>
  <c r="C43" i="1"/>
  <c r="C53" i="9" l="1"/>
  <c r="D53" i="9"/>
  <c r="C37" i="2"/>
  <c r="C58" i="1"/>
  <c r="C36" i="1"/>
  <c r="B9" i="2"/>
  <c r="C42" i="2" l="1"/>
  <c r="C60" i="1"/>
  <c r="B20" i="2"/>
  <c r="B27" i="2" l="1"/>
  <c r="B33" i="2" l="1"/>
  <c r="B37" i="2" l="1"/>
  <c r="B42" i="2" l="1"/>
</calcChain>
</file>

<file path=xl/sharedStrings.xml><?xml version="1.0" encoding="utf-8"?>
<sst xmlns="http://schemas.openxmlformats.org/spreadsheetml/2006/main" count="167" uniqueCount="142">
  <si>
    <t>ACTIV</t>
  </si>
  <si>
    <t>Active imobilizate</t>
  </si>
  <si>
    <t>Imobilizări necorporale</t>
  </si>
  <si>
    <t>Drepturi de utilizare a activelor luate in leasing</t>
  </si>
  <si>
    <t>Imobilizări corporale</t>
  </si>
  <si>
    <t>Active circulante</t>
  </si>
  <si>
    <t>Stocuri</t>
  </si>
  <si>
    <t>Numerar şi echivalent de numerar</t>
  </si>
  <si>
    <t>Total activ</t>
  </si>
  <si>
    <t>CAPITALURI PROPRII ŞI DATORII</t>
  </si>
  <si>
    <t>Capitaluri proprii</t>
  </si>
  <si>
    <t>Capital social</t>
  </si>
  <si>
    <t>Primă de emisiune</t>
  </si>
  <si>
    <t>Alte rezerve</t>
  </si>
  <si>
    <t>Rezultatul reportat</t>
  </si>
  <si>
    <t>Datorii pe termen lung</t>
  </si>
  <si>
    <t>Provizion pentru beneficiile angajaţilor</t>
  </si>
  <si>
    <t>Venituri înregistrate în avans</t>
  </si>
  <si>
    <t>Datorii curente</t>
  </si>
  <si>
    <t>Total datorii</t>
  </si>
  <si>
    <t>Total capitaluri proprii şi datorii</t>
  </si>
  <si>
    <t>Alte venituri</t>
  </si>
  <si>
    <t>Venituri din exploatare inainte de activitatea de constructii conform cu IFRIC12 si echilibrare</t>
  </si>
  <si>
    <t>Amortizare</t>
  </si>
  <si>
    <t>Cheltuieli cu redevenţe</t>
  </si>
  <si>
    <t>Întreţinere şi transport</t>
  </si>
  <si>
    <t>Impozite şi alte sume datorate statului</t>
  </si>
  <si>
    <t xml:space="preserve">Alte cheltuieli de exploatare </t>
  </si>
  <si>
    <t>Profit din exploatare inainte de activitatea de constructii conform cu IFRIC12</t>
  </si>
  <si>
    <t>Venituri din activitatea de echilibrare</t>
  </si>
  <si>
    <t>Cheltuieli din activitatea de echilibrare</t>
  </si>
  <si>
    <t>Venituri din activitatea de constructii conform cu IFRIC12</t>
  </si>
  <si>
    <t>Costul activelor construite conform cu IFRIC12</t>
  </si>
  <si>
    <t>Profit din exploatare</t>
  </si>
  <si>
    <t xml:space="preserve">Venituri financiare </t>
  </si>
  <si>
    <t xml:space="preserve">Cheltuieli financiare </t>
  </si>
  <si>
    <t>Venituri financiare, net</t>
  </si>
  <si>
    <t>Profit înainte de impozitare</t>
  </si>
  <si>
    <t xml:space="preserve">Cheltuiala cu impozitul pe profit </t>
  </si>
  <si>
    <t xml:space="preserve">Profit net aferent perioadei </t>
  </si>
  <si>
    <t>Rezultatul global total aferent perioadei</t>
  </si>
  <si>
    <t>Împrumuturi pe termen Scurt</t>
  </si>
  <si>
    <t>Ajustări ale capitalului social la hiperinflaţie</t>
  </si>
  <si>
    <t>Imprumuturi pe termen lung</t>
  </si>
  <si>
    <t xml:space="preserve">Cheltuieli cu angajaţii </t>
  </si>
  <si>
    <t xml:space="preserve">Consum gaze SNT, materiale şi consumabile utilizate </t>
  </si>
  <si>
    <t>Venituri/Cheltuieli cu provizionul pentru riscuri şi cheltuieli</t>
  </si>
  <si>
    <t>Diferențe de conversie</t>
  </si>
  <si>
    <t>Rezultatul pe acţiune, de bază şi diluat  (exprimat în lei pe acţiune)</t>
  </si>
  <si>
    <t>Fond comercial</t>
  </si>
  <si>
    <t>Venituri din activitatea de transport internaţional și asimilate</t>
  </si>
  <si>
    <t>Interese fără control</t>
  </si>
  <si>
    <t>Atribuibil intereselor care nu controlează</t>
  </si>
  <si>
    <t>Capital</t>
  </si>
  <si>
    <t xml:space="preserve">         social</t>
  </si>
  <si>
    <t>Ajustări ale</t>
  </si>
  <si>
    <t>capitalului</t>
  </si>
  <si>
    <t xml:space="preserve">           social</t>
  </si>
  <si>
    <t>Primă de</t>
  </si>
  <si>
    <t xml:space="preserve">   emisiune</t>
  </si>
  <si>
    <t xml:space="preserve"> Alte rezerve</t>
  </si>
  <si>
    <t>Rezultatul</t>
  </si>
  <si>
    <t xml:space="preserve">       reportat</t>
  </si>
  <si>
    <t>Total capitaluri</t>
  </si>
  <si>
    <t xml:space="preserve">         proprii</t>
  </si>
  <si>
    <t>Tranzacţii cu acţionarii:</t>
  </si>
  <si>
    <t>Ajustări pentru:</t>
  </si>
  <si>
    <t xml:space="preserve">Câştig/(pierdere) din cedarea de mijloace fixe </t>
  </si>
  <si>
    <t>Ajustarea Creanta privind Acordul de Concesiune</t>
  </si>
  <si>
    <t>Pierdere din creante si debitori diversi</t>
  </si>
  <si>
    <t xml:space="preserve">Ajustări pentru deprecierea creanţelor </t>
  </si>
  <si>
    <t>Venituri din dobânzi</t>
  </si>
  <si>
    <t>Cheltuieli din dobânzi</t>
  </si>
  <si>
    <t>Profit din exploatare înainte de modificările în</t>
  </si>
  <si>
    <t xml:space="preserve">   capitalul circulant</t>
  </si>
  <si>
    <t xml:space="preserve">(Creştere)/ descreştere creanţe comerciale şi alte creanţe </t>
  </si>
  <si>
    <t xml:space="preserve">(Creştere)/descreştere stocuri </t>
  </si>
  <si>
    <t xml:space="preserve">Creştere/(descreştere) datorii comerciale şi alte datorii </t>
  </si>
  <si>
    <t>Numerar generat din exploatare</t>
  </si>
  <si>
    <t>Dobânzi primite</t>
  </si>
  <si>
    <t>Impozit pe profit plătit</t>
  </si>
  <si>
    <t xml:space="preserve">   activitatea de exploatare</t>
  </si>
  <si>
    <t>Rambursări împrumuturi termen lung</t>
  </si>
  <si>
    <t>Dividende plătite</t>
  </si>
  <si>
    <t>Numerar net utilizat în activităţi de</t>
  </si>
  <si>
    <t xml:space="preserve">    finanţare</t>
  </si>
  <si>
    <t xml:space="preserve">Modificarea netă a numerarului şi </t>
  </si>
  <si>
    <t xml:space="preserve">   echivalentului de numerar</t>
  </si>
  <si>
    <t xml:space="preserve">Numerar şi echivalent de numerar </t>
  </si>
  <si>
    <t xml:space="preserve">   la început de an</t>
  </si>
  <si>
    <t>Dobânzi plătite</t>
  </si>
  <si>
    <t>Impozit amanat</t>
  </si>
  <si>
    <t xml:space="preserve"> Venituri din taxe de racordare, fonduri nerambursabile  și bunuri preluate cu titlu gratuit</t>
  </si>
  <si>
    <t>Efectul variaţiei ratelor de schimb asupra  altor elemente decât cele din exploatare</t>
  </si>
  <si>
    <t>Numerar restrictionat</t>
  </si>
  <si>
    <t>Datorii aferente drepturilor de utilizare a activelor luate în leasing</t>
  </si>
  <si>
    <t xml:space="preserve">       </t>
  </si>
  <si>
    <t>Diferente de conversie din consolidare</t>
  </si>
  <si>
    <t xml:space="preserve">  </t>
  </si>
  <si>
    <t>Numerar net utilizat în activităţi de  investiţii</t>
  </si>
  <si>
    <t>Perioada</t>
  </si>
  <si>
    <t>Profit net aferent perioadei</t>
  </si>
  <si>
    <t>Câștigul/pierderea actuarială aferentă perioadei</t>
  </si>
  <si>
    <t>Majorare rezerva legală</t>
  </si>
  <si>
    <t>Dividende aferente anului 2023</t>
  </si>
  <si>
    <t>Alte creanţe</t>
  </si>
  <si>
    <t xml:space="preserve">Creanţe comerciale </t>
  </si>
  <si>
    <t>Creanţe privind impozitul pe profit</t>
  </si>
  <si>
    <t xml:space="preserve">Diferențe de conversie </t>
  </si>
  <si>
    <t>Capitaluri proprii atribuibile asociaților entității mama</t>
  </si>
  <si>
    <t>Total capitaluri proprii</t>
  </si>
  <si>
    <t>Datorii comerciale</t>
  </si>
  <si>
    <t>Alte datorii</t>
  </si>
  <si>
    <t>Datorii privind contractele</t>
  </si>
  <si>
    <t>Alte provizioane</t>
  </si>
  <si>
    <t>Venituri din activitatea de transport intern - Romania</t>
  </si>
  <si>
    <t>Venituri din activitatea de transport - Republica Moldova</t>
  </si>
  <si>
    <t>Pierdere/ (câştig) din deprecierea creanţelor</t>
  </si>
  <si>
    <t>-</t>
  </si>
  <si>
    <t>Atribuibil asociaţilor entităţii mamă</t>
  </si>
  <si>
    <t>Sold la 31 decembrie 2024</t>
  </si>
  <si>
    <t>Rezerva legală</t>
  </si>
  <si>
    <t>Rezervă profit</t>
  </si>
  <si>
    <t>Total</t>
  </si>
  <si>
    <t xml:space="preserve">Diferenţe de conversie </t>
  </si>
  <si>
    <t>Total alte elemente ale rezultatului global</t>
  </si>
  <si>
    <t>Rezultat global  total aferent anului</t>
  </si>
  <si>
    <t>Rezerve din profit reinvestit</t>
  </si>
  <si>
    <t>Trageri credit pentru capital de lucru</t>
  </si>
  <si>
    <t xml:space="preserve">Încasări din taxe de racordare </t>
  </si>
  <si>
    <t xml:space="preserve">Alte provizioane </t>
  </si>
  <si>
    <t xml:space="preserve">Numerar net generat din </t>
  </si>
  <si>
    <t>Flux de trezorerie din activităţi de investiţii</t>
  </si>
  <si>
    <t>Achiziţia de imobilizări necorporale</t>
  </si>
  <si>
    <t>Achiziţia de imobilizări corporale</t>
  </si>
  <si>
    <t>Flux de trezorerie din activităţi de finanţare</t>
  </si>
  <si>
    <t>Plata părții principale a datoriilor de leasing</t>
  </si>
  <si>
    <t xml:space="preserve">   la sfârşit de an</t>
  </si>
  <si>
    <t>Impozit curent de plata</t>
  </si>
  <si>
    <t>Sold la 1 ianuarie 2024</t>
  </si>
  <si>
    <t>Sold la 31 martie 2024</t>
  </si>
  <si>
    <t>Sold la 31 martie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</si>
</sst>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8]d&quot; &quot;mmmm&quot; &quot;yyyy;@"/>
    <numFmt numFmtId="165" formatCode="dd/mm/yy;@"/>
  </numFmts>
  <fonts count="27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b/>
      <sz val="12"/>
      <name val="Segoe UI"/>
      <family val="2"/>
    </font>
    <font>
      <b/>
      <u/>
      <sz val="12"/>
      <color theme="1"/>
      <name val="Segoe UI"/>
      <family val="2"/>
    </font>
    <font>
      <sz val="12"/>
      <color theme="1"/>
      <name val="Segoe UI"/>
      <family val="2"/>
    </font>
    <font>
      <b/>
      <u val="double"/>
      <sz val="12"/>
      <color theme="1"/>
      <name val="Segoe UI"/>
      <family val="2"/>
    </font>
    <font>
      <i/>
      <sz val="12"/>
      <color theme="1"/>
      <name val="Segoe UI"/>
      <family val="2"/>
    </font>
    <font>
      <u/>
      <sz val="12"/>
      <color theme="1"/>
      <name val="Segoe UI"/>
      <family val="2"/>
    </font>
    <font>
      <sz val="12"/>
      <color rgb="FF000000"/>
      <name val="Segoe UI"/>
      <family val="2"/>
    </font>
    <font>
      <sz val="12"/>
      <color rgb="FFFF0000"/>
      <name val="Segoe UI"/>
      <family val="2"/>
    </font>
    <font>
      <b/>
      <sz val="12"/>
      <color rgb="FF000000"/>
      <name val="Segoe UI"/>
      <family val="2"/>
    </font>
    <font>
      <b/>
      <sz val="10"/>
      <name val="Georgia"/>
      <family val="1"/>
    </font>
    <font>
      <b/>
      <u/>
      <sz val="12"/>
      <color rgb="FF000000"/>
      <name val="Segoe UI"/>
      <family val="2"/>
    </font>
    <font>
      <b/>
      <u val="double"/>
      <sz val="12"/>
      <color rgb="FF000000"/>
      <name val="Segoe UI"/>
      <family val="2"/>
    </font>
    <font>
      <sz val="12"/>
      <name val="Segoe UI"/>
      <family val="2"/>
    </font>
    <font>
      <b/>
      <u/>
      <sz val="12"/>
      <color theme="1"/>
      <name val="Segoe UI"/>
      <family val="2"/>
      <charset val="238"/>
    </font>
    <font>
      <b/>
      <sz val="12"/>
      <color theme="1"/>
      <name val="Georgia"/>
      <family val="1"/>
    </font>
    <font>
      <u/>
      <sz val="12"/>
      <color rgb="FF000000"/>
      <name val="Segoe UI"/>
      <family val="2"/>
    </font>
    <font>
      <sz val="10"/>
      <color theme="1"/>
      <name val="Georgia"/>
      <family val="1"/>
    </font>
    <font>
      <u/>
      <sz val="10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3" fontId="2" fillId="0" borderId="3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4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right" wrapText="1"/>
    </xf>
    <xf numFmtId="0" fontId="5" fillId="0" borderId="0" xfId="0" applyFont="1" applyAlignment="1">
      <alignment wrapText="1"/>
    </xf>
    <xf numFmtId="0" fontId="6" fillId="0" borderId="0" xfId="0" applyFont="1"/>
    <xf numFmtId="0" fontId="2" fillId="0" borderId="0" xfId="0" applyFont="1" applyAlignment="1">
      <alignment vertical="top" wrapText="1"/>
    </xf>
    <xf numFmtId="3" fontId="5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/>
    <xf numFmtId="39" fontId="6" fillId="0" borderId="0" xfId="0" applyNumberFormat="1" applyFont="1" applyFill="1"/>
    <xf numFmtId="0" fontId="8" fillId="0" borderId="0" xfId="0" applyFont="1" applyAlignment="1">
      <alignment horizontal="right"/>
    </xf>
    <xf numFmtId="0" fontId="2" fillId="0" borderId="0" xfId="0" applyFont="1" applyAlignment="1">
      <alignment vertical="top" wrapText="1"/>
    </xf>
    <xf numFmtId="3" fontId="2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 applyAlignment="1">
      <alignment horizontal="right"/>
    </xf>
    <xf numFmtId="39" fontId="6" fillId="0" borderId="0" xfId="0" applyNumberFormat="1" applyFont="1" applyFill="1" applyAlignment="1">
      <alignment horizontal="right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/>
    <xf numFmtId="0" fontId="13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right" vertical="center" wrapText="1"/>
    </xf>
    <xf numFmtId="3" fontId="12" fillId="0" borderId="0" xfId="0" applyNumberFormat="1" applyFont="1" applyAlignment="1">
      <alignment horizontal="right" vertical="center" wrapText="1"/>
    </xf>
    <xf numFmtId="3" fontId="15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3" fontId="17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3" fontId="10" fillId="0" borderId="0" xfId="0" applyNumberFormat="1" applyFont="1" applyAlignment="1">
      <alignment vertical="center" wrapText="1"/>
    </xf>
    <xf numFmtId="37" fontId="11" fillId="0" borderId="0" xfId="0" applyNumberFormat="1" applyFont="1" applyFill="1" applyAlignment="1">
      <alignment vertical="center"/>
    </xf>
    <xf numFmtId="3" fontId="14" fillId="0" borderId="0" xfId="0" applyNumberFormat="1" applyFont="1" applyAlignment="1">
      <alignment vertical="center" wrapText="1"/>
    </xf>
    <xf numFmtId="3" fontId="10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6" fillId="0" borderId="0" xfId="0" applyFont="1"/>
    <xf numFmtId="3" fontId="2" fillId="0" borderId="4" xfId="0" applyNumberFormat="1" applyFont="1" applyFill="1" applyBorder="1" applyAlignment="1">
      <alignment horizontal="right" wrapText="1"/>
    </xf>
    <xf numFmtId="3" fontId="1" fillId="0" borderId="0" xfId="0" applyNumberFormat="1" applyFont="1"/>
    <xf numFmtId="0" fontId="18" fillId="0" borderId="0" xfId="0" applyFont="1" applyAlignment="1">
      <alignment horizontal="right"/>
    </xf>
    <xf numFmtId="37" fontId="1" fillId="0" borderId="0" xfId="0" applyNumberFormat="1" applyFont="1" applyFill="1"/>
    <xf numFmtId="37" fontId="9" fillId="0" borderId="1" xfId="0" applyNumberFormat="1" applyFont="1" applyFill="1" applyBorder="1"/>
    <xf numFmtId="39" fontId="1" fillId="0" borderId="0" xfId="0" applyNumberFormat="1" applyFont="1" applyFill="1" applyAlignment="1">
      <alignment horizontal="right"/>
    </xf>
    <xf numFmtId="0" fontId="16" fillId="0" borderId="0" xfId="0" applyFont="1" applyAlignment="1">
      <alignment horizontal="right"/>
    </xf>
    <xf numFmtId="0" fontId="2" fillId="0" borderId="0" xfId="0" applyFont="1" applyAlignment="1">
      <alignment vertical="top" wrapText="1"/>
    </xf>
    <xf numFmtId="0" fontId="11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37" fontId="9" fillId="0" borderId="2" xfId="0" applyNumberFormat="1" applyFont="1" applyFill="1" applyBorder="1" applyAlignment="1">
      <alignment horizontal="right" wrapText="1"/>
    </xf>
    <xf numFmtId="3" fontId="19" fillId="0" borderId="0" xfId="0" applyNumberFormat="1" applyFont="1" applyAlignment="1">
      <alignment horizontal="right" vertical="center" wrapText="1"/>
    </xf>
    <xf numFmtId="3" fontId="20" fillId="0" borderId="0" xfId="0" applyNumberFormat="1" applyFont="1" applyAlignment="1">
      <alignment horizontal="right" vertical="center" wrapText="1"/>
    </xf>
    <xf numFmtId="0" fontId="7" fillId="0" borderId="0" xfId="0" applyFont="1"/>
    <xf numFmtId="0" fontId="14" fillId="0" borderId="0" xfId="0" applyFont="1" applyAlignment="1">
      <alignment horizontal="right" vertical="center" wrapText="1"/>
    </xf>
    <xf numFmtId="3" fontId="14" fillId="0" borderId="0" xfId="0" applyNumberFormat="1" applyFont="1" applyAlignment="1">
      <alignment horizontal="right" vertical="center" wrapText="1"/>
    </xf>
    <xf numFmtId="3" fontId="1" fillId="0" borderId="0" xfId="0" applyNumberFormat="1" applyFont="1" applyFill="1" applyAlignment="1">
      <alignment horizontal="right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 wrapText="1"/>
    </xf>
    <xf numFmtId="0" fontId="17" fillId="0" borderId="0" xfId="0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3" fontId="11" fillId="0" borderId="0" xfId="0" applyNumberFormat="1" applyFont="1" applyAlignment="1">
      <alignment horizontal="right" vertical="center" wrapText="1"/>
    </xf>
    <xf numFmtId="0" fontId="19" fillId="0" borderId="0" xfId="0" applyFont="1" applyAlignment="1">
      <alignment vertical="center" wrapText="1"/>
    </xf>
    <xf numFmtId="37" fontId="11" fillId="0" borderId="0" xfId="0" applyNumberFormat="1" applyFont="1" applyFill="1" applyAlignment="1">
      <alignment horizontal="right" vertical="center"/>
    </xf>
    <xf numFmtId="0" fontId="11" fillId="0" borderId="0" xfId="0" applyFont="1" applyAlignment="1">
      <alignment horizontal="right" vertical="top" wrapText="1"/>
    </xf>
    <xf numFmtId="0" fontId="11" fillId="0" borderId="0" xfId="0" applyFont="1" applyAlignment="1">
      <alignment vertical="center" wrapText="1"/>
    </xf>
    <xf numFmtId="165" fontId="3" fillId="0" borderId="0" xfId="0" applyNumberFormat="1" applyFont="1" applyFill="1" applyAlignment="1">
      <alignment horizontal="right"/>
    </xf>
    <xf numFmtId="165" fontId="22" fillId="0" borderId="0" xfId="0" applyNumberFormat="1" applyFont="1" applyFill="1" applyAlignment="1">
      <alignment horizontal="right"/>
    </xf>
    <xf numFmtId="165" fontId="10" fillId="0" borderId="3" xfId="0" applyNumberFormat="1" applyFont="1" applyBorder="1" applyAlignment="1">
      <alignment horizontal="right"/>
    </xf>
    <xf numFmtId="3" fontId="7" fillId="0" borderId="0" xfId="0" applyNumberFormat="1" applyFont="1" applyFill="1" applyAlignment="1">
      <alignment horizontal="right" vertical="center"/>
    </xf>
    <xf numFmtId="3" fontId="21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 vertical="center" wrapText="1"/>
    </xf>
    <xf numFmtId="165" fontId="10" fillId="0" borderId="0" xfId="0" applyNumberFormat="1" applyFont="1" applyAlignment="1">
      <alignment horizontal="right" vertical="center" wrapText="1"/>
    </xf>
    <xf numFmtId="164" fontId="3" fillId="0" borderId="2" xfId="0" applyNumberFormat="1" applyFont="1" applyFill="1" applyBorder="1" applyAlignment="1">
      <alignment horizontal="right" wrapText="1"/>
    </xf>
    <xf numFmtId="0" fontId="23" fillId="0" borderId="0" xfId="0" applyFont="1" applyAlignment="1">
      <alignment horizontal="right" vertical="center" wrapText="1"/>
    </xf>
    <xf numFmtId="37" fontId="14" fillId="0" borderId="0" xfId="0" applyNumberFormat="1" applyFont="1" applyFill="1" applyAlignment="1">
      <alignment horizontal="right" vertical="center"/>
    </xf>
    <xf numFmtId="37" fontId="10" fillId="0" borderId="0" xfId="0" applyNumberFormat="1" applyFont="1" applyFill="1" applyAlignment="1">
      <alignment horizontal="right" vertical="center"/>
    </xf>
    <xf numFmtId="3" fontId="16" fillId="0" borderId="0" xfId="0" applyNumberFormat="1" applyFont="1" applyAlignment="1">
      <alignment horizontal="right"/>
    </xf>
    <xf numFmtId="3" fontId="16" fillId="0" borderId="0" xfId="0" applyNumberFormat="1" applyFont="1"/>
    <xf numFmtId="3" fontId="2" fillId="0" borderId="3" xfId="0" applyNumberFormat="1" applyFont="1" applyFill="1" applyBorder="1" applyAlignment="1">
      <alignment horizontal="center"/>
    </xf>
    <xf numFmtId="37" fontId="1" fillId="0" borderId="0" xfId="0" applyNumberFormat="1" applyFont="1" applyFill="1" applyAlignment="1">
      <alignment horizontal="right"/>
    </xf>
    <xf numFmtId="3" fontId="24" fillId="0" borderId="0" xfId="0" applyNumberFormat="1" applyFont="1" applyAlignment="1">
      <alignment horizontal="right" vertical="center" wrapText="1"/>
    </xf>
    <xf numFmtId="37" fontId="10" fillId="0" borderId="0" xfId="0" applyNumberFormat="1" applyFont="1" applyFill="1" applyAlignment="1">
      <alignment vertical="center"/>
    </xf>
    <xf numFmtId="0" fontId="10" fillId="0" borderId="0" xfId="0" applyFont="1" applyAlignment="1">
      <alignment horizontal="right" vertical="center" wrapText="1"/>
    </xf>
    <xf numFmtId="0" fontId="25" fillId="0" borderId="0" xfId="0" applyFont="1" applyAlignment="1">
      <alignment horizontal="right" vertical="center" wrapText="1"/>
    </xf>
    <xf numFmtId="0" fontId="26" fillId="0" borderId="0" xfId="0" applyFont="1" applyAlignment="1">
      <alignment horizontal="right" vertical="center" wrapText="1"/>
    </xf>
    <xf numFmtId="2" fontId="17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61"/>
  <sheetViews>
    <sheetView tabSelected="1" zoomScale="70" zoomScaleNormal="70" workbookViewId="0">
      <selection activeCell="I14" sqref="I14"/>
    </sheetView>
  </sheetViews>
  <sheetFormatPr defaultColWidth="9.140625" defaultRowHeight="17.25" x14ac:dyDescent="0.3"/>
  <cols>
    <col min="1" max="1" width="9.140625" style="11"/>
    <col min="2" max="2" width="55.5703125" style="1" customWidth="1"/>
    <col min="3" max="4" width="28.5703125" style="2" customWidth="1"/>
    <col min="5" max="16384" width="9.140625" style="11"/>
  </cols>
  <sheetData>
    <row r="1" spans="2:4" ht="18" thickBot="1" x14ac:dyDescent="0.35"/>
    <row r="2" spans="2:4" x14ac:dyDescent="0.3">
      <c r="B2" s="3"/>
      <c r="C2" s="80">
        <v>45747</v>
      </c>
      <c r="D2" s="80">
        <v>45657</v>
      </c>
    </row>
    <row r="3" spans="2:4" ht="18" thickBot="1" x14ac:dyDescent="0.35">
      <c r="B3" s="3"/>
      <c r="C3" s="4" t="s">
        <v>96</v>
      </c>
      <c r="D3" s="86"/>
    </row>
    <row r="4" spans="2:4" x14ac:dyDescent="0.3">
      <c r="B4" s="3" t="s">
        <v>0</v>
      </c>
    </row>
    <row r="5" spans="2:4" x14ac:dyDescent="0.3">
      <c r="B5" s="3" t="s">
        <v>1</v>
      </c>
    </row>
    <row r="6" spans="2:4" x14ac:dyDescent="0.3">
      <c r="B6" s="6" t="s">
        <v>4</v>
      </c>
      <c r="C6" s="61">
        <v>688070583</v>
      </c>
      <c r="D6" s="61">
        <v>710016488</v>
      </c>
    </row>
    <row r="7" spans="2:4" x14ac:dyDescent="0.3">
      <c r="B7" s="8" t="s">
        <v>3</v>
      </c>
      <c r="C7" s="61">
        <v>145479285</v>
      </c>
      <c r="D7" s="61">
        <v>156238537</v>
      </c>
    </row>
    <row r="8" spans="2:4" x14ac:dyDescent="0.3">
      <c r="B8" s="8" t="s">
        <v>2</v>
      </c>
      <c r="C8" s="61">
        <v>5169395755</v>
      </c>
      <c r="D8" s="61">
        <v>5117108681</v>
      </c>
    </row>
    <row r="9" spans="2:4" x14ac:dyDescent="0.3">
      <c r="B9" s="6" t="s">
        <v>49</v>
      </c>
      <c r="C9" s="61">
        <v>10082934</v>
      </c>
      <c r="D9" s="61">
        <v>10149917</v>
      </c>
    </row>
    <row r="10" spans="2:4" x14ac:dyDescent="0.3">
      <c r="B10" s="6" t="s">
        <v>105</v>
      </c>
      <c r="C10" s="61">
        <v>2722570044</v>
      </c>
      <c r="D10" s="61">
        <v>2648907892</v>
      </c>
    </row>
    <row r="11" spans="2:4" x14ac:dyDescent="0.3">
      <c r="B11" s="6" t="s">
        <v>91</v>
      </c>
      <c r="C11" s="61">
        <v>77113237</v>
      </c>
      <c r="D11" s="61">
        <v>81111504</v>
      </c>
    </row>
    <row r="12" spans="2:4" ht="18" thickBot="1" x14ac:dyDescent="0.35">
      <c r="B12" s="6" t="s">
        <v>94</v>
      </c>
      <c r="C12" s="61">
        <v>2408572</v>
      </c>
      <c r="D12" s="61">
        <v>2301307</v>
      </c>
    </row>
    <row r="13" spans="2:4" ht="18" thickBot="1" x14ac:dyDescent="0.35">
      <c r="B13" s="3"/>
      <c r="C13" s="9">
        <f>SUM(C6:C12)</f>
        <v>8815120410</v>
      </c>
      <c r="D13" s="9">
        <f>SUM(D6:D12)</f>
        <v>8725834326</v>
      </c>
    </row>
    <row r="14" spans="2:4" x14ac:dyDescent="0.3">
      <c r="B14" s="6"/>
    </row>
    <row r="15" spans="2:4" x14ac:dyDescent="0.3">
      <c r="B15" s="3" t="s">
        <v>5</v>
      </c>
    </row>
    <row r="16" spans="2:4" x14ac:dyDescent="0.3">
      <c r="B16" s="8" t="s">
        <v>6</v>
      </c>
      <c r="C16" s="2">
        <v>554783550</v>
      </c>
      <c r="D16" s="2">
        <v>514142628</v>
      </c>
    </row>
    <row r="17" spans="2:4" x14ac:dyDescent="0.3">
      <c r="B17" s="6" t="s">
        <v>106</v>
      </c>
      <c r="C17" s="2">
        <v>351961430</v>
      </c>
      <c r="D17" s="2">
        <v>345848299</v>
      </c>
    </row>
    <row r="18" spans="2:4" x14ac:dyDescent="0.3">
      <c r="B18" s="6" t="s">
        <v>105</v>
      </c>
      <c r="C18" s="2">
        <v>111092196</v>
      </c>
      <c r="D18" s="2">
        <v>104047643</v>
      </c>
    </row>
    <row r="19" spans="2:4" x14ac:dyDescent="0.3">
      <c r="B19" s="6" t="s">
        <v>107</v>
      </c>
      <c r="C19" s="61" t="s">
        <v>118</v>
      </c>
      <c r="D19" s="2">
        <v>15184160</v>
      </c>
    </row>
    <row r="20" spans="2:4" ht="18" thickBot="1" x14ac:dyDescent="0.35">
      <c r="B20" s="6" t="s">
        <v>7</v>
      </c>
      <c r="C20" s="2">
        <v>964818377</v>
      </c>
      <c r="D20" s="2">
        <v>1064299187</v>
      </c>
    </row>
    <row r="21" spans="2:4" ht="18" thickBot="1" x14ac:dyDescent="0.35">
      <c r="B21" s="3"/>
      <c r="C21" s="9">
        <f>SUM(C16:C20)</f>
        <v>1982655553</v>
      </c>
      <c r="D21" s="9">
        <f>SUM(D16:D20)</f>
        <v>2043521917</v>
      </c>
    </row>
    <row r="22" spans="2:4" x14ac:dyDescent="0.3">
      <c r="B22" s="3"/>
      <c r="C22" s="5"/>
      <c r="D22" s="5"/>
    </row>
    <row r="23" spans="2:4" ht="18" thickBot="1" x14ac:dyDescent="0.35">
      <c r="B23" s="3" t="s">
        <v>8</v>
      </c>
      <c r="C23" s="45">
        <f>C13+C21</f>
        <v>10797775963</v>
      </c>
      <c r="D23" s="45">
        <f>D13+D21</f>
        <v>10769356243</v>
      </c>
    </row>
    <row r="24" spans="2:4" ht="18" thickTop="1" x14ac:dyDescent="0.3">
      <c r="B24" s="6"/>
    </row>
    <row r="25" spans="2:4" x14ac:dyDescent="0.3">
      <c r="B25" s="10" t="s">
        <v>9</v>
      </c>
    </row>
    <row r="26" spans="2:4" x14ac:dyDescent="0.3">
      <c r="B26" s="6"/>
    </row>
    <row r="27" spans="2:4" x14ac:dyDescent="0.3">
      <c r="B27" s="3" t="s">
        <v>10</v>
      </c>
    </row>
    <row r="28" spans="2:4" x14ac:dyDescent="0.3">
      <c r="B28" s="6" t="s">
        <v>11</v>
      </c>
      <c r="C28" s="2">
        <v>1883815040</v>
      </c>
      <c r="D28" s="2">
        <v>1883815040</v>
      </c>
    </row>
    <row r="29" spans="2:4" x14ac:dyDescent="0.3">
      <c r="B29" s="6" t="s">
        <v>42</v>
      </c>
      <c r="C29" s="2">
        <v>441418396</v>
      </c>
      <c r="D29" s="2">
        <v>441418396</v>
      </c>
    </row>
    <row r="30" spans="2:4" x14ac:dyDescent="0.3">
      <c r="B30" s="6" t="s">
        <v>12</v>
      </c>
      <c r="C30" s="2">
        <v>247478865</v>
      </c>
      <c r="D30" s="2">
        <v>247478865</v>
      </c>
    </row>
    <row r="31" spans="2:4" x14ac:dyDescent="0.3">
      <c r="B31" s="6" t="s">
        <v>13</v>
      </c>
      <c r="C31" s="2">
        <v>1265796861</v>
      </c>
      <c r="D31" s="2">
        <v>1265796861</v>
      </c>
    </row>
    <row r="32" spans="2:4" x14ac:dyDescent="0.3">
      <c r="B32" s="6" t="s">
        <v>14</v>
      </c>
      <c r="C32" s="2">
        <v>933999894</v>
      </c>
      <c r="D32" s="2">
        <v>433983777</v>
      </c>
    </row>
    <row r="33" spans="2:4" x14ac:dyDescent="0.3">
      <c r="B33" s="6" t="s">
        <v>108</v>
      </c>
      <c r="C33" s="2">
        <v>8684936</v>
      </c>
      <c r="D33" s="2">
        <v>9922595</v>
      </c>
    </row>
    <row r="34" spans="2:4" x14ac:dyDescent="0.3">
      <c r="B34" s="11" t="s">
        <v>109</v>
      </c>
      <c r="C34" s="18">
        <f>SUM(C28:C33)</f>
        <v>4781193992</v>
      </c>
      <c r="D34" s="18">
        <f>SUM(D28:D33)</f>
        <v>4282415534</v>
      </c>
    </row>
    <row r="35" spans="2:4" ht="18" thickBot="1" x14ac:dyDescent="0.35">
      <c r="B35" s="11" t="s">
        <v>51</v>
      </c>
      <c r="C35" s="2">
        <v>122928260</v>
      </c>
      <c r="D35" s="2">
        <v>107136408</v>
      </c>
    </row>
    <row r="36" spans="2:4" ht="18" thickBot="1" x14ac:dyDescent="0.35">
      <c r="B36" s="3" t="s">
        <v>110</v>
      </c>
      <c r="C36" s="9">
        <f>SUM(C34:C35)</f>
        <v>4904122252</v>
      </c>
      <c r="D36" s="9">
        <f>SUM(D34:D35)</f>
        <v>4389551942</v>
      </c>
    </row>
    <row r="37" spans="2:4" x14ac:dyDescent="0.3">
      <c r="B37" s="3"/>
      <c r="C37" s="18"/>
      <c r="D37" s="13"/>
    </row>
    <row r="38" spans="2:4" x14ac:dyDescent="0.3">
      <c r="B38" s="10" t="s">
        <v>15</v>
      </c>
    </row>
    <row r="39" spans="2:4" x14ac:dyDescent="0.3">
      <c r="B39" s="6" t="s">
        <v>43</v>
      </c>
      <c r="C39" s="2">
        <v>3064348299</v>
      </c>
      <c r="D39" s="2">
        <v>3406202889</v>
      </c>
    </row>
    <row r="40" spans="2:4" x14ac:dyDescent="0.3">
      <c r="B40" s="6" t="s">
        <v>17</v>
      </c>
      <c r="C40" s="2">
        <v>1113497843</v>
      </c>
      <c r="D40" s="2">
        <v>1141200092</v>
      </c>
    </row>
    <row r="41" spans="2:4" ht="34.5" x14ac:dyDescent="0.3">
      <c r="B41" s="6" t="s">
        <v>95</v>
      </c>
      <c r="C41" s="2">
        <v>115620290</v>
      </c>
      <c r="D41" s="2">
        <v>125610112</v>
      </c>
    </row>
    <row r="42" spans="2:4" ht="18" thickBot="1" x14ac:dyDescent="0.35">
      <c r="B42" s="6" t="s">
        <v>16</v>
      </c>
      <c r="C42" s="2">
        <v>144540452</v>
      </c>
      <c r="D42" s="2">
        <v>144260768</v>
      </c>
    </row>
    <row r="43" spans="2:4" ht="18" thickBot="1" x14ac:dyDescent="0.35">
      <c r="B43" s="3"/>
      <c r="C43" s="9">
        <f>SUM(C39:C42)</f>
        <v>4438006884</v>
      </c>
      <c r="D43" s="9">
        <f>SUM(D39:D42)</f>
        <v>4817273861</v>
      </c>
    </row>
    <row r="45" spans="2:4" x14ac:dyDescent="0.3">
      <c r="B45" s="3"/>
    </row>
    <row r="46" spans="2:4" x14ac:dyDescent="0.3">
      <c r="B46" s="3" t="s">
        <v>18</v>
      </c>
    </row>
    <row r="47" spans="2:4" x14ac:dyDescent="0.3">
      <c r="B47" s="6" t="s">
        <v>41</v>
      </c>
      <c r="C47" s="2">
        <v>373952903</v>
      </c>
      <c r="D47" s="2">
        <v>368781400</v>
      </c>
    </row>
    <row r="48" spans="2:4" x14ac:dyDescent="0.3">
      <c r="B48" s="6" t="s">
        <v>17</v>
      </c>
      <c r="C48" s="2">
        <v>105100414</v>
      </c>
      <c r="D48" s="2">
        <v>103676018</v>
      </c>
    </row>
    <row r="49" spans="2:4" x14ac:dyDescent="0.3">
      <c r="B49" s="6" t="s">
        <v>111</v>
      </c>
      <c r="C49" s="2">
        <v>303957515</v>
      </c>
      <c r="D49" s="2">
        <v>508085044</v>
      </c>
    </row>
    <row r="50" spans="2:4" x14ac:dyDescent="0.3">
      <c r="B50" s="6" t="s">
        <v>112</v>
      </c>
      <c r="C50" s="2">
        <v>471774135</v>
      </c>
      <c r="D50" s="2">
        <v>389921373</v>
      </c>
    </row>
    <row r="51" spans="2:4" x14ac:dyDescent="0.3">
      <c r="B51" s="6" t="s">
        <v>113</v>
      </c>
      <c r="C51" s="2">
        <v>37707244</v>
      </c>
      <c r="D51" s="2">
        <v>97965975</v>
      </c>
    </row>
    <row r="52" spans="2:4" ht="34.5" x14ac:dyDescent="0.3">
      <c r="B52" s="6" t="s">
        <v>95</v>
      </c>
      <c r="C52" s="2">
        <v>37771201</v>
      </c>
      <c r="D52" s="2">
        <v>37415435</v>
      </c>
    </row>
    <row r="53" spans="2:4" x14ac:dyDescent="0.3">
      <c r="B53" s="6" t="s">
        <v>138</v>
      </c>
      <c r="C53" s="2">
        <v>66766862</v>
      </c>
      <c r="D53" s="61" t="s">
        <v>118</v>
      </c>
    </row>
    <row r="54" spans="2:4" x14ac:dyDescent="0.3">
      <c r="B54" s="6" t="s">
        <v>114</v>
      </c>
      <c r="C54" s="2">
        <v>41875279</v>
      </c>
      <c r="D54" s="2">
        <v>39650849</v>
      </c>
    </row>
    <row r="55" spans="2:4" ht="18" thickBot="1" x14ac:dyDescent="0.35">
      <c r="B55" s="6" t="s">
        <v>16</v>
      </c>
      <c r="C55" s="2">
        <v>16741274</v>
      </c>
      <c r="D55" s="2">
        <v>17034346</v>
      </c>
    </row>
    <row r="56" spans="2:4" ht="18" thickBot="1" x14ac:dyDescent="0.35">
      <c r="B56" s="3"/>
      <c r="C56" s="9">
        <f>SUM(C47:C55)</f>
        <v>1455646827</v>
      </c>
      <c r="D56" s="9">
        <f>SUM(D47:D55)</f>
        <v>1562530440</v>
      </c>
    </row>
    <row r="57" spans="2:4" x14ac:dyDescent="0.3">
      <c r="B57" s="3"/>
      <c r="C57" s="7"/>
      <c r="D57" s="7"/>
    </row>
    <row r="58" spans="2:4" x14ac:dyDescent="0.3">
      <c r="B58" s="3" t="s">
        <v>19</v>
      </c>
      <c r="C58" s="18">
        <f>C43+C56</f>
        <v>5893653711</v>
      </c>
      <c r="D58" s="18">
        <f>D43+D56</f>
        <v>6379804301</v>
      </c>
    </row>
    <row r="59" spans="2:4" x14ac:dyDescent="0.3">
      <c r="B59" s="3"/>
      <c r="C59" s="5"/>
      <c r="D59" s="5"/>
    </row>
    <row r="60" spans="2:4" ht="18" thickBot="1" x14ac:dyDescent="0.35">
      <c r="B60" s="3" t="s">
        <v>20</v>
      </c>
      <c r="C60" s="45">
        <f>C58+C36</f>
        <v>10797775963</v>
      </c>
      <c r="D60" s="45">
        <f>D58+D36</f>
        <v>10769356243</v>
      </c>
    </row>
    <row r="61" spans="2:4" ht="18" thickTop="1" x14ac:dyDescent="0.3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4"/>
  <sheetViews>
    <sheetView zoomScale="70" zoomScaleNormal="70" workbookViewId="0">
      <selection activeCell="H16" sqref="H16"/>
    </sheetView>
  </sheetViews>
  <sheetFormatPr defaultColWidth="8.85546875" defaultRowHeight="17.25" x14ac:dyDescent="0.3"/>
  <cols>
    <col min="1" max="1" width="85.140625" style="1" bestFit="1" customWidth="1"/>
    <col min="2" max="2" width="22.7109375" style="48" customWidth="1"/>
    <col min="3" max="3" width="23" style="14" customWidth="1"/>
    <col min="4" max="16384" width="8.85546875" style="11"/>
  </cols>
  <sheetData>
    <row r="1" spans="1:3" x14ac:dyDescent="0.3">
      <c r="A1" s="52"/>
      <c r="B1" s="55" t="s">
        <v>100</v>
      </c>
      <c r="C1" s="55" t="s">
        <v>100</v>
      </c>
    </row>
    <row r="2" spans="1:3" x14ac:dyDescent="0.3">
      <c r="A2" s="12"/>
      <c r="B2" s="73">
        <v>45658</v>
      </c>
      <c r="C2" s="74">
        <v>45292</v>
      </c>
    </row>
    <row r="3" spans="1:3" ht="18" thickBot="1" x14ac:dyDescent="0.35">
      <c r="A3" s="17"/>
      <c r="B3" s="75">
        <v>45747</v>
      </c>
      <c r="C3" s="75">
        <v>45382</v>
      </c>
    </row>
    <row r="4" spans="1:3" x14ac:dyDescent="0.3">
      <c r="A4" s="52"/>
      <c r="B4" s="47"/>
      <c r="C4" s="16"/>
    </row>
    <row r="5" spans="1:3" x14ac:dyDescent="0.3">
      <c r="A5" s="6" t="s">
        <v>115</v>
      </c>
      <c r="B5" s="48">
        <v>907762224</v>
      </c>
      <c r="C5" s="14">
        <v>607207967</v>
      </c>
    </row>
    <row r="6" spans="1:3" x14ac:dyDescent="0.3">
      <c r="A6" s="6" t="s">
        <v>116</v>
      </c>
      <c r="B6" s="48">
        <v>103023002</v>
      </c>
      <c r="C6" s="14">
        <v>60707900</v>
      </c>
    </row>
    <row r="7" spans="1:3" x14ac:dyDescent="0.3">
      <c r="A7" s="6" t="s">
        <v>50</v>
      </c>
      <c r="B7" s="87" t="s">
        <v>118</v>
      </c>
      <c r="C7" s="19" t="s">
        <v>118</v>
      </c>
    </row>
    <row r="8" spans="1:3" ht="18" thickBot="1" x14ac:dyDescent="0.35">
      <c r="A8" s="6" t="s">
        <v>21</v>
      </c>
      <c r="B8" s="48">
        <v>42354494</v>
      </c>
      <c r="C8" s="14">
        <v>38639669</v>
      </c>
    </row>
    <row r="9" spans="1:3" ht="35.25" thickBot="1" x14ac:dyDescent="0.35">
      <c r="A9" s="3" t="s">
        <v>22</v>
      </c>
      <c r="B9" s="49">
        <f>SUM(B5:B8)</f>
        <v>1053139720</v>
      </c>
      <c r="C9" s="49">
        <f>SUM(C5:C8)</f>
        <v>706555536</v>
      </c>
    </row>
    <row r="10" spans="1:3" x14ac:dyDescent="0.3">
      <c r="A10" s="6"/>
    </row>
    <row r="11" spans="1:3" x14ac:dyDescent="0.3">
      <c r="A11" s="6" t="s">
        <v>23</v>
      </c>
      <c r="B11" s="48">
        <v>-134867862</v>
      </c>
      <c r="C11" s="14">
        <v>-127653709</v>
      </c>
    </row>
    <row r="12" spans="1:3" x14ac:dyDescent="0.3">
      <c r="A12" s="6" t="s">
        <v>44</v>
      </c>
      <c r="B12" s="48">
        <v>-144577323</v>
      </c>
      <c r="C12" s="14">
        <v>-134817755</v>
      </c>
    </row>
    <row r="13" spans="1:3" x14ac:dyDescent="0.3">
      <c r="A13" s="6" t="s">
        <v>45</v>
      </c>
      <c r="B13" s="48">
        <v>-38460217</v>
      </c>
      <c r="C13" s="14">
        <v>-32422603</v>
      </c>
    </row>
    <row r="14" spans="1:3" x14ac:dyDescent="0.3">
      <c r="A14" s="6" t="s">
        <v>24</v>
      </c>
      <c r="B14" s="48">
        <v>-104392656</v>
      </c>
      <c r="C14" s="14">
        <v>-69828916</v>
      </c>
    </row>
    <row r="15" spans="1:3" x14ac:dyDescent="0.3">
      <c r="A15" s="6" t="s">
        <v>25</v>
      </c>
      <c r="B15" s="48">
        <v>-20562066</v>
      </c>
      <c r="C15" s="14">
        <v>-6105538</v>
      </c>
    </row>
    <row r="16" spans="1:3" x14ac:dyDescent="0.3">
      <c r="A16" s="6" t="s">
        <v>26</v>
      </c>
      <c r="B16" s="48">
        <v>-21595791</v>
      </c>
      <c r="C16" s="14">
        <v>-17152565</v>
      </c>
    </row>
    <row r="17" spans="1:3" x14ac:dyDescent="0.3">
      <c r="A17" s="6" t="s">
        <v>46</v>
      </c>
      <c r="B17" s="48">
        <v>-2224430</v>
      </c>
      <c r="C17" s="14">
        <v>-5733922</v>
      </c>
    </row>
    <row r="18" spans="1:3" x14ac:dyDescent="0.3">
      <c r="A18" s="6" t="s">
        <v>117</v>
      </c>
      <c r="B18" s="48">
        <v>-2825269</v>
      </c>
      <c r="C18" s="14">
        <v>-11080097</v>
      </c>
    </row>
    <row r="19" spans="1:3" ht="18" thickBot="1" x14ac:dyDescent="0.35">
      <c r="A19" s="6" t="s">
        <v>27</v>
      </c>
      <c r="B19" s="48">
        <v>-32010463</v>
      </c>
      <c r="C19" s="14">
        <v>-40163838</v>
      </c>
    </row>
    <row r="20" spans="1:3" ht="35.25" thickBot="1" x14ac:dyDescent="0.35">
      <c r="A20" s="3" t="s">
        <v>28</v>
      </c>
      <c r="B20" s="49">
        <f>SUM(B9:B19)</f>
        <v>551623643</v>
      </c>
      <c r="C20" s="49">
        <f>SUM(C9:C19)</f>
        <v>261596593</v>
      </c>
    </row>
    <row r="21" spans="1:3" x14ac:dyDescent="0.3">
      <c r="A21" s="6"/>
    </row>
    <row r="22" spans="1:3" x14ac:dyDescent="0.3">
      <c r="A22" s="6" t="s">
        <v>29</v>
      </c>
      <c r="B22" s="48">
        <v>160818991</v>
      </c>
      <c r="C22" s="14">
        <v>62886631</v>
      </c>
    </row>
    <row r="23" spans="1:3" x14ac:dyDescent="0.3">
      <c r="A23" s="6" t="s">
        <v>30</v>
      </c>
      <c r="B23" s="48">
        <v>-160818991</v>
      </c>
      <c r="C23" s="14">
        <v>-62886631</v>
      </c>
    </row>
    <row r="24" spans="1:3" x14ac:dyDescent="0.3">
      <c r="A24" s="6" t="s">
        <v>31</v>
      </c>
      <c r="B24" s="48">
        <v>116221380</v>
      </c>
      <c r="C24" s="14">
        <v>223547415</v>
      </c>
    </row>
    <row r="25" spans="1:3" x14ac:dyDescent="0.3">
      <c r="A25" s="6" t="s">
        <v>32</v>
      </c>
      <c r="B25" s="48">
        <v>-116221380</v>
      </c>
      <c r="C25" s="14">
        <v>-223547415</v>
      </c>
    </row>
    <row r="26" spans="1:3" ht="18" thickBot="1" x14ac:dyDescent="0.35">
      <c r="A26" s="6"/>
    </row>
    <row r="27" spans="1:3" ht="18" thickBot="1" x14ac:dyDescent="0.35">
      <c r="A27" s="3" t="s">
        <v>33</v>
      </c>
      <c r="B27" s="49">
        <f>B20+B22+B23+B24+B25</f>
        <v>551623643</v>
      </c>
      <c r="C27" s="49">
        <f>C20+C22+C23+C24+C25</f>
        <v>261596593</v>
      </c>
    </row>
    <row r="28" spans="1:3" x14ac:dyDescent="0.3">
      <c r="A28" s="6" t="s">
        <v>71</v>
      </c>
      <c r="B28" s="48">
        <v>75971398</v>
      </c>
      <c r="C28" s="14">
        <v>76565700</v>
      </c>
    </row>
    <row r="29" spans="1:3" x14ac:dyDescent="0.3">
      <c r="A29" s="6" t="s">
        <v>34</v>
      </c>
      <c r="B29" s="48">
        <v>2895989</v>
      </c>
      <c r="C29" s="14">
        <v>8461940</v>
      </c>
    </row>
    <row r="30" spans="1:3" ht="18" thickBot="1" x14ac:dyDescent="0.35">
      <c r="A30" s="6" t="s">
        <v>35</v>
      </c>
      <c r="B30" s="48">
        <v>-25530473</v>
      </c>
      <c r="C30" s="14">
        <v>-32142691</v>
      </c>
    </row>
    <row r="31" spans="1:3" ht="18" thickBot="1" x14ac:dyDescent="0.35">
      <c r="A31" s="3" t="s">
        <v>36</v>
      </c>
      <c r="B31" s="49">
        <f>B28+B29+B30</f>
        <v>53336914</v>
      </c>
      <c r="C31" s="49">
        <f>C28+C29+C30</f>
        <v>52884949</v>
      </c>
    </row>
    <row r="32" spans="1:3" ht="18" thickBot="1" x14ac:dyDescent="0.35">
      <c r="A32" s="6"/>
    </row>
    <row r="33" spans="1:3" ht="18" thickBot="1" x14ac:dyDescent="0.35">
      <c r="A33" s="3" t="s">
        <v>37</v>
      </c>
      <c r="B33" s="49">
        <f>B27+B31</f>
        <v>604960557</v>
      </c>
      <c r="C33" s="49">
        <f>C27+C31</f>
        <v>314481542</v>
      </c>
    </row>
    <row r="34" spans="1:3" x14ac:dyDescent="0.3">
      <c r="A34" s="6"/>
    </row>
    <row r="35" spans="1:3" x14ac:dyDescent="0.3">
      <c r="A35" s="6" t="s">
        <v>38</v>
      </c>
      <c r="B35" s="48">
        <v>-88379626</v>
      </c>
      <c r="C35" s="14">
        <v>-56590848</v>
      </c>
    </row>
    <row r="36" spans="1:3" ht="18" thickBot="1" x14ac:dyDescent="0.35">
      <c r="A36" s="6"/>
    </row>
    <row r="37" spans="1:3" ht="18" thickBot="1" x14ac:dyDescent="0.35">
      <c r="A37" s="12" t="s">
        <v>39</v>
      </c>
      <c r="B37" s="49">
        <f>B33+B35</f>
        <v>516580931</v>
      </c>
      <c r="C37" s="49">
        <f>C33+C35</f>
        <v>257890694</v>
      </c>
    </row>
    <row r="38" spans="1:3" x14ac:dyDescent="0.3">
      <c r="A38" s="11" t="s">
        <v>119</v>
      </c>
      <c r="B38" s="48">
        <v>500054304</v>
      </c>
      <c r="C38" s="19">
        <v>253937796</v>
      </c>
    </row>
    <row r="39" spans="1:3" x14ac:dyDescent="0.3">
      <c r="A39" s="11" t="s">
        <v>52</v>
      </c>
      <c r="B39" s="48">
        <v>16526627</v>
      </c>
      <c r="C39" s="19">
        <v>3952897</v>
      </c>
    </row>
    <row r="40" spans="1:3" x14ac:dyDescent="0.3">
      <c r="A40" s="15" t="s">
        <v>48</v>
      </c>
      <c r="B40" s="50">
        <v>2.74</v>
      </c>
      <c r="C40" s="20">
        <v>1.37</v>
      </c>
    </row>
    <row r="41" spans="1:3" ht="18" thickBot="1" x14ac:dyDescent="0.35">
      <c r="A41" s="11" t="s">
        <v>47</v>
      </c>
      <c r="B41" s="48">
        <v>-2010620</v>
      </c>
      <c r="C41" s="19">
        <v>4589050</v>
      </c>
    </row>
    <row r="42" spans="1:3" ht="18" thickBot="1" x14ac:dyDescent="0.35">
      <c r="A42" s="12" t="s">
        <v>40</v>
      </c>
      <c r="B42" s="49">
        <f>B37+B41</f>
        <v>514570311</v>
      </c>
      <c r="C42" s="49">
        <f>C37+C41</f>
        <v>262479744</v>
      </c>
    </row>
    <row r="43" spans="1:3" x14ac:dyDescent="0.3">
      <c r="A43" s="11" t="s">
        <v>119</v>
      </c>
      <c r="B43" s="46">
        <v>498778459</v>
      </c>
      <c r="C43" s="46">
        <v>256839883</v>
      </c>
    </row>
    <row r="44" spans="1:3" x14ac:dyDescent="0.3">
      <c r="A44" s="11" t="s">
        <v>52</v>
      </c>
      <c r="B44" s="46">
        <v>15791852</v>
      </c>
      <c r="C44" s="46">
        <v>5639861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4"/>
  <sheetViews>
    <sheetView zoomScale="40" zoomScaleNormal="40" workbookViewId="0">
      <selection activeCell="A24" sqref="A24"/>
    </sheetView>
  </sheetViews>
  <sheetFormatPr defaultColWidth="8.85546875" defaultRowHeight="17.25" x14ac:dyDescent="0.3"/>
  <cols>
    <col min="1" max="1" width="47" style="44" customWidth="1"/>
    <col min="2" max="2" width="19.5703125" style="51" customWidth="1"/>
    <col min="3" max="3" width="18.140625" style="51" customWidth="1"/>
    <col min="4" max="4" width="19.85546875" style="51" bestFit="1" customWidth="1"/>
    <col min="5" max="5" width="21.28515625" style="51" bestFit="1" customWidth="1"/>
    <col min="6" max="7" width="21.28515625" style="51" customWidth="1"/>
    <col min="8" max="8" width="18.7109375" style="51" customWidth="1"/>
    <col min="9" max="9" width="17" style="51" customWidth="1"/>
    <col min="10" max="10" width="22.5703125" style="51" customWidth="1"/>
    <col min="11" max="11" width="20.140625" style="51" customWidth="1"/>
    <col min="12" max="12" width="22.5703125" style="51" customWidth="1"/>
    <col min="13" max="13" width="6.7109375" style="44" customWidth="1"/>
    <col min="14" max="16" width="8.85546875" style="44"/>
    <col min="17" max="17" width="17.28515625" style="44" customWidth="1"/>
    <col min="18" max="16384" width="8.85546875" style="44"/>
  </cols>
  <sheetData>
    <row r="1" spans="1:12" ht="17.45" customHeight="1" x14ac:dyDescent="0.3">
      <c r="A1" s="64"/>
      <c r="B1" s="66" t="s">
        <v>53</v>
      </c>
      <c r="C1" s="66" t="s">
        <v>55</v>
      </c>
      <c r="D1" s="69" t="s">
        <v>58</v>
      </c>
      <c r="E1" s="66" t="s">
        <v>60</v>
      </c>
      <c r="F1" s="66" t="s">
        <v>121</v>
      </c>
      <c r="G1" s="66" t="s">
        <v>122</v>
      </c>
      <c r="H1" s="66" t="s">
        <v>61</v>
      </c>
      <c r="I1" s="93" t="s">
        <v>97</v>
      </c>
      <c r="J1" s="66" t="s">
        <v>123</v>
      </c>
      <c r="K1" s="66" t="s">
        <v>51</v>
      </c>
      <c r="L1" s="66" t="s">
        <v>63</v>
      </c>
    </row>
    <row r="2" spans="1:12" x14ac:dyDescent="0.3">
      <c r="A2" s="64"/>
      <c r="B2" s="66" t="s">
        <v>54</v>
      </c>
      <c r="C2" s="65" t="s">
        <v>56</v>
      </c>
      <c r="D2" s="69" t="s">
        <v>59</v>
      </c>
      <c r="E2" s="65"/>
      <c r="F2" s="65"/>
      <c r="G2" s="65"/>
      <c r="H2" s="66" t="s">
        <v>62</v>
      </c>
      <c r="I2" s="94"/>
      <c r="J2" s="66"/>
      <c r="K2" s="65"/>
      <c r="L2" s="66" t="s">
        <v>64</v>
      </c>
    </row>
    <row r="3" spans="1:12" x14ac:dyDescent="0.3">
      <c r="A3" s="64"/>
      <c r="B3" s="65"/>
      <c r="C3" s="62" t="s">
        <v>57</v>
      </c>
      <c r="D3" s="69"/>
      <c r="E3" s="62"/>
      <c r="F3" s="62"/>
      <c r="G3" s="62"/>
      <c r="H3" s="66"/>
      <c r="I3" s="66"/>
      <c r="J3" s="66"/>
      <c r="K3" s="71"/>
      <c r="L3" s="66"/>
    </row>
    <row r="4" spans="1:12" x14ac:dyDescent="0.3">
      <c r="A4" s="64" t="s">
        <v>139</v>
      </c>
      <c r="B4" s="56">
        <v>1883815040</v>
      </c>
      <c r="C4" s="56">
        <v>441418396</v>
      </c>
      <c r="D4" s="56">
        <v>247478865</v>
      </c>
      <c r="E4" s="57">
        <v>1265796861</v>
      </c>
      <c r="F4" s="57">
        <v>55765430</v>
      </c>
      <c r="G4" s="57">
        <v>17275596</v>
      </c>
      <c r="H4" s="57">
        <v>30332218</v>
      </c>
      <c r="I4" s="57">
        <v>9485774</v>
      </c>
      <c r="J4" s="57">
        <f>SUM(B4:I4)</f>
        <v>3951368180</v>
      </c>
      <c r="K4" s="56">
        <v>100320862</v>
      </c>
      <c r="L4" s="57">
        <f>J4+K4</f>
        <v>4051689042</v>
      </c>
    </row>
    <row r="5" spans="1:12" x14ac:dyDescent="0.3">
      <c r="A5" s="67" t="s">
        <v>101</v>
      </c>
      <c r="B5" s="31"/>
      <c r="C5" s="31"/>
      <c r="D5" s="31"/>
      <c r="E5" s="31"/>
      <c r="F5" s="31"/>
      <c r="G5" s="31"/>
      <c r="H5" s="88">
        <v>253937796</v>
      </c>
      <c r="I5" s="88"/>
      <c r="J5" s="88">
        <f>SUM(B5:I5)</f>
        <v>253937796</v>
      </c>
      <c r="K5" s="82">
        <v>3952897</v>
      </c>
      <c r="L5" s="88">
        <f>J5+K5</f>
        <v>257890693</v>
      </c>
    </row>
    <row r="6" spans="1:12" x14ac:dyDescent="0.3">
      <c r="A6" s="72" t="s">
        <v>124</v>
      </c>
      <c r="B6" s="31"/>
      <c r="C6" s="31"/>
      <c r="D6" s="31"/>
      <c r="E6" s="31"/>
      <c r="F6" s="31"/>
      <c r="G6" s="31"/>
      <c r="H6" s="70">
        <v>-155659</v>
      </c>
      <c r="I6" s="77">
        <v>3057746</v>
      </c>
      <c r="J6" s="31">
        <f>SUM(B6:I6)</f>
        <v>2902087</v>
      </c>
      <c r="K6" s="77">
        <v>1686963</v>
      </c>
      <c r="L6" s="31">
        <f t="shared" ref="L6" si="0">J6+K6</f>
        <v>4589050</v>
      </c>
    </row>
    <row r="7" spans="1:12" x14ac:dyDescent="0.3">
      <c r="A7" s="54" t="s">
        <v>140</v>
      </c>
      <c r="B7" s="56">
        <f t="shared" ref="B7:L7" si="1">SUM(B4:B6)</f>
        <v>1883815040</v>
      </c>
      <c r="C7" s="56">
        <f t="shared" si="1"/>
        <v>441418396</v>
      </c>
      <c r="D7" s="56">
        <f t="shared" si="1"/>
        <v>247478865</v>
      </c>
      <c r="E7" s="56">
        <f t="shared" si="1"/>
        <v>1265796861</v>
      </c>
      <c r="F7" s="56">
        <f t="shared" si="1"/>
        <v>55765430</v>
      </c>
      <c r="G7" s="56">
        <f t="shared" si="1"/>
        <v>17275596</v>
      </c>
      <c r="H7" s="56">
        <f t="shared" si="1"/>
        <v>284114355</v>
      </c>
      <c r="I7" s="56">
        <f t="shared" si="1"/>
        <v>12543520</v>
      </c>
      <c r="J7" s="56">
        <f t="shared" si="1"/>
        <v>4208208063</v>
      </c>
      <c r="K7" s="56">
        <f t="shared" si="1"/>
        <v>105960722</v>
      </c>
      <c r="L7" s="56">
        <f t="shared" si="1"/>
        <v>4314168785</v>
      </c>
    </row>
    <row r="8" spans="1:12" x14ac:dyDescent="0.3">
      <c r="A8" s="54"/>
      <c r="B8" s="56"/>
      <c r="C8" s="56"/>
      <c r="D8" s="56"/>
      <c r="E8" s="57"/>
      <c r="F8" s="57"/>
      <c r="G8" s="57"/>
      <c r="H8" s="57"/>
      <c r="I8" s="57"/>
      <c r="J8" s="31"/>
      <c r="K8" s="56"/>
      <c r="L8" s="57"/>
    </row>
    <row r="9" spans="1:12" x14ac:dyDescent="0.3">
      <c r="A9" s="67" t="s">
        <v>101</v>
      </c>
      <c r="B9" s="67"/>
      <c r="C9" s="67"/>
      <c r="D9" s="67"/>
      <c r="E9" s="67"/>
      <c r="F9" s="72"/>
      <c r="G9" s="72"/>
      <c r="H9" s="70">
        <v>150166850</v>
      </c>
      <c r="I9" s="70"/>
      <c r="J9" s="31">
        <f t="shared" ref="J9:J12" si="2">SUM(B9:I9)</f>
        <v>150166850</v>
      </c>
      <c r="K9" s="70">
        <v>2640402</v>
      </c>
      <c r="L9" s="70">
        <f>J9+K9</f>
        <v>152807252</v>
      </c>
    </row>
    <row r="10" spans="1:12" ht="34.5" x14ac:dyDescent="0.3">
      <c r="A10" s="28" t="s">
        <v>102</v>
      </c>
      <c r="B10" s="35"/>
      <c r="C10" s="35"/>
      <c r="D10" s="35"/>
      <c r="E10" s="35"/>
      <c r="F10" s="35"/>
      <c r="G10" s="35"/>
      <c r="H10" s="70">
        <v>-7505715</v>
      </c>
      <c r="I10" s="68"/>
      <c r="J10" s="70">
        <f t="shared" si="2"/>
        <v>-7505715</v>
      </c>
      <c r="K10" s="68"/>
      <c r="L10" s="70">
        <f>J10</f>
        <v>-7505715</v>
      </c>
    </row>
    <row r="11" spans="1:12" x14ac:dyDescent="0.3">
      <c r="A11" s="72" t="s">
        <v>124</v>
      </c>
      <c r="B11" s="63"/>
      <c r="C11" s="63"/>
      <c r="D11" s="63"/>
      <c r="E11" s="63"/>
      <c r="F11" s="63"/>
      <c r="G11" s="63"/>
      <c r="H11" s="70">
        <v>100787</v>
      </c>
      <c r="I11" s="70">
        <v>-2620925</v>
      </c>
      <c r="J11" s="70">
        <f t="shared" si="2"/>
        <v>-2520138</v>
      </c>
      <c r="K11" s="70">
        <v>-1464717</v>
      </c>
      <c r="L11" s="70">
        <f>J11+K11</f>
        <v>-3984855</v>
      </c>
    </row>
    <row r="12" spans="1:12" ht="34.5" x14ac:dyDescent="0.3">
      <c r="A12" s="54" t="s">
        <v>125</v>
      </c>
      <c r="B12" s="59"/>
      <c r="C12" s="59"/>
      <c r="D12" s="59"/>
      <c r="E12" s="59"/>
      <c r="F12" s="59"/>
      <c r="G12" s="59"/>
      <c r="H12" s="70">
        <v>-7404928</v>
      </c>
      <c r="I12" s="70">
        <f>I10+I11</f>
        <v>-2620925</v>
      </c>
      <c r="J12" s="70">
        <f t="shared" si="2"/>
        <v>-10025853</v>
      </c>
      <c r="K12" s="70">
        <f>K11</f>
        <v>-1464717</v>
      </c>
      <c r="L12" s="70">
        <f>J12+K12</f>
        <v>-11490570</v>
      </c>
    </row>
    <row r="13" spans="1:12" x14ac:dyDescent="0.3">
      <c r="A13" s="54" t="s">
        <v>126</v>
      </c>
      <c r="B13" s="42"/>
      <c r="C13" s="42"/>
      <c r="D13" s="42"/>
      <c r="E13" s="42"/>
      <c r="F13" s="42"/>
      <c r="G13" s="42"/>
      <c r="H13" s="42">
        <f>H9+H10+H11</f>
        <v>142761922</v>
      </c>
      <c r="I13" s="42">
        <f>I9+I12</f>
        <v>-2620925</v>
      </c>
      <c r="J13" s="56">
        <f>SUM(B13:I13)</f>
        <v>140140997</v>
      </c>
      <c r="K13" s="42">
        <f>K9+K12</f>
        <v>1175685</v>
      </c>
      <c r="L13" s="83">
        <f>J13+K13</f>
        <v>141316682</v>
      </c>
    </row>
    <row r="14" spans="1:12" x14ac:dyDescent="0.3">
      <c r="A14" s="72" t="s">
        <v>127</v>
      </c>
      <c r="B14" s="42"/>
      <c r="C14" s="42"/>
      <c r="D14" s="42"/>
      <c r="E14" s="42"/>
      <c r="F14" s="68"/>
      <c r="G14" s="68">
        <v>40845861</v>
      </c>
      <c r="H14" s="70">
        <v>-40845861</v>
      </c>
      <c r="I14" s="60"/>
      <c r="J14" s="31"/>
      <c r="K14" s="68"/>
      <c r="L14" s="70"/>
    </row>
    <row r="15" spans="1:12" x14ac:dyDescent="0.3">
      <c r="A15" s="72" t="s">
        <v>103</v>
      </c>
      <c r="B15" s="42"/>
      <c r="C15" s="42"/>
      <c r="D15" s="42"/>
      <c r="E15" s="42"/>
      <c r="F15" s="68">
        <v>22905250</v>
      </c>
      <c r="G15" s="68"/>
      <c r="H15" s="70">
        <v>-22905250</v>
      </c>
      <c r="I15" s="68"/>
      <c r="J15" s="31"/>
      <c r="K15" s="68"/>
      <c r="L15" s="70"/>
    </row>
    <row r="16" spans="1:12" x14ac:dyDescent="0.3">
      <c r="A16" s="72" t="s">
        <v>65</v>
      </c>
      <c r="B16" s="35"/>
      <c r="C16" s="35"/>
      <c r="D16" s="35"/>
      <c r="E16" s="35"/>
      <c r="F16" s="68"/>
      <c r="G16" s="68"/>
      <c r="H16" s="76"/>
      <c r="I16" s="76"/>
      <c r="J16" s="31"/>
      <c r="K16" s="76"/>
      <c r="L16" s="76"/>
    </row>
    <row r="17" spans="1:12" x14ac:dyDescent="0.3">
      <c r="A17" s="28" t="s">
        <v>104</v>
      </c>
      <c r="B17" s="59"/>
      <c r="C17" s="59"/>
      <c r="D17" s="59"/>
      <c r="E17" s="60"/>
      <c r="F17" s="60"/>
      <c r="G17" s="60"/>
      <c r="H17" s="70">
        <v>-65933526</v>
      </c>
      <c r="I17" s="70"/>
      <c r="J17" s="70">
        <f>SUM(B17:I17)</f>
        <v>-65933526</v>
      </c>
      <c r="K17" s="70"/>
      <c r="L17" s="70">
        <f>J17</f>
        <v>-65933526</v>
      </c>
    </row>
    <row r="18" spans="1:12" x14ac:dyDescent="0.3">
      <c r="A18" s="58" t="s">
        <v>120</v>
      </c>
      <c r="B18" s="42">
        <f>SUM(B7:B17)</f>
        <v>1883815040</v>
      </c>
      <c r="C18" s="42">
        <f t="shared" ref="C18:G18" si="3">SUM(C7:C17)</f>
        <v>441418396</v>
      </c>
      <c r="D18" s="42">
        <f t="shared" si="3"/>
        <v>247478865</v>
      </c>
      <c r="E18" s="42">
        <f t="shared" si="3"/>
        <v>1265796861</v>
      </c>
      <c r="F18" s="42">
        <f>SUM(F7:F17)</f>
        <v>78670680</v>
      </c>
      <c r="G18" s="42">
        <f t="shared" si="3"/>
        <v>58121457</v>
      </c>
      <c r="H18" s="42">
        <f>H7+H13+H14+H15+H17</f>
        <v>297191640</v>
      </c>
      <c r="I18" s="42">
        <f>I7+I13</f>
        <v>9922595</v>
      </c>
      <c r="J18" s="42">
        <f>J7+J13+J17</f>
        <v>4282415534</v>
      </c>
      <c r="K18" s="42">
        <f>K7+K13</f>
        <v>107136407</v>
      </c>
      <c r="L18" s="42">
        <f>J18+K18</f>
        <v>4389551941</v>
      </c>
    </row>
    <row r="20" spans="1:12" x14ac:dyDescent="0.3">
      <c r="A20" s="72" t="s">
        <v>101</v>
      </c>
      <c r="B20" s="72"/>
      <c r="C20" s="72"/>
      <c r="D20" s="72"/>
      <c r="E20" s="72"/>
      <c r="F20" s="72"/>
      <c r="G20" s="72"/>
      <c r="H20" s="70">
        <v>500054303</v>
      </c>
      <c r="I20" s="70"/>
      <c r="J20" s="31">
        <f>SUM(B20:I20)</f>
        <v>500054303</v>
      </c>
      <c r="K20" s="70">
        <v>16526629</v>
      </c>
      <c r="L20" s="70">
        <f>J20+K20</f>
        <v>516580932</v>
      </c>
    </row>
    <row r="21" spans="1:12" x14ac:dyDescent="0.3">
      <c r="A21" s="72" t="s">
        <v>127</v>
      </c>
      <c r="B21" s="42"/>
      <c r="C21" s="42"/>
      <c r="D21" s="42"/>
      <c r="E21" s="42"/>
      <c r="F21" s="68"/>
      <c r="G21" s="68"/>
      <c r="H21" s="68"/>
      <c r="I21" s="60"/>
      <c r="J21" s="31"/>
      <c r="K21" s="68"/>
      <c r="L21" s="70"/>
    </row>
    <row r="22" spans="1:12" x14ac:dyDescent="0.3">
      <c r="A22" s="72" t="s">
        <v>103</v>
      </c>
      <c r="B22" s="42"/>
      <c r="C22" s="42"/>
      <c r="D22" s="42"/>
      <c r="E22" s="42"/>
      <c r="F22" s="68"/>
      <c r="G22" s="68"/>
      <c r="H22" s="68"/>
      <c r="I22" s="68"/>
      <c r="J22" s="31"/>
      <c r="K22" s="68"/>
      <c r="L22" s="70"/>
    </row>
    <row r="23" spans="1:12" x14ac:dyDescent="0.3">
      <c r="A23" s="72" t="s">
        <v>124</v>
      </c>
      <c r="H23" s="70">
        <v>-38185</v>
      </c>
      <c r="I23" s="70">
        <v>-1237659</v>
      </c>
      <c r="J23" s="70">
        <f>SUM(B23:I23)</f>
        <v>-1275844</v>
      </c>
      <c r="K23" s="70">
        <v>-734776</v>
      </c>
      <c r="L23" s="70">
        <f>J23+K23</f>
        <v>-2010620</v>
      </c>
    </row>
    <row r="24" spans="1:12" x14ac:dyDescent="0.3">
      <c r="A24" s="54" t="s">
        <v>141</v>
      </c>
      <c r="B24" s="42">
        <f>SUM(B18:B23)</f>
        <v>1883815040</v>
      </c>
      <c r="C24" s="42">
        <f t="shared" ref="C24:H24" si="4">SUM(C18:C23)</f>
        <v>441418396</v>
      </c>
      <c r="D24" s="42">
        <f t="shared" si="4"/>
        <v>247478865</v>
      </c>
      <c r="E24" s="42">
        <f t="shared" si="4"/>
        <v>1265796861</v>
      </c>
      <c r="F24" s="42">
        <f t="shared" si="4"/>
        <v>78670680</v>
      </c>
      <c r="G24" s="42">
        <f t="shared" si="4"/>
        <v>58121457</v>
      </c>
      <c r="H24" s="42">
        <f t="shared" si="4"/>
        <v>797207758</v>
      </c>
      <c r="I24" s="42">
        <f>SUM(I18:I23)</f>
        <v>8684936</v>
      </c>
      <c r="J24" s="42">
        <f>SUM(J18:J23)</f>
        <v>4781193993</v>
      </c>
      <c r="K24" s="42">
        <f>SUM(K18:K23)</f>
        <v>122928260</v>
      </c>
      <c r="L24" s="42">
        <f>SUM(L18:L23)</f>
        <v>4904122253</v>
      </c>
    </row>
    <row r="25" spans="1:12" x14ac:dyDescent="0.3"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5"/>
    </row>
    <row r="26" spans="1:12" x14ac:dyDescent="0.3"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</row>
    <row r="27" spans="1:12" x14ac:dyDescent="0.3"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</row>
    <row r="28" spans="1:12" x14ac:dyDescent="0.3"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</row>
    <row r="29" spans="1:12" x14ac:dyDescent="0.3"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</row>
    <row r="30" spans="1:12" x14ac:dyDescent="0.3"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</row>
    <row r="31" spans="1:12" x14ac:dyDescent="0.3"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</row>
    <row r="32" spans="1:12" x14ac:dyDescent="0.3"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</row>
    <row r="33" spans="2:12" x14ac:dyDescent="0.3"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</row>
    <row r="34" spans="2:12" x14ac:dyDescent="0.3"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</row>
  </sheetData>
  <mergeCells count="1">
    <mergeCell ref="I1:I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D67"/>
  <sheetViews>
    <sheetView zoomScale="70" zoomScaleNormal="70" workbookViewId="0">
      <selection activeCell="I14" sqref="I14"/>
    </sheetView>
  </sheetViews>
  <sheetFormatPr defaultColWidth="8.85546875" defaultRowHeight="17.25" x14ac:dyDescent="0.3"/>
  <cols>
    <col min="1" max="1" width="8.85546875" style="24"/>
    <col min="2" max="2" width="60.7109375" style="24" customWidth="1"/>
    <col min="3" max="4" width="27.85546875" style="24" customWidth="1"/>
    <col min="5" max="16384" width="8.85546875" style="24"/>
  </cols>
  <sheetData>
    <row r="1" spans="2:4" x14ac:dyDescent="0.3">
      <c r="B1" s="21"/>
      <c r="C1" s="81" t="s">
        <v>100</v>
      </c>
      <c r="D1" s="81" t="s">
        <v>100</v>
      </c>
    </row>
    <row r="2" spans="2:4" x14ac:dyDescent="0.3">
      <c r="B2" s="21"/>
      <c r="C2" s="79">
        <v>45658</v>
      </c>
      <c r="D2" s="79">
        <v>45292</v>
      </c>
    </row>
    <row r="3" spans="2:4" x14ac:dyDescent="0.3">
      <c r="B3" s="21"/>
      <c r="C3" s="79">
        <v>45747</v>
      </c>
      <c r="D3" s="79">
        <v>45382</v>
      </c>
    </row>
    <row r="4" spans="2:4" x14ac:dyDescent="0.3">
      <c r="B4" s="54"/>
      <c r="C4" s="78"/>
      <c r="D4" s="78"/>
    </row>
    <row r="5" spans="2:4" x14ac:dyDescent="0.3">
      <c r="B5" s="21" t="s">
        <v>37</v>
      </c>
      <c r="C5" s="35">
        <v>604960557</v>
      </c>
      <c r="D5" s="35">
        <v>314481542</v>
      </c>
    </row>
    <row r="6" spans="2:4" x14ac:dyDescent="0.3">
      <c r="B6" s="21"/>
      <c r="C6" s="33"/>
      <c r="D6" s="22"/>
    </row>
    <row r="7" spans="2:4" x14ac:dyDescent="0.3">
      <c r="B7" s="25" t="s">
        <v>66</v>
      </c>
      <c r="C7" s="33"/>
      <c r="D7" s="22"/>
    </row>
    <row r="8" spans="2:4" x14ac:dyDescent="0.3">
      <c r="B8" s="26"/>
      <c r="C8" s="34"/>
      <c r="D8" s="27"/>
    </row>
    <row r="9" spans="2:4" x14ac:dyDescent="0.3">
      <c r="B9" s="26" t="s">
        <v>23</v>
      </c>
      <c r="C9" s="40">
        <v>134867862</v>
      </c>
      <c r="D9" s="40">
        <v>127653709</v>
      </c>
    </row>
    <row r="10" spans="2:4" x14ac:dyDescent="0.3">
      <c r="B10" s="26" t="s">
        <v>67</v>
      </c>
      <c r="C10" s="40">
        <v>57683</v>
      </c>
      <c r="D10" s="40">
        <v>92327</v>
      </c>
    </row>
    <row r="11" spans="2:4" x14ac:dyDescent="0.3">
      <c r="B11" s="26" t="s">
        <v>130</v>
      </c>
      <c r="C11" s="40">
        <v>2224430</v>
      </c>
      <c r="D11" s="40">
        <v>2039856</v>
      </c>
    </row>
    <row r="12" spans="2:4" ht="34.5" x14ac:dyDescent="0.3">
      <c r="B12" s="26" t="s">
        <v>92</v>
      </c>
      <c r="C12" s="40">
        <v>-26282408</v>
      </c>
      <c r="D12" s="40">
        <v>-26436329</v>
      </c>
    </row>
    <row r="13" spans="2:4" x14ac:dyDescent="0.3">
      <c r="B13" s="26" t="s">
        <v>68</v>
      </c>
      <c r="C13" s="40">
        <v>-55916048</v>
      </c>
      <c r="D13" s="40">
        <v>-58565071</v>
      </c>
    </row>
    <row r="14" spans="2:4" x14ac:dyDescent="0.3">
      <c r="B14" s="26" t="s">
        <v>69</v>
      </c>
      <c r="C14" s="40">
        <v>40365</v>
      </c>
      <c r="D14" s="40">
        <v>207021</v>
      </c>
    </row>
    <row r="15" spans="2:4" x14ac:dyDescent="0.3">
      <c r="B15" s="53" t="s">
        <v>70</v>
      </c>
      <c r="C15" s="40">
        <v>2825269</v>
      </c>
      <c r="D15" s="40">
        <v>11080097</v>
      </c>
    </row>
    <row r="16" spans="2:4" x14ac:dyDescent="0.3">
      <c r="B16" s="26" t="s">
        <v>71</v>
      </c>
      <c r="C16" s="40">
        <v>-20055350</v>
      </c>
      <c r="D16" s="40">
        <v>-18080862</v>
      </c>
    </row>
    <row r="17" spans="2:4" x14ac:dyDescent="0.3">
      <c r="B17" s="26" t="s">
        <v>72</v>
      </c>
      <c r="C17" s="40">
        <v>20152043</v>
      </c>
      <c r="D17" s="40">
        <v>26847120</v>
      </c>
    </row>
    <row r="18" spans="2:4" ht="34.5" x14ac:dyDescent="0.3">
      <c r="B18" s="26" t="s">
        <v>93</v>
      </c>
      <c r="C18" s="40">
        <v>1806397</v>
      </c>
      <c r="D18" s="40">
        <v>-3540572</v>
      </c>
    </row>
    <row r="19" spans="2:4" x14ac:dyDescent="0.3">
      <c r="B19" s="21" t="s">
        <v>73</v>
      </c>
      <c r="C19" s="39">
        <f>SUM(C5:C18)</f>
        <v>664680800</v>
      </c>
      <c r="D19" s="39">
        <f>SUM(D5:D18)</f>
        <v>375778838</v>
      </c>
    </row>
    <row r="20" spans="2:4" x14ac:dyDescent="0.3">
      <c r="B20" s="21" t="s">
        <v>74</v>
      </c>
      <c r="C20" s="23"/>
      <c r="D20" s="23"/>
    </row>
    <row r="21" spans="2:4" x14ac:dyDescent="0.3">
      <c r="B21" s="26"/>
      <c r="C21" s="29"/>
      <c r="D21" s="29"/>
    </row>
    <row r="22" spans="2:4" x14ac:dyDescent="0.3">
      <c r="B22" s="26" t="s">
        <v>75</v>
      </c>
      <c r="C22" s="40">
        <v>-22735032</v>
      </c>
      <c r="D22" s="31">
        <v>55849972</v>
      </c>
    </row>
    <row r="23" spans="2:4" x14ac:dyDescent="0.3">
      <c r="B23" s="26" t="s">
        <v>76</v>
      </c>
      <c r="C23" s="31">
        <v>20102696</v>
      </c>
      <c r="D23" s="40">
        <v>-35421354</v>
      </c>
    </row>
    <row r="24" spans="2:4" x14ac:dyDescent="0.3">
      <c r="B24" s="26" t="s">
        <v>77</v>
      </c>
      <c r="C24" s="40">
        <v>-37553377</v>
      </c>
      <c r="D24" s="40">
        <v>-78069101</v>
      </c>
    </row>
    <row r="25" spans="2:4" x14ac:dyDescent="0.3">
      <c r="B25" s="21" t="s">
        <v>78</v>
      </c>
      <c r="C25" s="36">
        <v>624495087</v>
      </c>
      <c r="D25" s="36">
        <v>318138355</v>
      </c>
    </row>
    <row r="26" spans="2:4" x14ac:dyDescent="0.3">
      <c r="B26" s="26" t="s">
        <v>80</v>
      </c>
      <c r="C26" s="70" t="s">
        <v>118</v>
      </c>
      <c r="D26" s="70" t="s">
        <v>118</v>
      </c>
    </row>
    <row r="27" spans="2:4" x14ac:dyDescent="0.3">
      <c r="B27" s="21" t="s">
        <v>131</v>
      </c>
      <c r="C27" s="33"/>
      <c r="D27" s="22"/>
    </row>
    <row r="28" spans="2:4" x14ac:dyDescent="0.3">
      <c r="B28" s="21" t="s">
        <v>81</v>
      </c>
      <c r="C28" s="42">
        <f>SUM(C25:C27)</f>
        <v>624495087</v>
      </c>
      <c r="D28" s="42">
        <f>SUM(D25:D27)</f>
        <v>318138355</v>
      </c>
    </row>
    <row r="29" spans="2:4" x14ac:dyDescent="0.3">
      <c r="B29" s="26"/>
      <c r="C29" s="33"/>
      <c r="D29" s="22"/>
    </row>
    <row r="30" spans="2:4" x14ac:dyDescent="0.3">
      <c r="B30" s="21" t="s">
        <v>132</v>
      </c>
      <c r="C30" s="32"/>
      <c r="D30" s="21"/>
    </row>
    <row r="31" spans="2:4" x14ac:dyDescent="0.3">
      <c r="B31" s="43"/>
      <c r="C31" s="32"/>
      <c r="D31" s="21"/>
    </row>
    <row r="32" spans="2:4" x14ac:dyDescent="0.3">
      <c r="B32" s="28" t="s">
        <v>133</v>
      </c>
      <c r="C32" s="40">
        <v>-329196231</v>
      </c>
      <c r="D32" s="40">
        <v>-186594956</v>
      </c>
    </row>
    <row r="33" spans="2:4" x14ac:dyDescent="0.3">
      <c r="B33" s="28" t="s">
        <v>134</v>
      </c>
      <c r="C33" s="40">
        <v>-982207</v>
      </c>
      <c r="D33" s="40">
        <v>-1477494</v>
      </c>
    </row>
    <row r="34" spans="2:4" x14ac:dyDescent="0.3">
      <c r="B34" s="72" t="s">
        <v>79</v>
      </c>
      <c r="C34" s="40">
        <v>4139614</v>
      </c>
      <c r="D34" s="40">
        <v>4018117</v>
      </c>
    </row>
    <row r="35" spans="2:4" x14ac:dyDescent="0.3">
      <c r="B35" s="67"/>
      <c r="C35" s="41"/>
      <c r="D35" s="41"/>
    </row>
    <row r="36" spans="2:4" x14ac:dyDescent="0.3">
      <c r="B36" s="21" t="s">
        <v>99</v>
      </c>
      <c r="C36" s="89">
        <f>SUM(C32:C34)</f>
        <v>-326038824</v>
      </c>
      <c r="D36" s="89">
        <f>SUM(D32:D34)</f>
        <v>-184054333</v>
      </c>
    </row>
    <row r="37" spans="2:4" x14ac:dyDescent="0.3">
      <c r="B37" s="21" t="s">
        <v>98</v>
      </c>
    </row>
    <row r="38" spans="2:4" x14ac:dyDescent="0.3">
      <c r="C38" s="32"/>
      <c r="D38" s="21"/>
    </row>
    <row r="39" spans="2:4" x14ac:dyDescent="0.3">
      <c r="B39" s="21" t="s">
        <v>135</v>
      </c>
      <c r="C39" s="54"/>
      <c r="D39" s="40"/>
    </row>
    <row r="40" spans="2:4" x14ac:dyDescent="0.3">
      <c r="B40" s="72" t="s">
        <v>82</v>
      </c>
      <c r="C40" s="40">
        <v>-38599687</v>
      </c>
      <c r="D40" s="40">
        <v>-38614736</v>
      </c>
    </row>
    <row r="41" spans="2:4" x14ac:dyDescent="0.3">
      <c r="B41" s="72" t="s">
        <v>128</v>
      </c>
      <c r="C41" s="40">
        <v>-303916947</v>
      </c>
      <c r="D41" s="40">
        <v>-10371898</v>
      </c>
    </row>
    <row r="42" spans="2:4" x14ac:dyDescent="0.3">
      <c r="B42" s="24" t="s">
        <v>136</v>
      </c>
      <c r="C42" s="40">
        <v>-13925892</v>
      </c>
      <c r="D42" s="40">
        <v>-2575148</v>
      </c>
    </row>
    <row r="43" spans="2:4" x14ac:dyDescent="0.3">
      <c r="B43" s="72" t="s">
        <v>129</v>
      </c>
      <c r="C43" s="40">
        <v>879281</v>
      </c>
      <c r="D43" s="40">
        <v>133579201</v>
      </c>
    </row>
    <row r="44" spans="2:4" x14ac:dyDescent="0.3">
      <c r="B44" s="72" t="s">
        <v>90</v>
      </c>
      <c r="C44" s="40">
        <v>-42315576</v>
      </c>
      <c r="D44" s="40">
        <v>-26101202</v>
      </c>
    </row>
    <row r="45" spans="2:4" x14ac:dyDescent="0.3">
      <c r="B45" s="26" t="s">
        <v>83</v>
      </c>
      <c r="C45" s="40">
        <v>-58252</v>
      </c>
      <c r="D45" s="40">
        <v>-55767</v>
      </c>
    </row>
    <row r="46" spans="2:4" x14ac:dyDescent="0.3">
      <c r="C46" s="40"/>
      <c r="D46" s="40"/>
    </row>
    <row r="47" spans="2:4" x14ac:dyDescent="0.3">
      <c r="B47" s="21" t="s">
        <v>84</v>
      </c>
      <c r="C47" s="89">
        <f>SUM(C39:C45)</f>
        <v>-397937073</v>
      </c>
      <c r="D47" s="89">
        <f>SUM(D39:D46)</f>
        <v>55860450</v>
      </c>
    </row>
    <row r="48" spans="2:4" x14ac:dyDescent="0.3">
      <c r="B48" s="21" t="s">
        <v>85</v>
      </c>
      <c r="C48" s="90"/>
      <c r="D48" s="90"/>
    </row>
    <row r="49" spans="2:4" x14ac:dyDescent="0.3">
      <c r="B49" s="37" t="s">
        <v>86</v>
      </c>
      <c r="C49" s="89">
        <f>C28+C36+C47</f>
        <v>-99480810</v>
      </c>
      <c r="D49" s="89">
        <f>D47+D36+D28</f>
        <v>189944472</v>
      </c>
    </row>
    <row r="50" spans="2:4" x14ac:dyDescent="0.3">
      <c r="B50" s="21" t="s">
        <v>87</v>
      </c>
      <c r="C50" s="34"/>
      <c r="D50" s="27"/>
    </row>
    <row r="51" spans="2:4" x14ac:dyDescent="0.3">
      <c r="B51" s="37" t="s">
        <v>88</v>
      </c>
      <c r="C51" s="39">
        <v>1064299187</v>
      </c>
      <c r="D51" s="39">
        <v>713389219</v>
      </c>
    </row>
    <row r="52" spans="2:4" x14ac:dyDescent="0.3">
      <c r="B52" s="21" t="s">
        <v>89</v>
      </c>
      <c r="C52" s="23"/>
      <c r="D52" s="23"/>
    </row>
    <row r="53" spans="2:4" x14ac:dyDescent="0.3">
      <c r="B53" s="37" t="s">
        <v>88</v>
      </c>
      <c r="C53" s="30">
        <f>C49+C51</f>
        <v>964818377</v>
      </c>
      <c r="D53" s="30">
        <f>D49+D51</f>
        <v>903333691</v>
      </c>
    </row>
    <row r="54" spans="2:4" x14ac:dyDescent="0.3">
      <c r="B54" s="38" t="s">
        <v>137</v>
      </c>
    </row>
    <row r="60" spans="2:4" x14ac:dyDescent="0.3">
      <c r="C60" s="91"/>
    </row>
    <row r="61" spans="2:4" x14ac:dyDescent="0.3">
      <c r="C61" s="91"/>
    </row>
    <row r="62" spans="2:4" x14ac:dyDescent="0.3">
      <c r="C62" s="91"/>
    </row>
    <row r="63" spans="2:4" x14ac:dyDescent="0.3">
      <c r="C63" s="91"/>
    </row>
    <row r="64" spans="2:4" x14ac:dyDescent="0.3">
      <c r="C64" s="91"/>
    </row>
    <row r="65" spans="3:3" x14ac:dyDescent="0.3">
      <c r="C65" s="91"/>
    </row>
    <row r="66" spans="3:3" x14ac:dyDescent="0.3">
      <c r="C66" s="91"/>
    </row>
    <row r="67" spans="3:3" x14ac:dyDescent="0.3">
      <c r="C67" s="9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31032025-Ro </vt:lpstr>
      <vt:lpstr>Rez. Glob_31032025-Ro</vt:lpstr>
      <vt:lpstr>Capitaluri_31032025-Ro</vt:lpstr>
      <vt:lpstr>Flux de numerar_31032025-Ro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2025-05-14T12:40:42Z</dcterms:modified>
</cp:coreProperties>
</file>