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W:\Dep.Strategie\ServRelInvestitorii\Ciolpan\rezultate financiare\2023\rez. trim I 2023\Site TGN\RO\"/>
    </mc:Choice>
  </mc:AlternateContent>
  <xr:revisionPtr revIDLastSave="0" documentId="8_{6571DDB0-F8C9-40AA-91EF-A74856652044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3-Ro " sheetId="1" r:id="rId1"/>
    <sheet name="Rez. Glob_31032023-Ro" sheetId="2" r:id="rId2"/>
    <sheet name="Capitaluri_31032023-Ro" sheetId="7" r:id="rId3"/>
    <sheet name="Flux de numerar_31032023-Ro" sheetId="9" r:id="rId4"/>
  </sheets>
  <definedNames>
    <definedName name="OLE_LINK12" localSheetId="0">' Poz.Fin. 31032023-Ro '!#REF!</definedName>
    <definedName name="OLE_LINK3" localSheetId="1">'Rez. Glob_31032023-Ro'!#REF!</definedName>
    <definedName name="OLE_LINK9" localSheetId="0">' Poz.Fin. 31032023-Ro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9" l="1"/>
  <c r="C48" i="9"/>
  <c r="D40" i="9"/>
  <c r="C40" i="9"/>
  <c r="D19" i="9"/>
  <c r="D25" i="9" s="1"/>
  <c r="C19" i="9"/>
  <c r="C28" i="2"/>
  <c r="C7" i="2"/>
  <c r="C25" i="9" l="1"/>
  <c r="D31" i="9"/>
  <c r="C17" i="2"/>
  <c r="D50" i="9" l="1"/>
  <c r="C31" i="9"/>
  <c r="C24" i="2"/>
  <c r="C50" i="9" l="1"/>
  <c r="C54" i="9" s="1"/>
  <c r="C30" i="2"/>
  <c r="C51" i="1"/>
  <c r="C41" i="1"/>
  <c r="C30" i="1"/>
  <c r="C17" i="1"/>
  <c r="C11" i="1"/>
  <c r="C34" i="2" l="1"/>
  <c r="C41" i="2" s="1"/>
  <c r="C53" i="1"/>
  <c r="C33" i="1"/>
  <c r="C19" i="1"/>
  <c r="B7" i="2"/>
  <c r="B28" i="2"/>
  <c r="C55" i="1" l="1"/>
  <c r="B17" i="2"/>
  <c r="B24" i="2" l="1"/>
  <c r="B30" i="2" l="1"/>
  <c r="B34" i="2" l="1"/>
  <c r="B41" i="2" l="1"/>
</calcChain>
</file>

<file path=xl/sharedStrings.xml><?xml version="1.0" encoding="utf-8"?>
<sst xmlns="http://schemas.openxmlformats.org/spreadsheetml/2006/main" count="239" uniqueCount="149">
  <si>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</si>
  <si>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</si>
  <si>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</si>
  <si>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</si>
  <si>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</si>
  <si>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</si>
  <si>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</si>
  <si>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</si>
  <si>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</si>
  <si>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</si>
  <si>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</si>
  <si>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</si>
  <si>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</si>
  <si>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</si>
  <si>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</si>
  <si>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</si>
  <si>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</si>
  <si>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</si>
  <si>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</si>
  <si>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</si>
  <si>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</si>
  <si>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</si>
  <si>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</si>
  <si>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</si>
  <si>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</si>
  <si>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</si>
  <si>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</si>
  <si>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</si>
  <si>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</si>
  <si>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</si>
  <si>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</si>
  <si>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</si>
  <si>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</si>
  <si>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</si>
  <si>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</si>
  <si>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</si>
  <si>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</si>
  <si>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</si>
  <si>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</si>
  <si>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</si>
  <si>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</si>
  <si>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</si>
  <si>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</si>
  <si>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</si>
  <si>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-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</si>
  <si>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</si>
  <si>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</si>
  <si>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</si>
  <si>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</si>
  <si>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</si>
  <si>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</si>
  <si>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</si>
  <si>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</si>
  <si>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</si>
  <si>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</si>
  <si>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</si>
  <si>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</si>
  <si>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</si>
  <si>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</si>
  <si>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</si>
  <si>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</si>
  <si>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</si>
  <si>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</si>
  <si>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</si>
  <si>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</si>
  <si>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</si>
  <si>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</si>
  <si>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</si>
  <si>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</si>
  <si>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</si>
  <si>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</si>
  <si>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</si>
  <si>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</si>
  <si>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</si>
  <si>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Profit net aferent perioadei</t>
  </si>
  <si>
    <t xml:space="preserve">                      -</t>
  </si>
  <si>
    <t xml:space="preserve">                         -</t>
  </si>
  <si>
    <t xml:space="preserve">                        -</t>
  </si>
  <si>
    <t>Tranzacţii cu acţionarii:</t>
  </si>
  <si>
    <t xml:space="preserve">                       -</t>
  </si>
  <si>
    <t xml:space="preserve">                          -</t>
  </si>
  <si>
    <t xml:space="preserve">                    -</t>
  </si>
  <si>
    <t xml:space="preserve">                           -</t>
  </si>
  <si>
    <t>Ajustări pentru:</t>
  </si>
  <si>
    <t xml:space="preserve">Câştig/(pierdere) din cedarea de mijloace fixe </t>
  </si>
  <si>
    <t>Provizioane pentru riscuri şi cheltuieli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</si>
  <si>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</si>
  <si>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</si>
  <si>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</si>
  <si>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</si>
  <si>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</si>
  <si>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>Alte venituri / cheltuieli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</si>
  <si>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</si>
  <si>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</si>
  <si>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</si>
  <si>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</si>
  <si>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</si>
  <si>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</si>
  <si>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Efectul variaţiei ratelor de schimb asupra  altor    elemente decât cele din exploatare</t>
  </si>
  <si>
    <t>Venituri din taxe de racordare, fonduri nerambursabile  și bunuri preluate cu titlu gratuit</t>
  </si>
  <si>
    <t>Dobânzi primite</t>
  </si>
  <si>
    <t>Impozit pe profit plătit</t>
  </si>
  <si>
    <t xml:space="preserve">Intrări de numerar net generat din </t>
  </si>
  <si>
    <t xml:space="preserve">   activitatea de exploatare</t>
  </si>
  <si>
    <t xml:space="preserve">Flux de trezorerie din activităţi de </t>
  </si>
  <si>
    <t xml:space="preserve">   investiţii</t>
  </si>
  <si>
    <t>Incasări din cedarea de imobilizări corporale</t>
  </si>
  <si>
    <t xml:space="preserve">Numerar net utilizat în activităţi de </t>
  </si>
  <si>
    <t>Rambursări împrumuturi termen lung</t>
  </si>
  <si>
    <t>Trageri/rambursări credit pentru capital de lucru</t>
  </si>
  <si>
    <t>Plăți IFRS 16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</si>
  <si>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</si>
  <si>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</si>
  <si>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</si>
  <si>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</si>
  <si>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</si>
  <si>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</si>
  <si>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</si>
  <si>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</si>
  <si>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Dobânzi plătite</t>
  </si>
  <si>
    <t>Numerar din taxe de racordare şi fonduri nerambursabile</t>
  </si>
  <si>
    <t>Plăţi pentru achiziţia de imobilizări corporale</t>
  </si>
  <si>
    <t>Plăţi pentru achiziţia de imobilizări necorporale</t>
  </si>
  <si>
    <t>Impozit amânat de plată</t>
  </si>
  <si>
    <t>Număr de acțiuni</t>
  </si>
  <si>
    <t>Dividende aferente anului 2021</t>
  </si>
  <si>
    <t>Sold la 31 decembrie 2022</t>
  </si>
  <si>
    <t>Constituire rezerve din profit</t>
  </si>
  <si>
    <t>Majorare rezervă legală</t>
  </si>
  <si>
    <t>31 decembrie 2022</t>
  </si>
  <si>
    <t>Flux de trezorerie din activităţi de    finanţare</t>
  </si>
  <si>
    <t xml:space="preserve">31 martie 2022 </t>
  </si>
  <si>
    <t>Impozit curent de plată</t>
  </si>
  <si>
    <t>(neauditat)</t>
  </si>
  <si>
    <t>Perioada de trei luni încheiată la 31 martie 2023</t>
  </si>
  <si>
    <t>Perioada de trei luni încheiată la 31 martie 2022</t>
  </si>
  <si>
    <t>Sold la 1 ianuarie 2022</t>
  </si>
  <si>
    <t xml:space="preserve">                   -</t>
  </si>
  <si>
    <t>Sold la 31 martie 2022</t>
  </si>
  <si>
    <t>Profit net aferent perioadei, raportat</t>
  </si>
  <si>
    <t>Câștigul/(pierderea) actuarială aferentă perioadei</t>
  </si>
  <si>
    <t xml:space="preserve">Majorarea capitalului social </t>
  </si>
  <si>
    <t xml:space="preserve">                             -</t>
  </si>
  <si>
    <t xml:space="preserve">                     -</t>
  </si>
  <si>
    <t>Sold la 31 martie 2023</t>
  </si>
  <si>
    <r>
      <t xml:space="preserve">Diferente de conversie din </t>
    </r>
    <r>
      <rPr>
        <b/>
        <u/>
        <sz val="12"/>
        <color rgb="FF000000"/>
        <rFont val="Segoe UI"/>
        <family val="2"/>
      </rPr>
      <t>consolidare</t>
    </r>
  </si>
  <si>
    <r>
      <t xml:space="preserve">Interese fără </t>
    </r>
    <r>
      <rPr>
        <b/>
        <u/>
        <sz val="12"/>
        <color rgb="FF000000"/>
        <rFont val="Segoe UI"/>
        <family val="2"/>
      </rPr>
      <t>control</t>
    </r>
  </si>
  <si>
    <t>Perioada de trei luni incheiata la</t>
  </si>
  <si>
    <t xml:space="preserve">31 martie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</si>
</sst>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sz val="12"/>
      <name val="Arial Narrow"/>
      <family val="2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b/>
      <u/>
      <sz val="12"/>
      <name val="Segoe UI"/>
      <family val="2"/>
    </font>
    <font>
      <b/>
      <u val="double"/>
      <sz val="12"/>
      <name val="Segoe UI"/>
      <family val="2"/>
    </font>
    <font>
      <sz val="12"/>
      <name val="Segoe UI"/>
      <family val="2"/>
    </font>
    <font>
      <u/>
      <sz val="12"/>
      <name val="Segoe UI"/>
      <family val="2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i/>
      <sz val="12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8" fillId="0" borderId="3" xfId="0" applyFont="1" applyBorder="1" applyAlignment="1">
      <alignment horizontal="right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12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37" fontId="7" fillId="0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 wrapText="1"/>
    </xf>
    <xf numFmtId="37" fontId="13" fillId="0" borderId="0" xfId="0" applyNumberFormat="1" applyFont="1" applyFill="1" applyAlignment="1">
      <alignment vertical="center"/>
    </xf>
    <xf numFmtId="3" fontId="16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9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0" fontId="21" fillId="0" borderId="3" xfId="0" applyFont="1" applyBorder="1" applyAlignment="1">
      <alignment horizontal="right"/>
    </xf>
    <xf numFmtId="0" fontId="21" fillId="0" borderId="0" xfId="0" applyFont="1" applyAlignment="1">
      <alignment horizontal="right"/>
    </xf>
    <xf numFmtId="37" fontId="1" fillId="0" borderId="0" xfId="0" applyNumberFormat="1" applyFont="1" applyFill="1"/>
    <xf numFmtId="37" fontId="11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9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3" fontId="25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24" fillId="0" borderId="0" xfId="0" applyFont="1"/>
    <xf numFmtId="0" fontId="24" fillId="0" borderId="0" xfId="0" applyFont="1" applyAlignment="1">
      <alignment horizontal="right"/>
    </xf>
    <xf numFmtId="37" fontId="11" fillId="0" borderId="2" xfId="0" applyNumberFormat="1" applyFont="1" applyFill="1" applyBorder="1" applyAlignment="1">
      <alignment horizontal="right" wrapText="1"/>
    </xf>
    <xf numFmtId="37" fontId="7" fillId="0" borderId="2" xfId="0" applyNumberFormat="1" applyFont="1" applyFill="1" applyBorder="1" applyAlignment="1">
      <alignment horizontal="right" wrapText="1"/>
    </xf>
    <xf numFmtId="0" fontId="26" fillId="0" borderId="0" xfId="0" applyFont="1" applyAlignment="1">
      <alignment horizontal="right" vertical="center" wrapText="1"/>
    </xf>
    <xf numFmtId="0" fontId="13" fillId="0" borderId="0" xfId="0" applyFont="1" applyAlignment="1">
      <alignment vertical="top" wrapText="1"/>
    </xf>
    <xf numFmtId="0" fontId="18" fillId="0" borderId="0" xfId="0" applyFont="1" applyAlignment="1">
      <alignment horizontal="right" vertical="center" wrapText="1"/>
    </xf>
    <xf numFmtId="0" fontId="28" fillId="0" borderId="0" xfId="0" applyFont="1" applyAlignment="1">
      <alignment vertical="center" wrapText="1"/>
    </xf>
    <xf numFmtId="3" fontId="26" fillId="0" borderId="0" xfId="0" applyNumberFormat="1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3" fontId="19" fillId="0" borderId="0" xfId="0" applyNumberFormat="1" applyFont="1"/>
    <xf numFmtId="0" fontId="7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6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6"/>
  <sheetViews>
    <sheetView tabSelected="1" zoomScale="70" zoomScaleNormal="70" workbookViewId="0">
      <selection activeCell="P20" sqref="P20"/>
    </sheetView>
  </sheetViews>
  <sheetFormatPr defaultColWidth="9.140625" defaultRowHeight="17.25" x14ac:dyDescent="0.3"/>
  <cols>
    <col min="1" max="1" width="9.140625" style="14"/>
    <col min="2" max="2" width="48.5703125" style="1" bestFit="1" customWidth="1"/>
    <col min="3" max="4" width="28.5703125" style="2" customWidth="1"/>
    <col min="5" max="16384" width="9.140625" style="14"/>
  </cols>
  <sheetData>
    <row r="1" spans="2:4" ht="18" thickBot="1" x14ac:dyDescent="0.35"/>
    <row r="2" spans="2:4" x14ac:dyDescent="0.3">
      <c r="B2" s="3"/>
      <c r="C2" s="4" t="s">
        <v>131</v>
      </c>
      <c r="D2" s="4" t="s">
        <v>129</v>
      </c>
    </row>
    <row r="3" spans="2:4" ht="18" thickBot="1" x14ac:dyDescent="0.35">
      <c r="B3" s="3"/>
      <c r="C3" s="5" t="s">
        <v>133</v>
      </c>
      <c r="D3" s="5"/>
    </row>
    <row r="4" spans="2:4" x14ac:dyDescent="0.3">
      <c r="B4" s="3" t="s">
        <v>0</v>
      </c>
    </row>
    <row r="5" spans="2:4" x14ac:dyDescent="0.3">
      <c r="B5" s="3" t="s">
        <v>1</v>
      </c>
    </row>
    <row r="6" spans="2:4" x14ac:dyDescent="0.3">
      <c r="B6" s="7" t="s">
        <v>4</v>
      </c>
      <c r="C6" s="2">
        <v>797169982</v>
      </c>
      <c r="D6" s="2">
        <v>801193708</v>
      </c>
    </row>
    <row r="7" spans="2:4" ht="34.5" x14ac:dyDescent="0.3">
      <c r="B7" s="9" t="s">
        <v>3</v>
      </c>
      <c r="C7" s="2">
        <v>16617764</v>
      </c>
      <c r="D7" s="2">
        <v>16934813</v>
      </c>
    </row>
    <row r="8" spans="2:4" x14ac:dyDescent="0.3">
      <c r="B8" s="9" t="s">
        <v>2</v>
      </c>
      <c r="C8" s="2">
        <v>3811365775</v>
      </c>
      <c r="D8" s="2">
        <v>3909592137</v>
      </c>
    </row>
    <row r="9" spans="2:4" x14ac:dyDescent="0.3">
      <c r="B9" s="7" t="s">
        <v>56</v>
      </c>
      <c r="C9" s="2">
        <v>9736198</v>
      </c>
      <c r="D9" s="2">
        <v>9566769</v>
      </c>
    </row>
    <row r="10" spans="2:4" ht="18" thickBot="1" x14ac:dyDescent="0.35">
      <c r="B10" s="7" t="s">
        <v>5</v>
      </c>
      <c r="C10" s="2">
        <v>2216652917</v>
      </c>
      <c r="D10" s="2">
        <v>2141205428</v>
      </c>
    </row>
    <row r="11" spans="2:4" ht="18" thickBot="1" x14ac:dyDescent="0.35">
      <c r="B11" s="3"/>
      <c r="C11" s="10">
        <f>SUM(C6:C10)</f>
        <v>6851542636</v>
      </c>
      <c r="D11" s="10">
        <v>6878492855</v>
      </c>
    </row>
    <row r="12" spans="2:4" x14ac:dyDescent="0.3">
      <c r="B12" s="7"/>
    </row>
    <row r="13" spans="2:4" x14ac:dyDescent="0.3">
      <c r="B13" s="3" t="s">
        <v>6</v>
      </c>
    </row>
    <row r="14" spans="2:4" x14ac:dyDescent="0.3">
      <c r="B14" s="9" t="s">
        <v>7</v>
      </c>
      <c r="C14" s="2">
        <v>590055021</v>
      </c>
      <c r="D14" s="2">
        <v>613182876</v>
      </c>
    </row>
    <row r="15" spans="2:4" x14ac:dyDescent="0.3">
      <c r="B15" s="7" t="s">
        <v>46</v>
      </c>
      <c r="C15" s="2">
        <v>292734939</v>
      </c>
      <c r="D15" s="2">
        <v>346798529</v>
      </c>
    </row>
    <row r="16" spans="2:4" ht="18" thickBot="1" x14ac:dyDescent="0.35">
      <c r="B16" s="7" t="s">
        <v>8</v>
      </c>
      <c r="C16" s="2">
        <v>382011219</v>
      </c>
      <c r="D16" s="2">
        <v>418666555</v>
      </c>
    </row>
    <row r="17" spans="2:4" ht="18" thickBot="1" x14ac:dyDescent="0.35">
      <c r="B17" s="3"/>
      <c r="C17" s="10">
        <f>SUM(C14:C16)</f>
        <v>1264801179</v>
      </c>
      <c r="D17" s="11">
        <v>1378647960</v>
      </c>
    </row>
    <row r="18" spans="2:4" x14ac:dyDescent="0.3">
      <c r="B18" s="3"/>
      <c r="C18" s="6"/>
      <c r="D18" s="6"/>
    </row>
    <row r="19" spans="2:4" ht="18" thickBot="1" x14ac:dyDescent="0.35">
      <c r="B19" s="3" t="s">
        <v>9</v>
      </c>
      <c r="C19" s="62">
        <f>C11+C17</f>
        <v>8116343815</v>
      </c>
      <c r="D19" s="12">
        <v>8257140815</v>
      </c>
    </row>
    <row r="20" spans="2:4" ht="18" thickTop="1" x14ac:dyDescent="0.3">
      <c r="B20" s="7"/>
    </row>
    <row r="21" spans="2:4" x14ac:dyDescent="0.3">
      <c r="B21" s="13" t="s">
        <v>10</v>
      </c>
    </row>
    <row r="22" spans="2:4" x14ac:dyDescent="0.3">
      <c r="B22" s="7"/>
    </row>
    <row r="23" spans="2:4" x14ac:dyDescent="0.3">
      <c r="B23" s="3" t="s">
        <v>11</v>
      </c>
    </row>
    <row r="24" spans="2:4" x14ac:dyDescent="0.3">
      <c r="B24" s="7" t="s">
        <v>12</v>
      </c>
      <c r="C24" s="2">
        <v>1883815040</v>
      </c>
      <c r="D24" s="2">
        <v>1883815040</v>
      </c>
    </row>
    <row r="25" spans="2:4" x14ac:dyDescent="0.3">
      <c r="B25" s="7" t="s">
        <v>47</v>
      </c>
      <c r="C25" s="2">
        <v>441418396</v>
      </c>
      <c r="D25" s="2">
        <v>441418396</v>
      </c>
    </row>
    <row r="26" spans="2:4" x14ac:dyDescent="0.3">
      <c r="B26" s="7" t="s">
        <v>13</v>
      </c>
      <c r="C26" s="2">
        <v>247478865</v>
      </c>
      <c r="D26" s="2">
        <v>247478865</v>
      </c>
    </row>
    <row r="27" spans="2:4" x14ac:dyDescent="0.3">
      <c r="B27" s="7" t="s">
        <v>14</v>
      </c>
      <c r="C27" s="2">
        <v>1265796861</v>
      </c>
      <c r="D27" s="2">
        <v>1265796861</v>
      </c>
    </row>
    <row r="28" spans="2:4" x14ac:dyDescent="0.3">
      <c r="B28" s="7" t="s">
        <v>15</v>
      </c>
      <c r="C28" s="2">
        <v>323705580</v>
      </c>
      <c r="D28" s="2">
        <v>199648810</v>
      </c>
    </row>
    <row r="29" spans="2:4" x14ac:dyDescent="0.3">
      <c r="B29" s="7" t="s">
        <v>53</v>
      </c>
      <c r="C29" s="2">
        <v>18454115</v>
      </c>
      <c r="D29" s="2">
        <v>19932259</v>
      </c>
    </row>
    <row r="30" spans="2:4" x14ac:dyDescent="0.3">
      <c r="C30" s="25">
        <f>SUM(C24:C29)</f>
        <v>4180668857</v>
      </c>
      <c r="D30" s="16">
        <v>4058090231</v>
      </c>
    </row>
    <row r="31" spans="2:4" x14ac:dyDescent="0.3">
      <c r="B31" s="14" t="s">
        <v>58</v>
      </c>
      <c r="C31" s="25"/>
      <c r="D31" s="16"/>
    </row>
    <row r="32" spans="2:4" ht="18" thickBot="1" x14ac:dyDescent="0.35">
      <c r="B32" s="14" t="s">
        <v>59</v>
      </c>
      <c r="C32" s="2">
        <v>88317177</v>
      </c>
      <c r="D32" s="2">
        <v>82818034</v>
      </c>
    </row>
    <row r="33" spans="2:4" ht="18" thickBot="1" x14ac:dyDescent="0.35">
      <c r="B33" s="3"/>
      <c r="C33" s="10">
        <f>SUM(C30:C32)</f>
        <v>4268986034</v>
      </c>
      <c r="D33" s="11">
        <v>4140908265</v>
      </c>
    </row>
    <row r="34" spans="2:4" x14ac:dyDescent="0.3">
      <c r="B34" s="3"/>
      <c r="C34" s="25"/>
      <c r="D34" s="16"/>
    </row>
    <row r="35" spans="2:4" x14ac:dyDescent="0.3">
      <c r="B35" s="13" t="s">
        <v>16</v>
      </c>
    </row>
    <row r="36" spans="2:4" x14ac:dyDescent="0.3">
      <c r="B36" s="7" t="s">
        <v>48</v>
      </c>
      <c r="C36" s="2">
        <v>1990132456</v>
      </c>
      <c r="D36" s="2">
        <v>2054247351</v>
      </c>
    </row>
    <row r="37" spans="2:4" x14ac:dyDescent="0.3">
      <c r="B37" s="7" t="s">
        <v>17</v>
      </c>
      <c r="C37" s="2">
        <v>110895341</v>
      </c>
      <c r="D37" s="2">
        <v>110895341</v>
      </c>
    </row>
    <row r="38" spans="2:4" x14ac:dyDescent="0.3">
      <c r="B38" s="7" t="s">
        <v>18</v>
      </c>
      <c r="C38" s="2">
        <v>935056215</v>
      </c>
      <c r="D38" s="2">
        <v>969150112</v>
      </c>
    </row>
    <row r="39" spans="2:4" x14ac:dyDescent="0.3">
      <c r="B39" s="7" t="s">
        <v>123</v>
      </c>
      <c r="C39" s="2">
        <v>488531</v>
      </c>
      <c r="D39" s="2">
        <v>3053157</v>
      </c>
    </row>
    <row r="40" spans="2:4" ht="18" thickBot="1" x14ac:dyDescent="0.35">
      <c r="B40" s="7" t="s">
        <v>49</v>
      </c>
      <c r="C40" s="2">
        <v>13723529</v>
      </c>
      <c r="D40" s="2">
        <v>14178481</v>
      </c>
    </row>
    <row r="41" spans="2:4" ht="18" thickBot="1" x14ac:dyDescent="0.35">
      <c r="B41" s="3"/>
      <c r="C41" s="10">
        <f>SUM(C36:C40)</f>
        <v>3050296072</v>
      </c>
      <c r="D41" s="11">
        <v>3151524442</v>
      </c>
    </row>
    <row r="43" spans="2:4" x14ac:dyDescent="0.3">
      <c r="B43" s="3"/>
    </row>
    <row r="44" spans="2:4" x14ac:dyDescent="0.3">
      <c r="B44" s="3" t="s">
        <v>19</v>
      </c>
    </row>
    <row r="45" spans="2:4" x14ac:dyDescent="0.3">
      <c r="B45" s="7" t="s">
        <v>49</v>
      </c>
      <c r="C45" s="2">
        <v>439936646</v>
      </c>
      <c r="D45" s="2">
        <v>634601301</v>
      </c>
    </row>
    <row r="46" spans="2:4" x14ac:dyDescent="0.3">
      <c r="B46" s="7" t="s">
        <v>18</v>
      </c>
      <c r="C46" s="2">
        <v>115726050</v>
      </c>
      <c r="D46" s="2">
        <v>107439092</v>
      </c>
    </row>
    <row r="47" spans="2:4" x14ac:dyDescent="0.3">
      <c r="B47" s="7" t="s">
        <v>20</v>
      </c>
      <c r="C47" s="2">
        <v>84823263</v>
      </c>
      <c r="D47" s="2">
        <v>81438491</v>
      </c>
    </row>
    <row r="48" spans="2:4" x14ac:dyDescent="0.3">
      <c r="B48" s="7" t="s">
        <v>132</v>
      </c>
      <c r="C48" s="2">
        <v>7497431</v>
      </c>
    </row>
    <row r="49" spans="2:4" x14ac:dyDescent="0.3">
      <c r="B49" s="7" t="s">
        <v>45</v>
      </c>
      <c r="C49" s="2">
        <v>144494085</v>
      </c>
      <c r="D49" s="2">
        <v>136644990</v>
      </c>
    </row>
    <row r="50" spans="2:4" ht="18" thickBot="1" x14ac:dyDescent="0.35">
      <c r="B50" s="7" t="s">
        <v>17</v>
      </c>
      <c r="C50" s="2">
        <v>4584234</v>
      </c>
      <c r="D50" s="2">
        <v>4584234</v>
      </c>
    </row>
    <row r="51" spans="2:4" ht="18" thickBot="1" x14ac:dyDescent="0.35">
      <c r="B51" s="3"/>
      <c r="C51" s="10">
        <f>SUM(C45:C50)</f>
        <v>797061709</v>
      </c>
      <c r="D51" s="10">
        <v>964708108</v>
      </c>
    </row>
    <row r="52" spans="2:4" x14ac:dyDescent="0.3">
      <c r="B52" s="3"/>
      <c r="C52" s="8"/>
      <c r="D52" s="8"/>
    </row>
    <row r="53" spans="2:4" x14ac:dyDescent="0.3">
      <c r="B53" s="3" t="s">
        <v>21</v>
      </c>
      <c r="C53" s="25">
        <f>C41+C51</f>
        <v>3847357781</v>
      </c>
      <c r="D53" s="25">
        <v>4116232550</v>
      </c>
    </row>
    <row r="54" spans="2:4" x14ac:dyDescent="0.3">
      <c r="B54" s="3"/>
      <c r="C54" s="6"/>
      <c r="D54" s="6"/>
    </row>
    <row r="55" spans="2:4" ht="18" thickBot="1" x14ac:dyDescent="0.35">
      <c r="B55" s="3" t="s">
        <v>22</v>
      </c>
      <c r="C55" s="62">
        <f>C53+C33</f>
        <v>8116343815</v>
      </c>
      <c r="D55" s="12">
        <v>8257140815</v>
      </c>
    </row>
    <row r="56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3"/>
  <sheetViews>
    <sheetView zoomScale="60" zoomScaleNormal="60" workbookViewId="0">
      <selection activeCell="F19" sqref="F19"/>
    </sheetView>
  </sheetViews>
  <sheetFormatPr defaultColWidth="8.85546875" defaultRowHeight="17.25" x14ac:dyDescent="0.3"/>
  <cols>
    <col min="1" max="1" width="85.140625" style="1" bestFit="1" customWidth="1"/>
    <col min="2" max="2" width="20.85546875" style="66" customWidth="1"/>
    <col min="3" max="3" width="20.42578125" style="17" customWidth="1"/>
    <col min="4" max="16384" width="8.85546875" style="14"/>
  </cols>
  <sheetData>
    <row r="1" spans="1:3" ht="51.75" x14ac:dyDescent="0.3">
      <c r="A1" s="70"/>
      <c r="B1" s="79" t="s">
        <v>134</v>
      </c>
      <c r="C1" s="80" t="s">
        <v>135</v>
      </c>
    </row>
    <row r="2" spans="1:3" ht="18" thickBot="1" x14ac:dyDescent="0.35">
      <c r="A2" s="15"/>
      <c r="B2" s="64"/>
      <c r="C2" s="23"/>
    </row>
    <row r="3" spans="1:3" x14ac:dyDescent="0.3">
      <c r="A3" s="22"/>
      <c r="B3" s="65"/>
      <c r="C3" s="21"/>
    </row>
    <row r="4" spans="1:3" x14ac:dyDescent="0.3">
      <c r="A4" s="7" t="s">
        <v>23</v>
      </c>
      <c r="B4" s="66">
        <v>396326725</v>
      </c>
      <c r="C4" s="17">
        <v>411334767</v>
      </c>
    </row>
    <row r="5" spans="1:3" x14ac:dyDescent="0.3">
      <c r="A5" s="7" t="s">
        <v>57</v>
      </c>
      <c r="B5" s="66">
        <v>29016164</v>
      </c>
      <c r="C5" s="17">
        <v>11255499</v>
      </c>
    </row>
    <row r="6" spans="1:3" ht="18" thickBot="1" x14ac:dyDescent="0.35">
      <c r="A6" s="7" t="s">
        <v>24</v>
      </c>
      <c r="B6" s="66">
        <v>34980892</v>
      </c>
      <c r="C6" s="17">
        <v>34521352</v>
      </c>
    </row>
    <row r="7" spans="1:3" ht="35.25" thickBot="1" x14ac:dyDescent="0.35">
      <c r="A7" s="3" t="s">
        <v>25</v>
      </c>
      <c r="B7" s="67">
        <f>SUM(B4:B6)</f>
        <v>460323781</v>
      </c>
      <c r="C7" s="67">
        <f>SUM(C4:C6)</f>
        <v>457111618</v>
      </c>
    </row>
    <row r="8" spans="1:3" x14ac:dyDescent="0.3">
      <c r="A8" s="7"/>
    </row>
    <row r="9" spans="1:3" x14ac:dyDescent="0.3">
      <c r="A9" s="20" t="s">
        <v>26</v>
      </c>
      <c r="B9" s="66">
        <v>-114337733</v>
      </c>
      <c r="C9" s="17">
        <v>-107024986</v>
      </c>
    </row>
    <row r="10" spans="1:3" x14ac:dyDescent="0.3">
      <c r="A10" s="20" t="s">
        <v>50</v>
      </c>
      <c r="B10" s="66">
        <v>-128191168</v>
      </c>
      <c r="C10" s="17">
        <v>-98348031</v>
      </c>
    </row>
    <row r="11" spans="1:3" x14ac:dyDescent="0.3">
      <c r="A11" s="20" t="s">
        <v>51</v>
      </c>
      <c r="B11" s="66">
        <v>-40771367</v>
      </c>
      <c r="C11" s="17">
        <v>-46197908</v>
      </c>
    </row>
    <row r="12" spans="1:3" x14ac:dyDescent="0.3">
      <c r="A12" s="20" t="s">
        <v>27</v>
      </c>
      <c r="B12" s="66">
        <v>-1691096</v>
      </c>
      <c r="C12" s="17">
        <v>-1690361</v>
      </c>
    </row>
    <row r="13" spans="1:3" x14ac:dyDescent="0.3">
      <c r="A13" s="20" t="s">
        <v>28</v>
      </c>
      <c r="B13" s="66">
        <v>-6481139</v>
      </c>
      <c r="C13" s="17">
        <v>-6515044</v>
      </c>
    </row>
    <row r="14" spans="1:3" x14ac:dyDescent="0.3">
      <c r="A14" s="20" t="s">
        <v>29</v>
      </c>
      <c r="B14" s="66">
        <v>-16059903</v>
      </c>
      <c r="C14" s="17">
        <v>-16016603</v>
      </c>
    </row>
    <row r="15" spans="1:3" x14ac:dyDescent="0.3">
      <c r="A15" s="20" t="s">
        <v>52</v>
      </c>
      <c r="B15" s="66">
        <v>-4324567</v>
      </c>
      <c r="C15" s="17">
        <v>-4668455</v>
      </c>
    </row>
    <row r="16" spans="1:3" ht="18" thickBot="1" x14ac:dyDescent="0.35">
      <c r="A16" s="20" t="s">
        <v>30</v>
      </c>
      <c r="B16" s="66">
        <v>-40903284</v>
      </c>
      <c r="C16" s="17">
        <v>62910924</v>
      </c>
    </row>
    <row r="17" spans="1:3" ht="35.25" thickBot="1" x14ac:dyDescent="0.35">
      <c r="A17" s="3" t="s">
        <v>31</v>
      </c>
      <c r="B17" s="67">
        <f>SUM(B7:B16)</f>
        <v>107563524</v>
      </c>
      <c r="C17" s="67">
        <f>SUM(C7:C16)</f>
        <v>239561154</v>
      </c>
    </row>
    <row r="18" spans="1:3" x14ac:dyDescent="0.3">
      <c r="A18" s="7"/>
    </row>
    <row r="19" spans="1:3" x14ac:dyDescent="0.3">
      <c r="A19" s="7" t="s">
        <v>32</v>
      </c>
      <c r="B19" s="66">
        <v>197962138</v>
      </c>
      <c r="C19" s="17">
        <v>316952186</v>
      </c>
    </row>
    <row r="20" spans="1:3" x14ac:dyDescent="0.3">
      <c r="A20" s="7" t="s">
        <v>33</v>
      </c>
      <c r="B20" s="66">
        <v>-197962138</v>
      </c>
      <c r="C20" s="17">
        <v>-316952186</v>
      </c>
    </row>
    <row r="21" spans="1:3" x14ac:dyDescent="0.3">
      <c r="A21" s="7" t="s">
        <v>34</v>
      </c>
      <c r="B21" s="66">
        <v>10755830</v>
      </c>
      <c r="C21" s="17">
        <v>26440196</v>
      </c>
    </row>
    <row r="22" spans="1:3" x14ac:dyDescent="0.3">
      <c r="A22" s="7" t="s">
        <v>35</v>
      </c>
      <c r="B22" s="66">
        <v>-10755830</v>
      </c>
      <c r="C22" s="17">
        <v>-26440196</v>
      </c>
    </row>
    <row r="23" spans="1:3" ht="18" thickBot="1" x14ac:dyDescent="0.35">
      <c r="A23" s="7"/>
    </row>
    <row r="24" spans="1:3" ht="18" thickBot="1" x14ac:dyDescent="0.35">
      <c r="A24" s="3" t="s">
        <v>36</v>
      </c>
      <c r="B24" s="67">
        <f>B17+B19+B20+B21+B22</f>
        <v>107563524</v>
      </c>
      <c r="C24" s="67">
        <f>C17+C19+C20+C21+C22</f>
        <v>239561154</v>
      </c>
    </row>
    <row r="25" spans="1:3" x14ac:dyDescent="0.3">
      <c r="A25" s="7"/>
    </row>
    <row r="26" spans="1:3" x14ac:dyDescent="0.3">
      <c r="A26" s="7" t="s">
        <v>37</v>
      </c>
      <c r="B26" s="66">
        <v>73707692</v>
      </c>
      <c r="C26" s="17">
        <v>156885519</v>
      </c>
    </row>
    <row r="27" spans="1:3" ht="18" thickBot="1" x14ac:dyDescent="0.35">
      <c r="A27" s="7" t="s">
        <v>38</v>
      </c>
      <c r="B27" s="66">
        <v>-31391998</v>
      </c>
      <c r="C27" s="17">
        <v>-81713138</v>
      </c>
    </row>
    <row r="28" spans="1:3" ht="18" thickBot="1" x14ac:dyDescent="0.35">
      <c r="A28" s="3" t="s">
        <v>39</v>
      </c>
      <c r="B28" s="67">
        <f>B26+B27</f>
        <v>42315694</v>
      </c>
      <c r="C28" s="67">
        <f>C26+C27</f>
        <v>75172381</v>
      </c>
    </row>
    <row r="29" spans="1:3" ht="18" thickBot="1" x14ac:dyDescent="0.35">
      <c r="A29" s="7"/>
    </row>
    <row r="30" spans="1:3" ht="18" thickBot="1" x14ac:dyDescent="0.35">
      <c r="A30" s="3" t="s">
        <v>40</v>
      </c>
      <c r="B30" s="67">
        <f>B24+B28</f>
        <v>149879218</v>
      </c>
      <c r="C30" s="67">
        <f>C24+C28</f>
        <v>314733535</v>
      </c>
    </row>
    <row r="31" spans="1:3" x14ac:dyDescent="0.3">
      <c r="A31" s="7"/>
    </row>
    <row r="32" spans="1:3" x14ac:dyDescent="0.3">
      <c r="A32" s="7" t="s">
        <v>41</v>
      </c>
      <c r="B32" s="66">
        <v>-26258990</v>
      </c>
      <c r="C32" s="17">
        <v>-56376380</v>
      </c>
    </row>
    <row r="33" spans="1:3" ht="18" thickBot="1" x14ac:dyDescent="0.35">
      <c r="A33" s="7"/>
    </row>
    <row r="34" spans="1:3" ht="18" thickBot="1" x14ac:dyDescent="0.35">
      <c r="A34" s="15" t="s">
        <v>42</v>
      </c>
      <c r="B34" s="67">
        <f>B30+B32</f>
        <v>123620228</v>
      </c>
      <c r="C34" s="67">
        <f>C30+C32</f>
        <v>258357155</v>
      </c>
    </row>
    <row r="35" spans="1:3" x14ac:dyDescent="0.3">
      <c r="A35" s="14" t="s">
        <v>60</v>
      </c>
      <c r="B35" s="66">
        <v>124056770</v>
      </c>
      <c r="C35" s="26">
        <v>260740378</v>
      </c>
    </row>
    <row r="36" spans="1:3" x14ac:dyDescent="0.3">
      <c r="A36" s="14" t="s">
        <v>61</v>
      </c>
      <c r="B36" s="66">
        <v>-436542</v>
      </c>
      <c r="C36" s="26">
        <v>-2383223</v>
      </c>
    </row>
    <row r="37" spans="1:3" x14ac:dyDescent="0.3">
      <c r="A37" s="14" t="s">
        <v>124</v>
      </c>
      <c r="B37" s="63">
        <v>188381504</v>
      </c>
      <c r="C37" s="24">
        <v>11773844</v>
      </c>
    </row>
    <row r="38" spans="1:3" x14ac:dyDescent="0.3">
      <c r="A38" s="18" t="s">
        <v>55</v>
      </c>
      <c r="B38" s="68">
        <v>0.66</v>
      </c>
      <c r="C38" s="27">
        <v>22.15</v>
      </c>
    </row>
    <row r="39" spans="1:3" x14ac:dyDescent="0.3">
      <c r="A39" s="19"/>
      <c r="C39" s="26"/>
    </row>
    <row r="40" spans="1:3" ht="18" thickBot="1" x14ac:dyDescent="0.35">
      <c r="A40" s="14" t="s">
        <v>54</v>
      </c>
      <c r="B40" s="66">
        <v>10393226</v>
      </c>
      <c r="C40" s="26">
        <v>-8832201</v>
      </c>
    </row>
    <row r="41" spans="1:3" ht="18" thickBot="1" x14ac:dyDescent="0.35">
      <c r="A41" s="15" t="s">
        <v>43</v>
      </c>
      <c r="B41" s="67">
        <f>B34+B40</f>
        <v>134013454</v>
      </c>
      <c r="C41" s="67">
        <f>C34+C40</f>
        <v>249524954</v>
      </c>
    </row>
    <row r="42" spans="1:3" x14ac:dyDescent="0.3">
      <c r="A42" s="14" t="s">
        <v>60</v>
      </c>
      <c r="B42" s="63">
        <v>134449996</v>
      </c>
      <c r="C42" s="29">
        <v>251908177</v>
      </c>
    </row>
    <row r="43" spans="1:3" x14ac:dyDescent="0.3">
      <c r="A43" s="14" t="s">
        <v>61</v>
      </c>
      <c r="B43" s="63">
        <v>-436542</v>
      </c>
      <c r="C43" s="28">
        <v>-2383223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zoomScale="60" zoomScaleNormal="60" workbookViewId="0">
      <selection activeCell="I23" sqref="I23"/>
    </sheetView>
  </sheetViews>
  <sheetFormatPr defaultColWidth="8.85546875" defaultRowHeight="17.25" x14ac:dyDescent="0.3"/>
  <cols>
    <col min="1" max="1" width="46.42578125" style="61" customWidth="1"/>
    <col min="2" max="2" width="20" style="69" customWidth="1"/>
    <col min="3" max="3" width="17.42578125" style="69" bestFit="1" customWidth="1"/>
    <col min="4" max="4" width="19.85546875" style="69" bestFit="1" customWidth="1"/>
    <col min="5" max="5" width="21.42578125" style="69" customWidth="1"/>
    <col min="6" max="6" width="28.5703125" style="69" customWidth="1"/>
    <col min="7" max="7" width="23.85546875" style="69" customWidth="1"/>
    <col min="8" max="8" width="22.42578125" style="69" customWidth="1"/>
    <col min="9" max="9" width="26.7109375" style="61" customWidth="1"/>
    <col min="10" max="10" width="14.7109375" style="61" customWidth="1"/>
    <col min="11" max="16384" width="8.85546875" style="61"/>
  </cols>
  <sheetData>
    <row r="1" spans="1:10" x14ac:dyDescent="0.3">
      <c r="A1" s="89"/>
      <c r="B1" s="48" t="s">
        <v>62</v>
      </c>
      <c r="C1" s="48" t="s">
        <v>64</v>
      </c>
      <c r="D1" s="48" t="s">
        <v>67</v>
      </c>
      <c r="E1" s="90" t="s">
        <v>69</v>
      </c>
      <c r="F1" s="48" t="s">
        <v>70</v>
      </c>
      <c r="G1" s="91" t="s">
        <v>145</v>
      </c>
      <c r="H1" s="91" t="s">
        <v>146</v>
      </c>
      <c r="I1" s="48" t="s">
        <v>72</v>
      </c>
    </row>
    <row r="2" spans="1:10" x14ac:dyDescent="0.3">
      <c r="A2" s="89"/>
      <c r="B2" s="81" t="s">
        <v>63</v>
      </c>
      <c r="C2" s="48" t="s">
        <v>65</v>
      </c>
      <c r="D2" s="81" t="s">
        <v>68</v>
      </c>
      <c r="E2" s="90"/>
      <c r="F2" s="81" t="s">
        <v>71</v>
      </c>
      <c r="G2" s="91"/>
      <c r="H2" s="91"/>
      <c r="I2" s="81" t="s">
        <v>73</v>
      </c>
    </row>
    <row r="3" spans="1:10" x14ac:dyDescent="0.3">
      <c r="A3" s="89"/>
      <c r="B3" s="82"/>
      <c r="C3" s="81" t="s">
        <v>66</v>
      </c>
      <c r="D3" s="82"/>
      <c r="E3" s="90"/>
      <c r="F3" s="82"/>
      <c r="G3" s="91"/>
      <c r="H3" s="91"/>
      <c r="I3" s="82"/>
    </row>
    <row r="4" spans="1:10" x14ac:dyDescent="0.3">
      <c r="A4" s="53" t="s">
        <v>136</v>
      </c>
      <c r="B4" s="85">
        <v>117738440</v>
      </c>
      <c r="C4" s="85">
        <v>441418396</v>
      </c>
      <c r="D4" s="85">
        <v>247478865</v>
      </c>
      <c r="E4" s="85">
        <v>1265796861</v>
      </c>
      <c r="F4" s="86">
        <v>1785866415</v>
      </c>
      <c r="G4" s="86">
        <v>16520600</v>
      </c>
      <c r="H4" s="86">
        <v>93548755</v>
      </c>
      <c r="I4" s="85">
        <v>3968368332</v>
      </c>
      <c r="J4" s="87"/>
    </row>
    <row r="5" spans="1:10" x14ac:dyDescent="0.3">
      <c r="A5" s="38" t="s">
        <v>74</v>
      </c>
      <c r="B5" s="48" t="s">
        <v>44</v>
      </c>
      <c r="C5" s="48" t="s">
        <v>44</v>
      </c>
      <c r="D5" s="48" t="s">
        <v>44</v>
      </c>
      <c r="E5" s="48" t="s">
        <v>44</v>
      </c>
      <c r="F5" s="42">
        <v>258357155</v>
      </c>
      <c r="G5" s="39" t="s">
        <v>44</v>
      </c>
      <c r="H5" s="42">
        <v>-2383223</v>
      </c>
      <c r="I5" s="42">
        <v>255973932</v>
      </c>
      <c r="J5" s="87"/>
    </row>
    <row r="6" spans="1:10" x14ac:dyDescent="0.3">
      <c r="A6" s="38"/>
      <c r="B6" s="81" t="s">
        <v>81</v>
      </c>
      <c r="C6" s="81" t="s">
        <v>137</v>
      </c>
      <c r="D6" s="81" t="s">
        <v>79</v>
      </c>
      <c r="E6" s="81" t="s">
        <v>80</v>
      </c>
      <c r="F6" s="85">
        <v>258357155</v>
      </c>
      <c r="G6" s="81" t="s">
        <v>79</v>
      </c>
      <c r="H6" s="85">
        <v>-2383223</v>
      </c>
      <c r="I6" s="85">
        <v>255973932</v>
      </c>
      <c r="J6" s="87"/>
    </row>
    <row r="7" spans="1:10" x14ac:dyDescent="0.3">
      <c r="A7" s="38" t="s">
        <v>53</v>
      </c>
      <c r="B7" s="83" t="s">
        <v>75</v>
      </c>
      <c r="C7" s="83" t="s">
        <v>77</v>
      </c>
      <c r="D7" s="83" t="s">
        <v>79</v>
      </c>
      <c r="E7" s="83" t="s">
        <v>82</v>
      </c>
      <c r="F7" s="83" t="s">
        <v>82</v>
      </c>
      <c r="G7" s="43">
        <v>-3458436</v>
      </c>
      <c r="H7" s="43">
        <v>-1245862</v>
      </c>
      <c r="I7" s="43">
        <v>-4704298</v>
      </c>
      <c r="J7" s="87"/>
    </row>
    <row r="8" spans="1:10" x14ac:dyDescent="0.3">
      <c r="A8" s="53" t="s">
        <v>138</v>
      </c>
      <c r="B8" s="85">
        <v>117738440</v>
      </c>
      <c r="C8" s="85">
        <v>441418396</v>
      </c>
      <c r="D8" s="85">
        <v>247478865</v>
      </c>
      <c r="E8" s="85">
        <v>1265796861</v>
      </c>
      <c r="F8" s="86">
        <v>2044223570</v>
      </c>
      <c r="G8" s="86">
        <v>13062164</v>
      </c>
      <c r="H8" s="86">
        <v>89919670</v>
      </c>
      <c r="I8" s="85">
        <v>4219637966</v>
      </c>
      <c r="J8" s="87"/>
    </row>
    <row r="9" spans="1:10" x14ac:dyDescent="0.3">
      <c r="A9" s="38" t="s">
        <v>139</v>
      </c>
      <c r="B9" s="39" t="s">
        <v>44</v>
      </c>
      <c r="C9" s="39" t="s">
        <v>44</v>
      </c>
      <c r="D9" s="39" t="s">
        <v>44</v>
      </c>
      <c r="E9" s="39" t="s">
        <v>44</v>
      </c>
      <c r="F9" s="42">
        <v>93537986</v>
      </c>
      <c r="G9" s="39" t="s">
        <v>44</v>
      </c>
      <c r="H9" s="42">
        <v>-2443448</v>
      </c>
      <c r="I9" s="42">
        <v>91094538</v>
      </c>
      <c r="J9" s="87"/>
    </row>
    <row r="10" spans="1:10" ht="34.5" x14ac:dyDescent="0.3">
      <c r="A10" s="38" t="s">
        <v>140</v>
      </c>
      <c r="B10" s="83" t="s">
        <v>77</v>
      </c>
      <c r="C10" s="83" t="s">
        <v>76</v>
      </c>
      <c r="D10" s="83" t="s">
        <v>76</v>
      </c>
      <c r="E10" s="83" t="s">
        <v>82</v>
      </c>
      <c r="F10" s="43">
        <v>2452222</v>
      </c>
      <c r="G10" s="83" t="s">
        <v>77</v>
      </c>
      <c r="H10" s="83" t="s">
        <v>77</v>
      </c>
      <c r="I10" s="43">
        <v>2452222</v>
      </c>
      <c r="J10" s="87"/>
    </row>
    <row r="11" spans="1:10" x14ac:dyDescent="0.3">
      <c r="A11" s="38"/>
      <c r="B11" s="39" t="s">
        <v>79</v>
      </c>
      <c r="C11" s="39" t="s">
        <v>77</v>
      </c>
      <c r="D11" s="39" t="s">
        <v>79</v>
      </c>
      <c r="E11" s="39" t="s">
        <v>77</v>
      </c>
      <c r="F11" s="51">
        <v>95990208</v>
      </c>
      <c r="G11" s="48" t="s">
        <v>75</v>
      </c>
      <c r="H11" s="51">
        <v>-2443448</v>
      </c>
      <c r="I11" s="51">
        <v>93546760</v>
      </c>
      <c r="J11" s="87"/>
    </row>
    <row r="12" spans="1:10" x14ac:dyDescent="0.3">
      <c r="A12" s="38" t="s">
        <v>127</v>
      </c>
      <c r="B12" s="39" t="s">
        <v>44</v>
      </c>
      <c r="C12" s="39" t="s">
        <v>44</v>
      </c>
      <c r="D12" s="39"/>
      <c r="E12" s="39"/>
      <c r="F12" s="42">
        <v>-21873676</v>
      </c>
      <c r="G12" s="39" t="s">
        <v>44</v>
      </c>
      <c r="H12" s="39" t="s">
        <v>44</v>
      </c>
      <c r="I12" s="42">
        <v>-21873676</v>
      </c>
      <c r="J12" s="87"/>
    </row>
    <row r="13" spans="1:10" x14ac:dyDescent="0.3">
      <c r="A13" s="38" t="s">
        <v>128</v>
      </c>
      <c r="B13" s="39" t="s">
        <v>44</v>
      </c>
      <c r="C13" s="39" t="s">
        <v>44</v>
      </c>
      <c r="D13" s="39" t="s">
        <v>44</v>
      </c>
      <c r="E13" s="39" t="s">
        <v>44</v>
      </c>
      <c r="F13" s="42">
        <v>21873676</v>
      </c>
      <c r="G13" s="39" t="s">
        <v>44</v>
      </c>
      <c r="H13" s="39" t="s">
        <v>44</v>
      </c>
      <c r="I13" s="42">
        <v>21873676</v>
      </c>
      <c r="J13" s="87"/>
    </row>
    <row r="14" spans="1:10" x14ac:dyDescent="0.3">
      <c r="A14" s="84" t="s">
        <v>78</v>
      </c>
      <c r="B14" s="39"/>
      <c r="C14" s="39"/>
      <c r="D14" s="39"/>
      <c r="E14" s="39"/>
      <c r="F14" s="48"/>
      <c r="G14" s="39"/>
      <c r="H14" s="39" t="s">
        <v>44</v>
      </c>
      <c r="I14" s="39"/>
      <c r="J14" s="87"/>
    </row>
    <row r="15" spans="1:10" x14ac:dyDescent="0.3">
      <c r="A15" s="38" t="s">
        <v>141</v>
      </c>
      <c r="B15" s="42">
        <v>1766076600</v>
      </c>
      <c r="C15" s="39" t="s">
        <v>44</v>
      </c>
      <c r="D15" s="39" t="s">
        <v>44</v>
      </c>
      <c r="E15" s="39" t="s">
        <v>44</v>
      </c>
      <c r="F15" s="42">
        <v>-1766076600</v>
      </c>
      <c r="G15" s="39" t="s">
        <v>44</v>
      </c>
      <c r="H15" s="39" t="s">
        <v>44</v>
      </c>
      <c r="I15" s="39" t="s">
        <v>44</v>
      </c>
      <c r="J15" s="87"/>
    </row>
    <row r="16" spans="1:10" x14ac:dyDescent="0.3">
      <c r="A16" s="38" t="s">
        <v>125</v>
      </c>
      <c r="B16" s="39" t="s">
        <v>75</v>
      </c>
      <c r="C16" s="39" t="s">
        <v>77</v>
      </c>
      <c r="D16" s="39" t="s">
        <v>79</v>
      </c>
      <c r="E16" s="39" t="s">
        <v>82</v>
      </c>
      <c r="F16" s="42">
        <v>-174488368</v>
      </c>
      <c r="G16" s="39" t="s">
        <v>44</v>
      </c>
      <c r="H16" s="39" t="s">
        <v>44</v>
      </c>
      <c r="I16" s="42">
        <v>-174488368</v>
      </c>
      <c r="J16" s="87"/>
    </row>
    <row r="17" spans="1:10" x14ac:dyDescent="0.3">
      <c r="A17" s="38" t="s">
        <v>53</v>
      </c>
      <c r="B17" s="39" t="s">
        <v>44</v>
      </c>
      <c r="C17" s="39" t="s">
        <v>44</v>
      </c>
      <c r="D17" s="39" t="s">
        <v>44</v>
      </c>
      <c r="E17" s="39" t="s">
        <v>44</v>
      </c>
      <c r="F17" s="39" t="s">
        <v>44</v>
      </c>
      <c r="G17" s="42">
        <v>6870095</v>
      </c>
      <c r="H17" s="42">
        <v>-10562238</v>
      </c>
      <c r="I17" s="42">
        <v>-3692143</v>
      </c>
      <c r="J17" s="87"/>
    </row>
    <row r="18" spans="1:10" x14ac:dyDescent="0.3">
      <c r="A18" s="38" t="s">
        <v>59</v>
      </c>
      <c r="B18" s="83" t="s">
        <v>142</v>
      </c>
      <c r="C18" s="83" t="s">
        <v>79</v>
      </c>
      <c r="D18" s="83" t="s">
        <v>76</v>
      </c>
      <c r="E18" s="83" t="s">
        <v>82</v>
      </c>
      <c r="F18" s="83" t="s">
        <v>77</v>
      </c>
      <c r="G18" s="83" t="s">
        <v>79</v>
      </c>
      <c r="H18" s="43">
        <v>5904050</v>
      </c>
      <c r="I18" s="43">
        <v>5904050</v>
      </c>
      <c r="J18" s="87"/>
    </row>
    <row r="19" spans="1:10" x14ac:dyDescent="0.3">
      <c r="A19" s="71" t="s">
        <v>126</v>
      </c>
      <c r="B19" s="85">
        <v>1883815040</v>
      </c>
      <c r="C19" s="85">
        <v>441418396</v>
      </c>
      <c r="D19" s="85">
        <v>247478865</v>
      </c>
      <c r="E19" s="85">
        <v>1265796861</v>
      </c>
      <c r="F19" s="85">
        <v>199648810</v>
      </c>
      <c r="G19" s="85">
        <v>19932259</v>
      </c>
      <c r="H19" s="85">
        <v>82818034</v>
      </c>
      <c r="I19" s="85">
        <v>4140908265</v>
      </c>
      <c r="J19" s="87"/>
    </row>
    <row r="20" spans="1:10" x14ac:dyDescent="0.3">
      <c r="A20" s="38" t="s">
        <v>74</v>
      </c>
      <c r="B20" s="48" t="s">
        <v>44</v>
      </c>
      <c r="C20" s="48" t="s">
        <v>44</v>
      </c>
      <c r="D20" s="48" t="s">
        <v>44</v>
      </c>
      <c r="E20" s="48" t="s">
        <v>44</v>
      </c>
      <c r="F20" s="42">
        <v>124056770</v>
      </c>
      <c r="G20" s="39" t="s">
        <v>44</v>
      </c>
      <c r="H20" s="42">
        <v>-436542</v>
      </c>
      <c r="I20" s="42">
        <v>123620228</v>
      </c>
      <c r="J20" s="87"/>
    </row>
    <row r="21" spans="1:10" x14ac:dyDescent="0.3">
      <c r="A21" s="84" t="s">
        <v>78</v>
      </c>
      <c r="B21" s="81" t="s">
        <v>81</v>
      </c>
      <c r="C21" s="81" t="s">
        <v>137</v>
      </c>
      <c r="D21" s="81" t="s">
        <v>79</v>
      </c>
      <c r="E21" s="81" t="s">
        <v>80</v>
      </c>
      <c r="F21" s="85">
        <v>124056770</v>
      </c>
      <c r="G21" s="81" t="s">
        <v>143</v>
      </c>
      <c r="H21" s="85">
        <v>-436542</v>
      </c>
      <c r="I21" s="85">
        <v>123620228</v>
      </c>
      <c r="J21" s="87"/>
    </row>
    <row r="22" spans="1:10" x14ac:dyDescent="0.3">
      <c r="A22" s="38" t="s">
        <v>59</v>
      </c>
      <c r="B22" s="39"/>
      <c r="C22" s="39"/>
      <c r="D22" s="39"/>
      <c r="E22" s="39"/>
      <c r="F22" s="39"/>
      <c r="G22" s="39"/>
      <c r="H22" s="42">
        <v>-5935685</v>
      </c>
      <c r="I22" s="42">
        <v>-5935685</v>
      </c>
      <c r="J22" s="87"/>
    </row>
    <row r="23" spans="1:10" x14ac:dyDescent="0.3">
      <c r="A23" s="38" t="s">
        <v>53</v>
      </c>
      <c r="B23" s="83" t="s">
        <v>75</v>
      </c>
      <c r="C23" s="83" t="s">
        <v>77</v>
      </c>
      <c r="D23" s="83" t="s">
        <v>79</v>
      </c>
      <c r="E23" s="83" t="s">
        <v>82</v>
      </c>
      <c r="F23" s="83" t="s">
        <v>82</v>
      </c>
      <c r="G23" s="43">
        <v>-1478144</v>
      </c>
      <c r="H23" s="43">
        <v>11871369</v>
      </c>
      <c r="I23" s="43">
        <v>10393225</v>
      </c>
      <c r="J23" s="87"/>
    </row>
    <row r="24" spans="1:10" x14ac:dyDescent="0.3">
      <c r="A24" s="53" t="s">
        <v>144</v>
      </c>
      <c r="B24" s="85">
        <v>1883815040</v>
      </c>
      <c r="C24" s="85">
        <v>441418396</v>
      </c>
      <c r="D24" s="85">
        <v>247478865</v>
      </c>
      <c r="E24" s="85">
        <v>1265796861</v>
      </c>
      <c r="F24" s="86">
        <v>323705580</v>
      </c>
      <c r="G24" s="86">
        <v>18454115</v>
      </c>
      <c r="H24" s="86">
        <v>88317177</v>
      </c>
      <c r="I24" s="85">
        <v>4268986034</v>
      </c>
      <c r="J24" s="87"/>
    </row>
    <row r="25" spans="1:10" x14ac:dyDescent="0.3">
      <c r="A25" s="74"/>
      <c r="B25" s="72"/>
      <c r="C25" s="72"/>
      <c r="D25" s="72"/>
      <c r="E25" s="72"/>
      <c r="F25" s="72"/>
      <c r="G25" s="75"/>
      <c r="H25" s="75"/>
    </row>
    <row r="26" spans="1:10" x14ac:dyDescent="0.3">
      <c r="A26" s="52"/>
      <c r="B26" s="76"/>
      <c r="C26" s="76"/>
      <c r="D26" s="76"/>
      <c r="E26" s="73"/>
      <c r="F26" s="73"/>
      <c r="G26" s="73"/>
      <c r="H26" s="76"/>
    </row>
    <row r="27" spans="1:10" x14ac:dyDescent="0.3">
      <c r="A27" s="77"/>
      <c r="B27" s="78"/>
      <c r="C27" s="78"/>
      <c r="D27" s="78"/>
      <c r="E27" s="78"/>
      <c r="F27" s="78"/>
      <c r="G27" s="78"/>
      <c r="H27" s="78"/>
    </row>
    <row r="28" spans="1:10" x14ac:dyDescent="0.3">
      <c r="A28" s="77"/>
      <c r="B28" s="78"/>
      <c r="C28" s="78"/>
      <c r="D28" s="78"/>
      <c r="E28" s="78"/>
      <c r="F28" s="78"/>
      <c r="G28" s="78"/>
      <c r="H28" s="78"/>
    </row>
    <row r="29" spans="1:10" x14ac:dyDescent="0.3">
      <c r="A29" s="77"/>
      <c r="B29" s="78"/>
      <c r="C29" s="78"/>
      <c r="D29" s="78"/>
      <c r="E29" s="78"/>
      <c r="F29" s="78"/>
      <c r="G29" s="78"/>
      <c r="H29" s="78"/>
    </row>
    <row r="30" spans="1:10" x14ac:dyDescent="0.3">
      <c r="A30" s="77"/>
      <c r="B30" s="78"/>
      <c r="C30" s="78"/>
      <c r="D30" s="78"/>
      <c r="E30" s="78"/>
      <c r="F30" s="78"/>
      <c r="G30" s="78"/>
      <c r="H30" s="78"/>
    </row>
    <row r="31" spans="1:10" x14ac:dyDescent="0.3">
      <c r="A31" s="77"/>
      <c r="B31" s="78"/>
      <c r="C31" s="78"/>
      <c r="D31" s="78"/>
      <c r="E31" s="78"/>
      <c r="F31" s="78"/>
      <c r="G31" s="78"/>
      <c r="H31" s="78"/>
    </row>
    <row r="32" spans="1:10" x14ac:dyDescent="0.3">
      <c r="A32" s="77"/>
      <c r="B32" s="78"/>
      <c r="C32" s="78"/>
      <c r="D32" s="78"/>
      <c r="E32" s="78"/>
      <c r="F32" s="78"/>
      <c r="G32" s="78"/>
      <c r="H32" s="78"/>
    </row>
  </sheetData>
  <mergeCells count="4">
    <mergeCell ref="A1:A3"/>
    <mergeCell ref="E1:E3"/>
    <mergeCell ref="G1:G3"/>
    <mergeCell ref="H1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1"/>
  <sheetViews>
    <sheetView zoomScale="60" zoomScaleNormal="60" workbookViewId="0">
      <selection activeCell="G26" sqref="G26"/>
    </sheetView>
  </sheetViews>
  <sheetFormatPr defaultColWidth="8.85546875" defaultRowHeight="17.25" x14ac:dyDescent="0.3"/>
  <cols>
    <col min="1" max="1" width="8.85546875" style="33"/>
    <col min="2" max="2" width="58.140625" style="33" customWidth="1"/>
    <col min="3" max="4" width="27.85546875" style="33" customWidth="1"/>
    <col min="5" max="16384" width="8.85546875" style="33"/>
  </cols>
  <sheetData>
    <row r="1" spans="2:4" ht="34.5" x14ac:dyDescent="0.3">
      <c r="B1" s="30"/>
      <c r="C1" s="45" t="s">
        <v>147</v>
      </c>
      <c r="D1" s="34" t="s">
        <v>147</v>
      </c>
    </row>
    <row r="2" spans="2:4" x14ac:dyDescent="0.3">
      <c r="B2" s="30"/>
      <c r="C2" s="45" t="s">
        <v>148</v>
      </c>
      <c r="D2" s="34" t="s">
        <v>131</v>
      </c>
    </row>
    <row r="3" spans="2:4" x14ac:dyDescent="0.3">
      <c r="B3" s="30"/>
      <c r="C3" s="88" t="s">
        <v>133</v>
      </c>
      <c r="D3" s="88" t="s">
        <v>133</v>
      </c>
    </row>
    <row r="4" spans="2:4" x14ac:dyDescent="0.3">
      <c r="B4" s="30" t="s">
        <v>40</v>
      </c>
      <c r="C4" s="49">
        <v>149879218</v>
      </c>
      <c r="D4" s="49">
        <v>314733535</v>
      </c>
    </row>
    <row r="5" spans="2:4" x14ac:dyDescent="0.3">
      <c r="B5" s="30"/>
      <c r="C5" s="46"/>
      <c r="D5" s="31"/>
    </row>
    <row r="6" spans="2:4" x14ac:dyDescent="0.3">
      <c r="B6" s="35" t="s">
        <v>83</v>
      </c>
      <c r="C6" s="46"/>
      <c r="D6" s="31"/>
    </row>
    <row r="7" spans="2:4" x14ac:dyDescent="0.3">
      <c r="B7" s="36"/>
      <c r="C7" s="47"/>
      <c r="D7" s="37"/>
    </row>
    <row r="8" spans="2:4" x14ac:dyDescent="0.3">
      <c r="B8" s="36" t="s">
        <v>26</v>
      </c>
      <c r="C8" s="50">
        <v>106833895</v>
      </c>
      <c r="D8" s="41">
        <v>107024986</v>
      </c>
    </row>
    <row r="9" spans="2:4" x14ac:dyDescent="0.3">
      <c r="B9" s="36" t="s">
        <v>84</v>
      </c>
      <c r="C9" s="42">
        <v>47925</v>
      </c>
      <c r="D9" s="42">
        <v>-626</v>
      </c>
    </row>
    <row r="10" spans="2:4" x14ac:dyDescent="0.3">
      <c r="B10" s="36" t="s">
        <v>85</v>
      </c>
      <c r="C10" s="42">
        <v>3428678</v>
      </c>
      <c r="D10" s="42">
        <v>2058353</v>
      </c>
    </row>
    <row r="11" spans="2:4" ht="36" customHeight="1" x14ac:dyDescent="0.3">
      <c r="B11" s="36" t="s">
        <v>99</v>
      </c>
      <c r="C11" s="50">
        <v>-28042874</v>
      </c>
      <c r="D11" s="41">
        <v>-26774878</v>
      </c>
    </row>
    <row r="12" spans="2:4" x14ac:dyDescent="0.3">
      <c r="B12" s="36" t="s">
        <v>86</v>
      </c>
      <c r="C12" s="42">
        <v>-51591184</v>
      </c>
      <c r="D12" s="42">
        <v>-76039560</v>
      </c>
    </row>
    <row r="13" spans="2:4" x14ac:dyDescent="0.3">
      <c r="B13" s="36" t="s">
        <v>87</v>
      </c>
      <c r="C13" s="50">
        <v>11293</v>
      </c>
      <c r="D13" s="41">
        <v>9051</v>
      </c>
    </row>
    <row r="14" spans="2:4" x14ac:dyDescent="0.3">
      <c r="B14" s="36" t="s">
        <v>88</v>
      </c>
      <c r="C14" s="42">
        <v>18829476</v>
      </c>
      <c r="D14" s="42">
        <v>-85489069</v>
      </c>
    </row>
    <row r="15" spans="2:4" x14ac:dyDescent="0.3">
      <c r="B15" s="36" t="s">
        <v>89</v>
      </c>
      <c r="C15" s="42">
        <v>-13084537</v>
      </c>
      <c r="D15" s="42">
        <v>-12310315</v>
      </c>
    </row>
    <row r="16" spans="2:4" x14ac:dyDescent="0.3">
      <c r="B16" s="36" t="s">
        <v>90</v>
      </c>
      <c r="C16" s="42">
        <v>24517675</v>
      </c>
      <c r="D16" s="42">
        <v>7302173</v>
      </c>
    </row>
    <row r="17" spans="2:4" ht="34.5" x14ac:dyDescent="0.3">
      <c r="B17" s="36" t="s">
        <v>98</v>
      </c>
      <c r="C17" s="42">
        <v>4563671</v>
      </c>
      <c r="D17" s="42">
        <v>-1865659</v>
      </c>
    </row>
    <row r="18" spans="2:4" x14ac:dyDescent="0.3">
      <c r="B18" s="36" t="s">
        <v>91</v>
      </c>
      <c r="C18" s="43" t="s">
        <v>82</v>
      </c>
      <c r="D18" s="43">
        <v>-560808</v>
      </c>
    </row>
    <row r="19" spans="2:4" x14ac:dyDescent="0.3">
      <c r="B19" s="30" t="s">
        <v>92</v>
      </c>
      <c r="C19" s="56">
        <f>SUM(C4:C18)</f>
        <v>215393236</v>
      </c>
      <c r="D19" s="56">
        <f>SUM(D4:D18)</f>
        <v>228087183</v>
      </c>
    </row>
    <row r="20" spans="2:4" x14ac:dyDescent="0.3">
      <c r="B20" s="30" t="s">
        <v>93</v>
      </c>
      <c r="C20" s="32"/>
      <c r="D20" s="32"/>
    </row>
    <row r="21" spans="2:4" x14ac:dyDescent="0.3">
      <c r="B21" s="36"/>
      <c r="C21" s="39"/>
      <c r="D21" s="39"/>
    </row>
    <row r="22" spans="2:4" ht="34.5" x14ac:dyDescent="0.3">
      <c r="B22" s="36" t="s">
        <v>94</v>
      </c>
      <c r="C22" s="42">
        <v>27747890</v>
      </c>
      <c r="D22" s="42">
        <v>149935638</v>
      </c>
    </row>
    <row r="23" spans="2:4" x14ac:dyDescent="0.3">
      <c r="B23" s="36" t="s">
        <v>95</v>
      </c>
      <c r="C23" s="42">
        <v>21593943</v>
      </c>
      <c r="D23" s="42">
        <v>-79033882</v>
      </c>
    </row>
    <row r="24" spans="2:4" x14ac:dyDescent="0.3">
      <c r="B24" s="36" t="s">
        <v>96</v>
      </c>
      <c r="C24" s="57">
        <v>-84302232</v>
      </c>
      <c r="D24" s="57">
        <v>-85845141</v>
      </c>
    </row>
    <row r="25" spans="2:4" x14ac:dyDescent="0.3">
      <c r="B25" s="30" t="s">
        <v>97</v>
      </c>
      <c r="C25" s="51">
        <f>SUM(C19:C24)</f>
        <v>180432837</v>
      </c>
      <c r="D25" s="51">
        <f>SUM(D19:D24)</f>
        <v>213143798</v>
      </c>
    </row>
    <row r="26" spans="2:4" x14ac:dyDescent="0.3">
      <c r="B26" s="30"/>
      <c r="C26" s="46"/>
      <c r="D26" s="31"/>
    </row>
    <row r="27" spans="2:4" x14ac:dyDescent="0.3">
      <c r="B27" s="36" t="s">
        <v>119</v>
      </c>
      <c r="C27" s="57">
        <v>406930</v>
      </c>
      <c r="D27" s="57">
        <v>-7185138</v>
      </c>
    </row>
    <row r="28" spans="2:4" x14ac:dyDescent="0.3">
      <c r="B28" s="36" t="s">
        <v>100</v>
      </c>
      <c r="C28" s="50">
        <v>-19775978</v>
      </c>
      <c r="D28" s="41">
        <v>381736</v>
      </c>
    </row>
    <row r="29" spans="2:4" x14ac:dyDescent="0.3">
      <c r="B29" s="36" t="s">
        <v>101</v>
      </c>
      <c r="C29" s="57">
        <v>-12899119</v>
      </c>
      <c r="D29" s="57">
        <v>-15645056</v>
      </c>
    </row>
    <row r="30" spans="2:4" x14ac:dyDescent="0.3">
      <c r="B30" s="30" t="s">
        <v>102</v>
      </c>
      <c r="C30" s="46"/>
      <c r="D30" s="31"/>
    </row>
    <row r="31" spans="2:4" x14ac:dyDescent="0.3">
      <c r="B31" s="30" t="s">
        <v>103</v>
      </c>
      <c r="C31" s="54">
        <f>SUM(C25:C30)</f>
        <v>148164670</v>
      </c>
      <c r="D31" s="59">
        <f>SUM(D25:D30)</f>
        <v>190695340</v>
      </c>
    </row>
    <row r="32" spans="2:4" x14ac:dyDescent="0.3">
      <c r="B32" s="36"/>
      <c r="C32" s="46"/>
      <c r="D32" s="31"/>
    </row>
    <row r="33" spans="2:4" x14ac:dyDescent="0.3">
      <c r="B33" s="30" t="s">
        <v>104</v>
      </c>
      <c r="C33" s="44"/>
      <c r="D33" s="30"/>
    </row>
    <row r="34" spans="2:4" x14ac:dyDescent="0.3">
      <c r="B34" s="60"/>
      <c r="C34" s="44"/>
      <c r="D34" s="30"/>
    </row>
    <row r="35" spans="2:4" x14ac:dyDescent="0.3">
      <c r="B35" s="38" t="s">
        <v>122</v>
      </c>
      <c r="C35" s="57">
        <v>-117288479</v>
      </c>
      <c r="D35" s="57">
        <v>-142208644</v>
      </c>
    </row>
    <row r="36" spans="2:4" x14ac:dyDescent="0.3">
      <c r="B36" s="38" t="s">
        <v>121</v>
      </c>
      <c r="C36" s="57">
        <v>-6253411</v>
      </c>
      <c r="D36" s="57">
        <v>-1182540</v>
      </c>
    </row>
    <row r="37" spans="2:4" x14ac:dyDescent="0.3">
      <c r="B37" s="36" t="s">
        <v>106</v>
      </c>
      <c r="C37" s="50" t="s">
        <v>44</v>
      </c>
      <c r="D37" s="41">
        <v>12251</v>
      </c>
    </row>
    <row r="38" spans="2:4" ht="34.5" x14ac:dyDescent="0.3">
      <c r="B38" s="36" t="s">
        <v>120</v>
      </c>
      <c r="C38" s="58">
        <v>165786</v>
      </c>
      <c r="D38" s="58">
        <v>16550998</v>
      </c>
    </row>
    <row r="39" spans="2:4" x14ac:dyDescent="0.3">
      <c r="B39" s="30" t="s">
        <v>107</v>
      </c>
      <c r="C39" s="48"/>
      <c r="D39" s="48"/>
    </row>
    <row r="40" spans="2:4" ht="17.45" customHeight="1" x14ac:dyDescent="0.3">
      <c r="B40" s="30" t="s">
        <v>105</v>
      </c>
      <c r="C40" s="55">
        <f>SUM(C35:C39)</f>
        <v>-123376104</v>
      </c>
      <c r="D40" s="55">
        <f>SUM(D35:D39)</f>
        <v>-126827935</v>
      </c>
    </row>
    <row r="41" spans="2:4" ht="17.45" customHeight="1" x14ac:dyDescent="0.3">
      <c r="B41" s="36"/>
      <c r="C41" s="48"/>
      <c r="D41" s="48"/>
    </row>
    <row r="42" spans="2:4" x14ac:dyDescent="0.3">
      <c r="B42" s="30" t="s">
        <v>130</v>
      </c>
      <c r="C42" s="44"/>
      <c r="D42" s="30"/>
    </row>
    <row r="43" spans="2:4" x14ac:dyDescent="0.3">
      <c r="B43" s="36" t="s">
        <v>108</v>
      </c>
      <c r="C43" s="50">
        <v>-32975844</v>
      </c>
      <c r="D43" s="41">
        <v>-30878880</v>
      </c>
    </row>
    <row r="44" spans="2:4" x14ac:dyDescent="0.3">
      <c r="B44" s="36" t="s">
        <v>109</v>
      </c>
      <c r="C44" s="47">
        <v>-25841790</v>
      </c>
      <c r="D44" s="37">
        <v>-227809122</v>
      </c>
    </row>
    <row r="45" spans="2:4" x14ac:dyDescent="0.3">
      <c r="B45" s="36" t="s">
        <v>110</v>
      </c>
      <c r="C45" s="57">
        <v>-2553758</v>
      </c>
      <c r="D45" s="57">
        <v>-2291390</v>
      </c>
    </row>
    <row r="46" spans="2:4" x14ac:dyDescent="0.3">
      <c r="B46" s="36" t="s">
        <v>111</v>
      </c>
      <c r="C46" s="50">
        <v>-72510</v>
      </c>
      <c r="D46" s="41">
        <v>-649468</v>
      </c>
    </row>
    <row r="47" spans="2:4" x14ac:dyDescent="0.3">
      <c r="C47" s="46"/>
      <c r="D47" s="31"/>
    </row>
    <row r="48" spans="2:4" x14ac:dyDescent="0.3">
      <c r="B48" s="30" t="s">
        <v>112</v>
      </c>
      <c r="C48" s="54">
        <f>SUM(C43:C47)</f>
        <v>-61443902</v>
      </c>
      <c r="D48" s="59">
        <f>SUM(D43:D47)</f>
        <v>-261628860</v>
      </c>
    </row>
    <row r="49" spans="2:4" x14ac:dyDescent="0.3">
      <c r="B49" s="30" t="s">
        <v>113</v>
      </c>
      <c r="C49" s="46"/>
      <c r="D49" s="31"/>
    </row>
    <row r="50" spans="2:4" x14ac:dyDescent="0.3">
      <c r="B50" s="52" t="s">
        <v>114</v>
      </c>
      <c r="C50" s="55">
        <f>C48+C40+C31</f>
        <v>-36655336</v>
      </c>
      <c r="D50" s="55">
        <f>D48+D40+D31</f>
        <v>-197761455</v>
      </c>
    </row>
    <row r="51" spans="2:4" x14ac:dyDescent="0.3">
      <c r="B51" s="30" t="s">
        <v>115</v>
      </c>
      <c r="C51" s="47"/>
      <c r="D51" s="37"/>
    </row>
    <row r="52" spans="2:4" x14ac:dyDescent="0.3">
      <c r="B52" s="52" t="s">
        <v>116</v>
      </c>
      <c r="C52" s="56">
        <v>418666555</v>
      </c>
      <c r="D52" s="56">
        <v>414955056</v>
      </c>
    </row>
    <row r="53" spans="2:4" x14ac:dyDescent="0.3">
      <c r="B53" s="30" t="s">
        <v>117</v>
      </c>
      <c r="C53" s="32"/>
      <c r="D53" s="32"/>
    </row>
    <row r="54" spans="2:4" x14ac:dyDescent="0.3">
      <c r="B54" s="52" t="s">
        <v>116</v>
      </c>
      <c r="C54" s="40">
        <f>C50+C52</f>
        <v>382011219</v>
      </c>
      <c r="D54" s="40">
        <v>414955056</v>
      </c>
    </row>
    <row r="55" spans="2:4" x14ac:dyDescent="0.3">
      <c r="B55" s="53" t="s">
        <v>118</v>
      </c>
    </row>
    <row r="61" spans="2:4" ht="17.4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31032023-Ro </vt:lpstr>
      <vt:lpstr>Rez. Glob_31032023-Ro</vt:lpstr>
      <vt:lpstr>Capitaluri_31032023-Ro</vt:lpstr>
      <vt:lpstr>Flux de numerar_31032023-Ro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2023-05-15T04:34:10Z</dcterms:modified>
</cp:coreProperties>
</file>