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2\Rezultate Trim I\Site\RO\"/>
    </mc:Choice>
  </mc:AlternateContent>
  <bookViews>
    <workbookView xWindow="0" yWindow="0" windowWidth="19200" windowHeight="6465" tabRatio="860"/>
  </bookViews>
  <sheets>
    <sheet name=" Poz.Fin. 31032022-Ro " sheetId="1" r:id="rId1"/>
    <sheet name="Rez. Glob_31032022-Ro" sheetId="2" r:id="rId2"/>
    <sheet name="Capitaluri_31032022-Ro" sheetId="7" r:id="rId3"/>
    <sheet name="Flux de numerar_31032022-Ro" sheetId="9" r:id="rId4"/>
  </sheets>
  <definedNames>
    <definedName name="_Hlk102989709" localSheetId="2">'Capitaluri_31032022-Ro'!$A$1</definedName>
    <definedName name="OLE_LINK12" localSheetId="0">' Poz.Fin. 31032022-Ro '!#REF!</definedName>
    <definedName name="OLE_LINK21" localSheetId="0">' Poz.Fin. 31032022-Ro '!#REF!</definedName>
    <definedName name="OLE_LINK3" localSheetId="1">'Rez. Glob_31032022-Ro'!#REF!</definedName>
    <definedName name="OLE_LINK9" localSheetId="0">' Poz.Fin. 31032022-Ro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C9" i="2"/>
  <c r="D50" i="1"/>
  <c r="C19" i="2" l="1"/>
  <c r="B19" i="2"/>
  <c r="C30" i="2" l="1"/>
  <c r="D31" i="1"/>
  <c r="D18" i="1"/>
  <c r="D12" i="1"/>
  <c r="D52" i="1" l="1"/>
  <c r="D34" i="1"/>
  <c r="D20" i="1"/>
  <c r="B30" i="2"/>
  <c r="D54" i="1" l="1"/>
  <c r="B26" i="2" l="1"/>
  <c r="B32" i="2" l="1"/>
  <c r="C26" i="2"/>
  <c r="C32" i="2" l="1"/>
  <c r="B36" i="2"/>
  <c r="B44" i="2" l="1"/>
  <c r="C36" i="2"/>
  <c r="C44" i="2" l="1"/>
</calcChain>
</file>

<file path=xl/sharedStrings.xml><?xml version="1.0" encoding="utf-8"?>
<sst xmlns="http://schemas.openxmlformats.org/spreadsheetml/2006/main" count="246" uniqueCount="150">
  <si>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</si>
  <si>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</si>
  <si>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</si>
  <si>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</si>
  <si>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</si>
  <si>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</si>
  <si>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</si>
  <si>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</si>
  <si>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</si>
  <si>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</si>
  <si>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</si>
  <si>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</si>
  <si>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</si>
  <si>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</si>
  <si>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</si>
  <si>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</si>
  <si>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</si>
  <si>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</si>
  <si>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</si>
  <si>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</si>
  <si>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</si>
  <si>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</si>
  <si>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</si>
  <si>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</si>
  <si>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</si>
  <si>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</si>
  <si>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</si>
  <si>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</si>
  <si>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</si>
  <si>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</si>
  <si>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</si>
  <si>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</si>
  <si>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</si>
  <si>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</si>
  <si>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</si>
  <si>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</si>
  <si>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</si>
  <si>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</si>
  <si>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</si>
  <si>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</si>
  <si>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</si>
  <si>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</si>
  <si>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</si>
  <si>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</si>
  <si>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-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</si>
  <si>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</si>
  <si>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</si>
  <si>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</si>
  <si>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</si>
  <si>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</si>
  <si>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</si>
  <si>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</si>
  <si>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</si>
  <si>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</si>
  <si>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</si>
  <si>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</si>
  <si>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</si>
  <si>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</si>
  <si>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</si>
  <si>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</si>
  <si>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</si>
  <si>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</si>
  <si>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</si>
  <si>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31 decembrie 2021</t>
  </si>
  <si>
    <t xml:space="preserve">                            -</t>
  </si>
  <si>
    <t>(Câștig)/Pierdere actuarială aferentă perioadei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</si>
  <si>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</si>
  <si>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</si>
  <si>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</si>
  <si>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</si>
  <si>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</si>
  <si>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</si>
  <si>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</si>
  <si>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</si>
  <si>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</si>
  <si>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</si>
  <si>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</si>
  <si>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</si>
  <si>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 xml:space="preserve">                     -</t>
  </si>
  <si>
    <t>Profit net aferent perioadei</t>
  </si>
  <si>
    <t>Câștigul/pierderea actuarială aferentă perioadei</t>
  </si>
  <si>
    <t xml:space="preserve">                      -</t>
  </si>
  <si>
    <t xml:space="preserve">                         -</t>
  </si>
  <si>
    <t xml:space="preserve">                        -</t>
  </si>
  <si>
    <t>Tranzacţii cu acţionarii:</t>
  </si>
  <si>
    <t xml:space="preserve">                       -</t>
  </si>
  <si>
    <t xml:space="preserve">                          -</t>
  </si>
  <si>
    <t xml:space="preserve">                      - </t>
  </si>
  <si>
    <t xml:space="preserve">                    -</t>
  </si>
  <si>
    <t xml:space="preserve">                   -</t>
  </si>
  <si>
    <t>Dividende aferente anului 2020</t>
  </si>
  <si>
    <t xml:space="preserve">                        - </t>
  </si>
  <si>
    <t xml:space="preserve">                           -</t>
  </si>
  <si>
    <t>Sold la 31 decembrie 2021</t>
  </si>
  <si>
    <t>Ajustări pentru:</t>
  </si>
  <si>
    <t xml:space="preserve">Câştig/(pierdere) din cedarea de mijloace fixe </t>
  </si>
  <si>
    <t>Provizioane pentru riscuri şi cheltuieli</t>
  </si>
  <si>
    <t>Provizioane pentru beneficiile angajaților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</si>
  <si>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</si>
  <si>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</si>
  <si>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</si>
  <si>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</si>
  <si>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</si>
  <si>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</si>
  <si>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</si>
  <si>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</si>
  <si>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</si>
  <si>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Dobânzi primite</t>
  </si>
  <si>
    <t>Impozit pe profit plătit</t>
  </si>
  <si>
    <t>Incasări din cedarea de imobilizări corporale</t>
  </si>
  <si>
    <t>Trageri împrumuturi pe termen lung</t>
  </si>
  <si>
    <t>Rambursări împrumuturi termen lung</t>
  </si>
  <si>
    <t>Trageri/rambursări credit pentru capital de lucru</t>
  </si>
  <si>
    <t>Plăți IFRS 16</t>
  </si>
  <si>
    <t>Dividende plătite</t>
  </si>
  <si>
    <t>Diferența de conversie</t>
  </si>
  <si>
    <t>Dobânzi plătite</t>
  </si>
  <si>
    <t>Numerar din taxe de racordare şi fonduri nerambursabile</t>
  </si>
  <si>
    <t>Plăţi pentru achiziţia de imobilizări corporale</t>
  </si>
  <si>
    <t>Plăţi pentru achiziţia de imobilizări necorporale</t>
  </si>
  <si>
    <t>Impozit amânat de plată</t>
  </si>
  <si>
    <t>(neauditat)</t>
  </si>
  <si>
    <t>Impozit curent de plată</t>
  </si>
  <si>
    <t xml:space="preserve"> -</t>
  </si>
  <si>
    <t>Perioada de trei</t>
  </si>
  <si>
    <t>luni încheiată la</t>
  </si>
  <si>
    <t>22,15</t>
  </si>
  <si>
    <t>13,12</t>
  </si>
  <si>
    <t>Sold la 1 ianuarie 2021</t>
  </si>
  <si>
    <t xml:space="preserve">                         - </t>
  </si>
  <si>
    <t>Sold la 31 martie 2021(neauditat)</t>
  </si>
  <si>
    <t>Dividende aferente anului 2021</t>
  </si>
  <si>
    <t>Sold la 31 martie 2022</t>
  </si>
  <si>
    <r>
      <t xml:space="preserve">Diferente de conversie din </t>
    </r>
    <r>
      <rPr>
        <b/>
        <u/>
        <sz val="12"/>
        <color rgb="FF000000"/>
        <rFont val="Segoe UI"/>
        <family val="2"/>
      </rPr>
      <t>consolidare</t>
    </r>
  </si>
  <si>
    <r>
      <t xml:space="preserve">Interese fără </t>
    </r>
    <r>
      <rPr>
        <b/>
        <u/>
        <sz val="12"/>
        <color rgb="FF000000"/>
        <rFont val="Segoe UI"/>
        <family val="2"/>
      </rPr>
      <t>control</t>
    </r>
  </si>
  <si>
    <t xml:space="preserve">   Perioada de trei</t>
  </si>
  <si>
    <t>Venituri din taxe de racordare, fonduri nerambursabile și bunuri preluate cu titlu gratuit</t>
  </si>
  <si>
    <t>Alte cheltuieli și venituri</t>
  </si>
  <si>
    <t>Efectul variaţiei ratelor de schimb asupra  altor  elemente decât cele din exploatare</t>
  </si>
  <si>
    <t>Profit din exploatare înainte de modificările în  capitalul circulant</t>
  </si>
  <si>
    <t>Intrări de numerar net generat din activitatea de exploatare</t>
  </si>
  <si>
    <t>Flux de trezorerie din activităţi de  investiţii</t>
  </si>
  <si>
    <t>Numerar net utilizat în activităţi de investiţii</t>
  </si>
  <si>
    <t>Flux de trezorerie din activităţi de finanţare</t>
  </si>
  <si>
    <t>Numerar net utilizat în activităţi de finanţare</t>
  </si>
  <si>
    <r>
      <t xml:space="preserve">luni încheiată la </t>
    </r>
    <r>
      <rPr>
        <b/>
        <u/>
        <sz val="12"/>
        <color theme="1"/>
        <rFont val="Segoe UI"/>
        <family val="2"/>
      </rPr>
      <t>31 martie 2022</t>
    </r>
  </si>
  <si>
    <r>
      <t xml:space="preserve">luni încheiată la </t>
    </r>
    <r>
      <rPr>
        <b/>
        <u/>
        <sz val="12"/>
        <color theme="1"/>
        <rFont val="Segoe UI"/>
        <family val="2"/>
      </rPr>
      <t>31 martie 2021</t>
    </r>
  </si>
  <si>
    <r>
      <t xml:space="preserve">Modificarea netă a numerarului şi </t>
    </r>
    <r>
      <rPr>
        <b/>
        <sz val="12"/>
        <color rgb="FF000000"/>
        <rFont val="Segoe UI"/>
        <family val="2"/>
      </rPr>
      <t>echivalentului de numerar</t>
    </r>
  </si>
  <si>
    <r>
      <t xml:space="preserve">Numerar şi echivalent de numerar </t>
    </r>
    <r>
      <rPr>
        <b/>
        <sz val="12"/>
        <color rgb="FF000000"/>
        <rFont val="Segoe UI"/>
        <family val="2"/>
      </rPr>
      <t>la început de an</t>
    </r>
  </si>
  <si>
    <r>
      <t xml:space="preserve">Numerar şi echivalent de numerar </t>
    </r>
    <r>
      <rPr>
        <b/>
        <sz val="12"/>
        <color rgb="FF000000"/>
        <rFont val="Segoe UI"/>
        <family val="2"/>
      </rPr>
      <t xml:space="preserve"> la sfârşit de perioadă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</si>
</sst>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27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color theme="1"/>
      <name val="Georgia"/>
      <family val="1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rgb="FFFF0000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sz val="12"/>
      <color rgb="FFFF0000"/>
      <name val="Segoe UI"/>
      <family val="2"/>
    </font>
    <font>
      <b/>
      <u/>
      <sz val="12"/>
      <color rgb="FF000000"/>
      <name val="Segoe UI"/>
      <family val="2"/>
    </font>
    <font>
      <b/>
      <sz val="12"/>
      <color rgb="FF000000"/>
      <name val="Segoe UI"/>
      <family val="2"/>
    </font>
    <font>
      <i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3" xfId="0" applyFont="1" applyBorder="1" applyAlignment="1">
      <alignment horizontal="right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top" wrapText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horizontal="right"/>
    </xf>
    <xf numFmtId="3" fontId="17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3" fontId="15" fillId="0" borderId="0" xfId="0" applyNumberFormat="1" applyFont="1"/>
    <xf numFmtId="3" fontId="1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3" fontId="26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/>
    </xf>
    <xf numFmtId="0" fontId="15" fillId="0" borderId="0" xfId="0" applyFont="1" applyAlignment="1">
      <alignment vertical="top" wrapText="1"/>
    </xf>
    <xf numFmtId="3" fontId="20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5"/>
  <sheetViews>
    <sheetView tabSelected="1" zoomScale="70" zoomScaleNormal="70" workbookViewId="0">
      <selection activeCell="N35" sqref="N35"/>
    </sheetView>
  </sheetViews>
  <sheetFormatPr defaultColWidth="9.140625" defaultRowHeight="17.25" x14ac:dyDescent="0.3"/>
  <cols>
    <col min="1" max="1" width="9.140625" style="14"/>
    <col min="2" max="2" width="48.5703125" style="1" bestFit="1" customWidth="1"/>
    <col min="3" max="3" width="26.28515625" style="2" customWidth="1"/>
    <col min="4" max="4" width="28.5703125" style="2" customWidth="1"/>
    <col min="6" max="16384" width="9.140625" style="14"/>
  </cols>
  <sheetData>
    <row r="1" spans="2:4" ht="18" thickBot="1" x14ac:dyDescent="0.35"/>
    <row r="2" spans="2:4" x14ac:dyDescent="0.3">
      <c r="B2" s="3"/>
      <c r="C2" s="4">
        <v>44651</v>
      </c>
      <c r="D2" s="4" t="s">
        <v>63</v>
      </c>
    </row>
    <row r="3" spans="2:4" ht="18" thickBot="1" x14ac:dyDescent="0.35">
      <c r="B3" s="3"/>
      <c r="C3" s="26"/>
      <c r="D3" s="5"/>
    </row>
    <row r="4" spans="2:4" x14ac:dyDescent="0.3">
      <c r="B4" s="3" t="s">
        <v>0</v>
      </c>
      <c r="C4" s="6"/>
    </row>
    <row r="5" spans="2:4" x14ac:dyDescent="0.3">
      <c r="B5" s="3" t="s">
        <v>1</v>
      </c>
      <c r="C5" s="6"/>
    </row>
    <row r="6" spans="2:4" x14ac:dyDescent="0.3">
      <c r="B6" s="7" t="s">
        <v>4</v>
      </c>
      <c r="C6" s="8">
        <v>832875696</v>
      </c>
      <c r="D6" s="2">
        <v>852178630</v>
      </c>
    </row>
    <row r="7" spans="2:4" ht="34.5" x14ac:dyDescent="0.3">
      <c r="B7" s="9" t="s">
        <v>3</v>
      </c>
      <c r="C7" s="16">
        <v>19214483</v>
      </c>
      <c r="D7" s="2">
        <v>19617136</v>
      </c>
    </row>
    <row r="8" spans="2:4" x14ac:dyDescent="0.3">
      <c r="B8" s="9" t="s">
        <v>2</v>
      </c>
      <c r="C8" s="8">
        <v>3936777536</v>
      </c>
      <c r="D8" s="2">
        <v>3997052066</v>
      </c>
    </row>
    <row r="9" spans="2:4" x14ac:dyDescent="0.3">
      <c r="B9" s="7" t="s">
        <v>57</v>
      </c>
      <c r="C9" s="8">
        <v>9558889</v>
      </c>
      <c r="D9" s="2">
        <v>9704675</v>
      </c>
    </row>
    <row r="10" spans="2:4" x14ac:dyDescent="0.3">
      <c r="B10" s="7" t="s">
        <v>5</v>
      </c>
      <c r="C10" s="8">
        <v>1878616706</v>
      </c>
      <c r="D10" s="2">
        <v>1788570507</v>
      </c>
    </row>
    <row r="11" spans="2:4" ht="18" thickBot="1" x14ac:dyDescent="0.35">
      <c r="B11" s="14" t="s">
        <v>53</v>
      </c>
      <c r="C11" s="16" t="s">
        <v>123</v>
      </c>
      <c r="D11" s="2">
        <v>352591</v>
      </c>
    </row>
    <row r="12" spans="2:4" ht="18" thickBot="1" x14ac:dyDescent="0.35">
      <c r="B12" s="3"/>
      <c r="C12" s="10">
        <v>6677043310</v>
      </c>
      <c r="D12" s="10">
        <f>SUM(D6:D11)</f>
        <v>6667475605</v>
      </c>
    </row>
    <row r="13" spans="2:4" x14ac:dyDescent="0.3">
      <c r="B13" s="7"/>
      <c r="C13" s="8"/>
    </row>
    <row r="14" spans="2:4" x14ac:dyDescent="0.3">
      <c r="B14" s="3" t="s">
        <v>6</v>
      </c>
      <c r="C14" s="8"/>
    </row>
    <row r="15" spans="2:4" x14ac:dyDescent="0.3">
      <c r="B15" s="9" t="s">
        <v>7</v>
      </c>
      <c r="C15" s="8">
        <v>398553784</v>
      </c>
      <c r="D15" s="2">
        <v>311708204</v>
      </c>
    </row>
    <row r="16" spans="2:4" x14ac:dyDescent="0.3">
      <c r="B16" s="7" t="s">
        <v>46</v>
      </c>
      <c r="C16" s="8">
        <v>585926121</v>
      </c>
      <c r="D16" s="2">
        <v>612007279</v>
      </c>
    </row>
    <row r="17" spans="2:4" ht="18" thickBot="1" x14ac:dyDescent="0.35">
      <c r="B17" s="7" t="s">
        <v>8</v>
      </c>
      <c r="C17" s="8">
        <v>217193601</v>
      </c>
      <c r="D17" s="2">
        <v>414955056</v>
      </c>
    </row>
    <row r="18" spans="2:4" ht="18" thickBot="1" x14ac:dyDescent="0.35">
      <c r="B18" s="3"/>
      <c r="C18" s="11">
        <v>1201673506</v>
      </c>
      <c r="D18" s="11">
        <f>SUM(D15:D17)</f>
        <v>1338670539</v>
      </c>
    </row>
    <row r="19" spans="2:4" x14ac:dyDescent="0.3">
      <c r="B19" s="3"/>
      <c r="C19" s="6"/>
      <c r="D19" s="6"/>
    </row>
    <row r="20" spans="2:4" ht="18" thickBot="1" x14ac:dyDescent="0.35">
      <c r="B20" s="3" t="s">
        <v>9</v>
      </c>
      <c r="C20" s="12">
        <v>7878716816</v>
      </c>
      <c r="D20" s="12">
        <f>D12+D18</f>
        <v>8006146144</v>
      </c>
    </row>
    <row r="21" spans="2:4" ht="18" thickTop="1" x14ac:dyDescent="0.3">
      <c r="B21" s="7"/>
      <c r="C21" s="8"/>
    </row>
    <row r="22" spans="2:4" x14ac:dyDescent="0.3">
      <c r="B22" s="13" t="s">
        <v>10</v>
      </c>
      <c r="C22" s="8"/>
    </row>
    <row r="23" spans="2:4" x14ac:dyDescent="0.3">
      <c r="B23" s="7"/>
      <c r="C23" s="8"/>
    </row>
    <row r="24" spans="2:4" x14ac:dyDescent="0.3">
      <c r="B24" s="3" t="s">
        <v>11</v>
      </c>
      <c r="C24" s="8"/>
    </row>
    <row r="25" spans="2:4" x14ac:dyDescent="0.3">
      <c r="B25" s="7" t="s">
        <v>12</v>
      </c>
      <c r="C25" s="8">
        <v>117738440</v>
      </c>
      <c r="D25" s="2">
        <v>117738440</v>
      </c>
    </row>
    <row r="26" spans="2:4" x14ac:dyDescent="0.3">
      <c r="B26" s="7" t="s">
        <v>47</v>
      </c>
      <c r="C26" s="8">
        <v>441418396</v>
      </c>
      <c r="D26" s="2">
        <v>441418396</v>
      </c>
    </row>
    <row r="27" spans="2:4" x14ac:dyDescent="0.3">
      <c r="B27" s="7" t="s">
        <v>13</v>
      </c>
      <c r="C27" s="8">
        <v>247478865</v>
      </c>
      <c r="D27" s="2">
        <v>247478865</v>
      </c>
    </row>
    <row r="28" spans="2:4" x14ac:dyDescent="0.3">
      <c r="B28" s="7" t="s">
        <v>14</v>
      </c>
      <c r="C28" s="8">
        <v>1265796861</v>
      </c>
      <c r="D28" s="2">
        <v>1265796861</v>
      </c>
    </row>
    <row r="29" spans="2:4" x14ac:dyDescent="0.3">
      <c r="B29" s="7" t="s">
        <v>15</v>
      </c>
      <c r="C29" s="8">
        <v>2044223570</v>
      </c>
      <c r="D29" s="2">
        <v>1785866415</v>
      </c>
    </row>
    <row r="30" spans="2:4" x14ac:dyDescent="0.3">
      <c r="B30" s="7" t="s">
        <v>54</v>
      </c>
      <c r="C30" s="18">
        <v>13062164</v>
      </c>
      <c r="D30" s="2">
        <v>16520600</v>
      </c>
    </row>
    <row r="31" spans="2:4" x14ac:dyDescent="0.3">
      <c r="C31" s="17">
        <v>4129718296</v>
      </c>
      <c r="D31" s="17">
        <f>SUM(D25:D30)</f>
        <v>3874819577</v>
      </c>
    </row>
    <row r="32" spans="2:4" x14ac:dyDescent="0.3">
      <c r="B32" s="14" t="s">
        <v>59</v>
      </c>
      <c r="C32" s="17"/>
      <c r="D32" s="17"/>
    </row>
    <row r="33" spans="2:4" ht="18" thickBot="1" x14ac:dyDescent="0.35">
      <c r="B33" s="14" t="s">
        <v>60</v>
      </c>
      <c r="C33" s="8">
        <v>89919670</v>
      </c>
      <c r="D33" s="2">
        <v>93548755</v>
      </c>
    </row>
    <row r="34" spans="2:4" ht="18" thickBot="1" x14ac:dyDescent="0.35">
      <c r="B34" s="3"/>
      <c r="C34" s="11">
        <v>4219637966</v>
      </c>
      <c r="D34" s="11">
        <f>SUM(D31:D33)</f>
        <v>3968368332</v>
      </c>
    </row>
    <row r="35" spans="2:4" x14ac:dyDescent="0.3">
      <c r="B35" s="13" t="s">
        <v>16</v>
      </c>
      <c r="C35" s="8"/>
    </row>
    <row r="36" spans="2:4" x14ac:dyDescent="0.3">
      <c r="B36" s="7" t="s">
        <v>48</v>
      </c>
      <c r="C36" s="8">
        <v>1640549294</v>
      </c>
      <c r="D36" s="2">
        <v>1899193227</v>
      </c>
    </row>
    <row r="37" spans="2:4" x14ac:dyDescent="0.3">
      <c r="B37" s="7" t="s">
        <v>17</v>
      </c>
      <c r="C37" s="8">
        <v>106041177</v>
      </c>
      <c r="D37" s="2">
        <v>106041177</v>
      </c>
    </row>
    <row r="38" spans="2:4" x14ac:dyDescent="0.3">
      <c r="B38" s="7" t="s">
        <v>18</v>
      </c>
      <c r="C38" s="8">
        <v>1034367031</v>
      </c>
      <c r="D38" s="2">
        <v>1069813639</v>
      </c>
    </row>
    <row r="39" spans="2:4" x14ac:dyDescent="0.3">
      <c r="B39" s="7" t="s">
        <v>120</v>
      </c>
      <c r="C39" s="16">
        <v>15506811</v>
      </c>
      <c r="D39" s="2" t="s">
        <v>44</v>
      </c>
    </row>
    <row r="40" spans="2:4" ht="18" thickBot="1" x14ac:dyDescent="0.35">
      <c r="B40" s="7" t="s">
        <v>49</v>
      </c>
      <c r="C40" s="16">
        <v>16179724</v>
      </c>
      <c r="D40" s="2">
        <v>16699325</v>
      </c>
    </row>
    <row r="41" spans="2:4" ht="18" thickBot="1" x14ac:dyDescent="0.35">
      <c r="B41" s="3"/>
      <c r="C41" s="11">
        <v>2812644037</v>
      </c>
      <c r="D41" s="11">
        <v>3091747368</v>
      </c>
    </row>
    <row r="43" spans="2:4" x14ac:dyDescent="0.3">
      <c r="B43" s="3" t="s">
        <v>19</v>
      </c>
      <c r="C43" s="8"/>
    </row>
    <row r="44" spans="2:4" x14ac:dyDescent="0.3">
      <c r="B44" s="7" t="s">
        <v>49</v>
      </c>
      <c r="C44" s="8">
        <v>500347686</v>
      </c>
      <c r="D44" s="2">
        <v>650466973</v>
      </c>
    </row>
    <row r="45" spans="2:4" x14ac:dyDescent="0.3">
      <c r="B45" s="7" t="s">
        <v>18</v>
      </c>
      <c r="C45" s="8">
        <v>100753841</v>
      </c>
      <c r="D45" s="2">
        <v>91671887</v>
      </c>
    </row>
    <row r="46" spans="2:4" x14ac:dyDescent="0.3">
      <c r="B46" s="7" t="s">
        <v>122</v>
      </c>
      <c r="C46" s="16">
        <v>39728742</v>
      </c>
      <c r="D46" s="2" t="s">
        <v>44</v>
      </c>
    </row>
    <row r="47" spans="2:4" x14ac:dyDescent="0.3">
      <c r="B47" s="7" t="s">
        <v>20</v>
      </c>
      <c r="C47" s="8">
        <v>69504717</v>
      </c>
      <c r="D47" s="2">
        <v>67779988</v>
      </c>
    </row>
    <row r="48" spans="2:4" x14ac:dyDescent="0.3">
      <c r="B48" s="7" t="s">
        <v>45</v>
      </c>
      <c r="C48" s="8">
        <v>132092596</v>
      </c>
      <c r="D48" s="2">
        <v>132104365</v>
      </c>
    </row>
    <row r="49" spans="2:4" ht="18" thickBot="1" x14ac:dyDescent="0.35">
      <c r="B49" s="7" t="s">
        <v>17</v>
      </c>
      <c r="C49" s="8">
        <v>4007231</v>
      </c>
      <c r="D49" s="2">
        <v>4007231</v>
      </c>
    </row>
    <row r="50" spans="2:4" ht="18" thickBot="1" x14ac:dyDescent="0.35">
      <c r="B50" s="3"/>
      <c r="C50" s="10">
        <v>846434813</v>
      </c>
      <c r="D50" s="10">
        <f>SUM(D44:D49)</f>
        <v>946030444</v>
      </c>
    </row>
    <row r="51" spans="2:4" x14ac:dyDescent="0.3">
      <c r="B51" s="3"/>
      <c r="C51" s="8"/>
      <c r="D51" s="8"/>
    </row>
    <row r="52" spans="2:4" x14ac:dyDescent="0.3">
      <c r="B52" s="3" t="s">
        <v>21</v>
      </c>
      <c r="C52" s="31">
        <v>3659078850</v>
      </c>
      <c r="D52" s="31">
        <f>D41+D50</f>
        <v>4037777812</v>
      </c>
    </row>
    <row r="53" spans="2:4" x14ac:dyDescent="0.3">
      <c r="B53" s="3"/>
      <c r="C53" s="6"/>
      <c r="D53" s="6"/>
    </row>
    <row r="54" spans="2:4" ht="18" thickBot="1" x14ac:dyDescent="0.35">
      <c r="B54" s="3" t="s">
        <v>22</v>
      </c>
      <c r="C54" s="12">
        <v>7878716816</v>
      </c>
      <c r="D54" s="12">
        <f>D52+D34</f>
        <v>8006146144</v>
      </c>
    </row>
    <row r="55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zoomScale="60" zoomScaleNormal="60" workbookViewId="0">
      <selection activeCell="C25" sqref="C25"/>
    </sheetView>
  </sheetViews>
  <sheetFormatPr defaultColWidth="8.7109375" defaultRowHeight="17.25" x14ac:dyDescent="0.3"/>
  <cols>
    <col min="1" max="1" width="85.28515625" style="1" bestFit="1" customWidth="1"/>
    <col min="2" max="2" width="20.85546875" style="18" customWidth="1"/>
    <col min="3" max="3" width="20.42578125" style="18" customWidth="1"/>
    <col min="4" max="16384" width="8.7109375" style="14"/>
  </cols>
  <sheetData>
    <row r="1" spans="1:3" x14ac:dyDescent="0.3">
      <c r="A1" s="77"/>
      <c r="B1" s="21" t="s">
        <v>124</v>
      </c>
      <c r="C1" s="21" t="s">
        <v>124</v>
      </c>
    </row>
    <row r="2" spans="1:3" x14ac:dyDescent="0.3">
      <c r="A2" s="77"/>
      <c r="B2" s="24" t="s">
        <v>125</v>
      </c>
      <c r="C2" s="24" t="s">
        <v>125</v>
      </c>
    </row>
    <row r="3" spans="1:3" x14ac:dyDescent="0.3">
      <c r="A3" s="77"/>
      <c r="B3" s="24">
        <v>44651</v>
      </c>
      <c r="C3" s="24">
        <v>44286</v>
      </c>
    </row>
    <row r="4" spans="1:3" ht="18" thickBot="1" x14ac:dyDescent="0.35">
      <c r="A4" s="15"/>
      <c r="B4" s="29"/>
      <c r="C4" s="29"/>
    </row>
    <row r="5" spans="1:3" x14ac:dyDescent="0.3">
      <c r="A5" s="28"/>
      <c r="B5" s="25"/>
      <c r="C5" s="25"/>
    </row>
    <row r="6" spans="1:3" x14ac:dyDescent="0.3">
      <c r="A6" s="7" t="s">
        <v>23</v>
      </c>
      <c r="B6" s="18">
        <v>411334767</v>
      </c>
      <c r="C6" s="18">
        <v>421450362</v>
      </c>
    </row>
    <row r="7" spans="1:3" x14ac:dyDescent="0.3">
      <c r="A7" s="7" t="s">
        <v>58</v>
      </c>
      <c r="B7" s="18">
        <v>11255499</v>
      </c>
      <c r="C7" s="18">
        <v>10342360</v>
      </c>
    </row>
    <row r="8" spans="1:3" ht="18" thickBot="1" x14ac:dyDescent="0.35">
      <c r="A8" s="7" t="s">
        <v>24</v>
      </c>
      <c r="B8" s="18">
        <v>34521352</v>
      </c>
      <c r="C8" s="18">
        <v>24597113</v>
      </c>
    </row>
    <row r="9" spans="1:3" ht="35.25" thickBot="1" x14ac:dyDescent="0.35">
      <c r="A9" s="3" t="s">
        <v>25</v>
      </c>
      <c r="B9" s="20">
        <f>SUM(B6:B8)</f>
        <v>457111618</v>
      </c>
      <c r="C9" s="20">
        <f>SUM(C6:C8)</f>
        <v>456389835</v>
      </c>
    </row>
    <row r="10" spans="1:3" x14ac:dyDescent="0.3">
      <c r="A10" s="7"/>
    </row>
    <row r="11" spans="1:3" x14ac:dyDescent="0.3">
      <c r="A11" s="23" t="s">
        <v>26</v>
      </c>
      <c r="B11" s="18">
        <v>-107024986</v>
      </c>
      <c r="C11" s="18">
        <v>-81109952</v>
      </c>
    </row>
    <row r="12" spans="1:3" x14ac:dyDescent="0.3">
      <c r="A12" s="23" t="s">
        <v>50</v>
      </c>
      <c r="B12" s="18">
        <v>-98348031</v>
      </c>
      <c r="C12" s="18">
        <v>-95732204</v>
      </c>
    </row>
    <row r="13" spans="1:3" x14ac:dyDescent="0.3">
      <c r="A13" s="23" t="s">
        <v>51</v>
      </c>
      <c r="B13" s="18">
        <v>-46197908</v>
      </c>
      <c r="C13" s="18">
        <v>-37752350</v>
      </c>
    </row>
    <row r="14" spans="1:3" x14ac:dyDescent="0.3">
      <c r="A14" s="23" t="s">
        <v>27</v>
      </c>
      <c r="B14" s="18">
        <v>-1690361</v>
      </c>
      <c r="C14" s="18">
        <v>-1727171</v>
      </c>
    </row>
    <row r="15" spans="1:3" x14ac:dyDescent="0.3">
      <c r="A15" s="23" t="s">
        <v>28</v>
      </c>
      <c r="B15" s="18">
        <v>-6515044</v>
      </c>
      <c r="C15" s="18">
        <v>-6340229</v>
      </c>
    </row>
    <row r="16" spans="1:3" x14ac:dyDescent="0.3">
      <c r="A16" s="23" t="s">
        <v>29</v>
      </c>
      <c r="B16" s="18">
        <v>-16016603</v>
      </c>
      <c r="C16" s="18">
        <v>-16527646</v>
      </c>
    </row>
    <row r="17" spans="1:3" x14ac:dyDescent="0.3">
      <c r="A17" s="23" t="s">
        <v>52</v>
      </c>
      <c r="B17" s="18">
        <v>-4668455</v>
      </c>
      <c r="C17" s="18">
        <v>-2157738</v>
      </c>
    </row>
    <row r="18" spans="1:3" ht="18" thickBot="1" x14ac:dyDescent="0.35">
      <c r="A18" s="7" t="s">
        <v>30</v>
      </c>
      <c r="B18" s="18">
        <v>62910924</v>
      </c>
      <c r="C18" s="18">
        <v>-38036074</v>
      </c>
    </row>
    <row r="19" spans="1:3" ht="35.25" thickBot="1" x14ac:dyDescent="0.35">
      <c r="A19" s="3" t="s">
        <v>31</v>
      </c>
      <c r="B19" s="20">
        <f>SUM(B9:B18)</f>
        <v>239561154</v>
      </c>
      <c r="C19" s="20">
        <f>SUM(C9:C18)</f>
        <v>177006471</v>
      </c>
    </row>
    <row r="20" spans="1:3" x14ac:dyDescent="0.3">
      <c r="A20" s="7"/>
    </row>
    <row r="21" spans="1:3" x14ac:dyDescent="0.3">
      <c r="A21" s="7" t="s">
        <v>32</v>
      </c>
      <c r="B21" s="18">
        <v>316952186</v>
      </c>
      <c r="C21" s="18">
        <v>74252638</v>
      </c>
    </row>
    <row r="22" spans="1:3" x14ac:dyDescent="0.3">
      <c r="A22" s="7" t="s">
        <v>33</v>
      </c>
      <c r="B22" s="18">
        <v>-316952186</v>
      </c>
      <c r="C22" s="18">
        <v>-74252638</v>
      </c>
    </row>
    <row r="23" spans="1:3" x14ac:dyDescent="0.3">
      <c r="A23" s="7" t="s">
        <v>34</v>
      </c>
      <c r="B23" s="18">
        <v>26440196</v>
      </c>
      <c r="C23" s="18">
        <v>158009935</v>
      </c>
    </row>
    <row r="24" spans="1:3" x14ac:dyDescent="0.3">
      <c r="A24" s="7" t="s">
        <v>35</v>
      </c>
      <c r="B24" s="18">
        <v>-26440196</v>
      </c>
      <c r="C24" s="18">
        <v>-158009935</v>
      </c>
    </row>
    <row r="25" spans="1:3" ht="18" thickBot="1" x14ac:dyDescent="0.35">
      <c r="A25" s="7"/>
    </row>
    <row r="26" spans="1:3" ht="18" thickBot="1" x14ac:dyDescent="0.35">
      <c r="A26" s="3" t="s">
        <v>36</v>
      </c>
      <c r="B26" s="20">
        <f>B19+B21+B22+B23+B24</f>
        <v>239561154</v>
      </c>
      <c r="C26" s="20">
        <f>C19+C21+C22+C23+C24</f>
        <v>177006471</v>
      </c>
    </row>
    <row r="27" spans="1:3" x14ac:dyDescent="0.3">
      <c r="A27" s="7"/>
    </row>
    <row r="28" spans="1:3" x14ac:dyDescent="0.3">
      <c r="A28" s="7" t="s">
        <v>37</v>
      </c>
      <c r="B28" s="18">
        <v>156885519</v>
      </c>
      <c r="C28" s="18">
        <v>31465558</v>
      </c>
    </row>
    <row r="29" spans="1:3" ht="18" thickBot="1" x14ac:dyDescent="0.35">
      <c r="A29" s="7" t="s">
        <v>38</v>
      </c>
      <c r="B29" s="18">
        <v>-81713138</v>
      </c>
      <c r="C29" s="18">
        <v>-14965550</v>
      </c>
    </row>
    <row r="30" spans="1:3" ht="18" thickBot="1" x14ac:dyDescent="0.35">
      <c r="A30" s="3" t="s">
        <v>39</v>
      </c>
      <c r="B30" s="20">
        <f>B28+B29</f>
        <v>75172381</v>
      </c>
      <c r="C30" s="20">
        <f>C28+C29</f>
        <v>16500008</v>
      </c>
    </row>
    <row r="31" spans="1:3" ht="18" thickBot="1" x14ac:dyDescent="0.35">
      <c r="A31" s="7"/>
    </row>
    <row r="32" spans="1:3" ht="18" thickBot="1" x14ac:dyDescent="0.35">
      <c r="A32" s="3" t="s">
        <v>40</v>
      </c>
      <c r="B32" s="20">
        <f>B26+B30</f>
        <v>314733535</v>
      </c>
      <c r="C32" s="20">
        <f>C26+C30</f>
        <v>193506479</v>
      </c>
    </row>
    <row r="33" spans="1:3" x14ac:dyDescent="0.3">
      <c r="A33" s="7"/>
    </row>
    <row r="34" spans="1:3" x14ac:dyDescent="0.3">
      <c r="A34" s="7" t="s">
        <v>41</v>
      </c>
      <c r="B34" s="18">
        <v>-56376380</v>
      </c>
      <c r="C34" s="18">
        <v>-39090562</v>
      </c>
    </row>
    <row r="35" spans="1:3" ht="18" thickBot="1" x14ac:dyDescent="0.35">
      <c r="A35" s="7"/>
    </row>
    <row r="36" spans="1:3" ht="18" thickBot="1" x14ac:dyDescent="0.35">
      <c r="A36" s="15" t="s">
        <v>42</v>
      </c>
      <c r="B36" s="20">
        <f>B32+B34</f>
        <v>258357155</v>
      </c>
      <c r="C36" s="20">
        <f>C32+C34</f>
        <v>154415917</v>
      </c>
    </row>
    <row r="37" spans="1:3" x14ac:dyDescent="0.3">
      <c r="A37" s="14" t="s">
        <v>61</v>
      </c>
      <c r="B37" s="18">
        <v>260740378</v>
      </c>
      <c r="C37" s="32">
        <v>154415917</v>
      </c>
    </row>
    <row r="38" spans="1:3" x14ac:dyDescent="0.3">
      <c r="A38" s="14" t="s">
        <v>62</v>
      </c>
      <c r="B38" s="18">
        <v>-2383223</v>
      </c>
      <c r="C38" s="32" t="s">
        <v>44</v>
      </c>
    </row>
    <row r="39" spans="1:3" x14ac:dyDescent="0.3">
      <c r="A39" s="27"/>
      <c r="C39" s="32"/>
    </row>
    <row r="40" spans="1:3" x14ac:dyDescent="0.3">
      <c r="A40" s="19" t="s">
        <v>56</v>
      </c>
      <c r="B40" s="33" t="s">
        <v>126</v>
      </c>
      <c r="C40" s="33" t="s">
        <v>127</v>
      </c>
    </row>
    <row r="41" spans="1:3" x14ac:dyDescent="0.3">
      <c r="A41" s="22"/>
      <c r="C41" s="32"/>
    </row>
    <row r="42" spans="1:3" x14ac:dyDescent="0.3">
      <c r="A42" s="14" t="s">
        <v>65</v>
      </c>
      <c r="C42" s="32"/>
    </row>
    <row r="43" spans="1:3" ht="18" thickBot="1" x14ac:dyDescent="0.35">
      <c r="A43" s="14" t="s">
        <v>55</v>
      </c>
      <c r="B43" s="18">
        <v>-8832201</v>
      </c>
      <c r="C43" s="32">
        <v>8164395</v>
      </c>
    </row>
    <row r="44" spans="1:3" ht="18" thickBot="1" x14ac:dyDescent="0.35">
      <c r="A44" s="15" t="s">
        <v>43</v>
      </c>
      <c r="B44" s="20">
        <f>B36+B42+B43</f>
        <v>249524954</v>
      </c>
      <c r="C44" s="20">
        <f>C36+C42+C43</f>
        <v>162580312</v>
      </c>
    </row>
    <row r="45" spans="1:3" x14ac:dyDescent="0.3">
      <c r="A45" s="14" t="s">
        <v>61</v>
      </c>
      <c r="B45" s="30">
        <v>251908177</v>
      </c>
      <c r="C45" s="18">
        <v>162580312</v>
      </c>
    </row>
    <row r="46" spans="1:3" x14ac:dyDescent="0.3">
      <c r="A46" s="14" t="s">
        <v>62</v>
      </c>
      <c r="B46" s="30">
        <v>-2383223</v>
      </c>
      <c r="C46" s="34" t="s">
        <v>44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60" zoomScaleNormal="60" workbookViewId="0">
      <selection activeCell="L31" sqref="L31"/>
    </sheetView>
  </sheetViews>
  <sheetFormatPr defaultColWidth="8.7109375" defaultRowHeight="17.25" x14ac:dyDescent="0.3"/>
  <cols>
    <col min="1" max="1" width="46.42578125" style="35" customWidth="1"/>
    <col min="2" max="2" width="21.85546875" style="43" customWidth="1"/>
    <col min="3" max="3" width="20" style="43" customWidth="1"/>
    <col min="4" max="4" width="17.42578125" style="43" bestFit="1" customWidth="1"/>
    <col min="5" max="5" width="19.85546875" style="43" bestFit="1" customWidth="1"/>
    <col min="6" max="6" width="21.42578125" style="43" customWidth="1"/>
    <col min="7" max="7" width="28.5703125" style="43" customWidth="1"/>
    <col min="8" max="8" width="23.7109375" style="43" customWidth="1"/>
    <col min="9" max="9" width="30.28515625" style="43" customWidth="1"/>
    <col min="10" max="16384" width="8.7109375" style="35"/>
  </cols>
  <sheetData>
    <row r="1" spans="1:9" ht="34.5" x14ac:dyDescent="0.3">
      <c r="A1" s="49"/>
      <c r="B1" s="51" t="s">
        <v>66</v>
      </c>
      <c r="C1" s="51" t="s">
        <v>68</v>
      </c>
      <c r="D1" s="51" t="s">
        <v>71</v>
      </c>
      <c r="E1" s="50" t="s">
        <v>73</v>
      </c>
      <c r="F1" s="51" t="s">
        <v>74</v>
      </c>
      <c r="G1" s="51" t="s">
        <v>133</v>
      </c>
      <c r="H1" s="51" t="s">
        <v>134</v>
      </c>
      <c r="I1" s="51" t="s">
        <v>76</v>
      </c>
    </row>
    <row r="2" spans="1:9" x14ac:dyDescent="0.3">
      <c r="A2" s="49"/>
      <c r="B2" s="50" t="s">
        <v>67</v>
      </c>
      <c r="C2" s="51" t="s">
        <v>69</v>
      </c>
      <c r="D2" s="50" t="s">
        <v>72</v>
      </c>
      <c r="E2" s="50"/>
      <c r="F2" s="50" t="s">
        <v>75</v>
      </c>
      <c r="G2" s="51"/>
      <c r="H2" s="51"/>
      <c r="I2" s="50" t="s">
        <v>77</v>
      </c>
    </row>
    <row r="3" spans="1:9" x14ac:dyDescent="0.3">
      <c r="A3" s="49"/>
      <c r="B3" s="41"/>
      <c r="C3" s="50" t="s">
        <v>70</v>
      </c>
      <c r="D3" s="41"/>
      <c r="E3" s="50"/>
      <c r="F3" s="41"/>
      <c r="G3" s="51"/>
      <c r="H3" s="51"/>
      <c r="I3" s="42"/>
    </row>
    <row r="4" spans="1:9" x14ac:dyDescent="0.3">
      <c r="A4" s="49"/>
      <c r="B4" s="51"/>
      <c r="C4" s="51"/>
      <c r="D4" s="51"/>
      <c r="E4" s="51"/>
      <c r="F4" s="51"/>
      <c r="G4" s="36"/>
      <c r="H4" s="51"/>
      <c r="I4" s="51"/>
    </row>
    <row r="5" spans="1:9" x14ac:dyDescent="0.3">
      <c r="A5" s="49" t="s">
        <v>128</v>
      </c>
      <c r="B5" s="44">
        <v>117738440</v>
      </c>
      <c r="C5" s="44">
        <v>441418396</v>
      </c>
      <c r="D5" s="44">
        <v>247478865</v>
      </c>
      <c r="E5" s="44">
        <v>1265796861</v>
      </c>
      <c r="F5" s="44">
        <v>1687776834</v>
      </c>
      <c r="G5" s="44">
        <v>-13940839</v>
      </c>
      <c r="H5" s="37" t="s">
        <v>78</v>
      </c>
      <c r="I5" s="44">
        <v>3746268557</v>
      </c>
    </row>
    <row r="6" spans="1:9" x14ac:dyDescent="0.3">
      <c r="A6" s="39" t="s">
        <v>79</v>
      </c>
      <c r="B6" s="40" t="s">
        <v>44</v>
      </c>
      <c r="C6" s="40" t="s">
        <v>44</v>
      </c>
      <c r="D6" s="40" t="s">
        <v>44</v>
      </c>
      <c r="E6" s="40" t="s">
        <v>44</v>
      </c>
      <c r="F6" s="46">
        <v>154415917</v>
      </c>
      <c r="G6" s="40" t="s">
        <v>44</v>
      </c>
      <c r="H6" s="40" t="s">
        <v>44</v>
      </c>
      <c r="I6" s="46">
        <v>154415917</v>
      </c>
    </row>
    <row r="7" spans="1:9" x14ac:dyDescent="0.3">
      <c r="A7" s="67"/>
      <c r="B7" s="68" t="s">
        <v>81</v>
      </c>
      <c r="C7" s="68" t="s">
        <v>129</v>
      </c>
      <c r="D7" s="68" t="s">
        <v>91</v>
      </c>
      <c r="E7" s="68" t="s">
        <v>86</v>
      </c>
      <c r="F7" s="47">
        <v>154415917</v>
      </c>
      <c r="G7" s="68" t="s">
        <v>129</v>
      </c>
      <c r="H7" s="68" t="s">
        <v>91</v>
      </c>
      <c r="I7" s="47">
        <v>154415917</v>
      </c>
    </row>
    <row r="8" spans="1:9" x14ac:dyDescent="0.3">
      <c r="A8" s="69" t="s">
        <v>84</v>
      </c>
      <c r="B8" s="78" t="s">
        <v>85</v>
      </c>
      <c r="C8" s="78" t="s">
        <v>82</v>
      </c>
      <c r="D8" s="78" t="s">
        <v>83</v>
      </c>
      <c r="E8" s="78" t="s">
        <v>86</v>
      </c>
      <c r="F8" s="78" t="s">
        <v>85</v>
      </c>
      <c r="G8" s="78" t="s">
        <v>82</v>
      </c>
      <c r="H8" s="78" t="s">
        <v>83</v>
      </c>
      <c r="I8" s="78" t="s">
        <v>86</v>
      </c>
    </row>
    <row r="9" spans="1:9" x14ac:dyDescent="0.3">
      <c r="A9" s="39" t="s">
        <v>90</v>
      </c>
      <c r="B9" s="78"/>
      <c r="C9" s="78"/>
      <c r="D9" s="78"/>
      <c r="E9" s="78"/>
      <c r="F9" s="78"/>
      <c r="G9" s="78"/>
      <c r="H9" s="78"/>
      <c r="I9" s="78"/>
    </row>
    <row r="10" spans="1:9" x14ac:dyDescent="0.3">
      <c r="A10" s="39" t="s">
        <v>54</v>
      </c>
      <c r="B10" s="70" t="s">
        <v>87</v>
      </c>
      <c r="C10" s="70" t="s">
        <v>85</v>
      </c>
      <c r="D10" s="70" t="s">
        <v>85</v>
      </c>
      <c r="E10" s="70" t="s">
        <v>86</v>
      </c>
      <c r="F10" s="68" t="s">
        <v>64</v>
      </c>
      <c r="G10" s="47">
        <v>8164395</v>
      </c>
      <c r="H10" s="68" t="s">
        <v>83</v>
      </c>
      <c r="I10" s="47">
        <v>8164395</v>
      </c>
    </row>
    <row r="11" spans="1:9" x14ac:dyDescent="0.3">
      <c r="A11" s="59" t="s">
        <v>130</v>
      </c>
      <c r="B11" s="72">
        <v>117738440</v>
      </c>
      <c r="C11" s="72">
        <v>441418396</v>
      </c>
      <c r="D11" s="72">
        <v>247478865</v>
      </c>
      <c r="E11" s="72">
        <v>1265796861</v>
      </c>
      <c r="F11" s="72">
        <v>1842192751</v>
      </c>
      <c r="G11" s="72">
        <v>-5776444</v>
      </c>
      <c r="H11" s="71" t="s">
        <v>81</v>
      </c>
      <c r="I11" s="72">
        <v>3908848869</v>
      </c>
    </row>
    <row r="12" spans="1:9" x14ac:dyDescent="0.3">
      <c r="A12" s="39" t="s">
        <v>79</v>
      </c>
      <c r="B12" s="54" t="s">
        <v>44</v>
      </c>
      <c r="C12" s="54" t="s">
        <v>44</v>
      </c>
      <c r="D12" s="54" t="s">
        <v>44</v>
      </c>
      <c r="E12" s="54" t="s">
        <v>44</v>
      </c>
      <c r="F12" s="46">
        <v>23729828</v>
      </c>
      <c r="G12" s="40"/>
      <c r="H12" s="46">
        <v>-1341079</v>
      </c>
      <c r="I12" s="46">
        <v>22388749</v>
      </c>
    </row>
    <row r="13" spans="1:9" ht="34.5" x14ac:dyDescent="0.3">
      <c r="A13" s="39" t="s">
        <v>80</v>
      </c>
      <c r="B13" s="54" t="s">
        <v>44</v>
      </c>
      <c r="C13" s="54" t="s">
        <v>44</v>
      </c>
      <c r="D13" s="54" t="s">
        <v>44</v>
      </c>
      <c r="E13" s="54" t="s">
        <v>44</v>
      </c>
      <c r="F13" s="46">
        <v>15782924</v>
      </c>
      <c r="G13" s="40" t="s">
        <v>44</v>
      </c>
      <c r="H13" s="40" t="s">
        <v>44</v>
      </c>
      <c r="I13" s="46">
        <v>15782924</v>
      </c>
    </row>
    <row r="14" spans="1:9" x14ac:dyDescent="0.3">
      <c r="A14" s="39"/>
      <c r="B14" s="70" t="s">
        <v>88</v>
      </c>
      <c r="C14" s="70" t="s">
        <v>89</v>
      </c>
      <c r="D14" s="70" t="s">
        <v>85</v>
      </c>
      <c r="E14" s="70" t="s">
        <v>86</v>
      </c>
      <c r="F14" s="47">
        <v>39512752</v>
      </c>
      <c r="G14" s="68" t="s">
        <v>82</v>
      </c>
      <c r="H14" s="47">
        <v>-1341079</v>
      </c>
      <c r="I14" s="47">
        <v>38171673</v>
      </c>
    </row>
    <row r="15" spans="1:9" x14ac:dyDescent="0.3">
      <c r="A15" s="69" t="s">
        <v>84</v>
      </c>
      <c r="B15" s="79" t="s">
        <v>81</v>
      </c>
      <c r="C15" s="79" t="s">
        <v>85</v>
      </c>
      <c r="D15" s="79" t="s">
        <v>91</v>
      </c>
      <c r="E15" s="79" t="s">
        <v>86</v>
      </c>
      <c r="F15" s="80">
        <v>-95839089</v>
      </c>
      <c r="G15" s="78"/>
      <c r="H15" s="78" t="s">
        <v>44</v>
      </c>
      <c r="I15" s="80">
        <v>-95839089</v>
      </c>
    </row>
    <row r="16" spans="1:9" x14ac:dyDescent="0.3">
      <c r="A16" s="39" t="s">
        <v>90</v>
      </c>
      <c r="B16" s="79"/>
      <c r="C16" s="79"/>
      <c r="D16" s="79"/>
      <c r="E16" s="79"/>
      <c r="F16" s="78"/>
      <c r="G16" s="78"/>
      <c r="H16" s="78"/>
      <c r="I16" s="78"/>
    </row>
    <row r="17" spans="1:9" x14ac:dyDescent="0.3">
      <c r="A17" s="39" t="s">
        <v>54</v>
      </c>
      <c r="B17" s="54" t="s">
        <v>81</v>
      </c>
      <c r="C17" s="54" t="s">
        <v>83</v>
      </c>
      <c r="D17" s="54" t="s">
        <v>85</v>
      </c>
      <c r="E17" s="54" t="s">
        <v>92</v>
      </c>
      <c r="F17" s="40" t="s">
        <v>44</v>
      </c>
      <c r="G17" s="46">
        <v>22297045</v>
      </c>
      <c r="H17" s="46">
        <v>1188132</v>
      </c>
      <c r="I17" s="46">
        <v>23485177</v>
      </c>
    </row>
    <row r="18" spans="1:9" x14ac:dyDescent="0.3">
      <c r="A18" s="39" t="s">
        <v>60</v>
      </c>
      <c r="B18" s="70" t="s">
        <v>78</v>
      </c>
      <c r="C18" s="70" t="s">
        <v>83</v>
      </c>
      <c r="D18" s="70" t="s">
        <v>81</v>
      </c>
      <c r="E18" s="70" t="s">
        <v>82</v>
      </c>
      <c r="F18" s="70" t="s">
        <v>82</v>
      </c>
      <c r="G18" s="70" t="s">
        <v>82</v>
      </c>
      <c r="H18" s="47">
        <v>93701702</v>
      </c>
      <c r="I18" s="47">
        <v>93701702</v>
      </c>
    </row>
    <row r="19" spans="1:9" x14ac:dyDescent="0.3">
      <c r="A19" s="59" t="s">
        <v>93</v>
      </c>
      <c r="B19" s="48">
        <v>117738440</v>
      </c>
      <c r="C19" s="48">
        <v>441418396</v>
      </c>
      <c r="D19" s="48">
        <v>247478865</v>
      </c>
      <c r="E19" s="48">
        <v>1265796861</v>
      </c>
      <c r="F19" s="72">
        <v>1785866415</v>
      </c>
      <c r="G19" s="72">
        <v>16520600</v>
      </c>
      <c r="H19" s="72">
        <v>93548755</v>
      </c>
      <c r="I19" s="48">
        <v>3968368332</v>
      </c>
    </row>
    <row r="20" spans="1:9" x14ac:dyDescent="0.3">
      <c r="A20" s="39" t="s">
        <v>79</v>
      </c>
      <c r="B20" s="54" t="s">
        <v>44</v>
      </c>
      <c r="C20" s="54" t="s">
        <v>44</v>
      </c>
      <c r="D20" s="54" t="s">
        <v>44</v>
      </c>
      <c r="E20" s="54" t="s">
        <v>44</v>
      </c>
      <c r="F20" s="46">
        <v>258357155</v>
      </c>
      <c r="G20" s="40" t="s">
        <v>44</v>
      </c>
      <c r="H20" s="46">
        <v>-2383223</v>
      </c>
      <c r="I20" s="46">
        <v>255973932</v>
      </c>
    </row>
    <row r="21" spans="1:9" x14ac:dyDescent="0.3">
      <c r="A21" s="59"/>
      <c r="B21" s="70" t="s">
        <v>88</v>
      </c>
      <c r="C21" s="70" t="s">
        <v>89</v>
      </c>
      <c r="D21" s="70" t="s">
        <v>85</v>
      </c>
      <c r="E21" s="70" t="s">
        <v>86</v>
      </c>
      <c r="F21" s="72">
        <v>258357155</v>
      </c>
      <c r="G21" s="71" t="s">
        <v>83</v>
      </c>
      <c r="H21" s="72">
        <v>-2383223</v>
      </c>
      <c r="I21" s="60">
        <v>255973932</v>
      </c>
    </row>
    <row r="22" spans="1:9" x14ac:dyDescent="0.3">
      <c r="A22" s="69" t="s">
        <v>84</v>
      </c>
      <c r="B22" s="79" t="s">
        <v>81</v>
      </c>
      <c r="C22" s="79" t="s">
        <v>83</v>
      </c>
      <c r="D22" s="79" t="s">
        <v>85</v>
      </c>
      <c r="E22" s="79" t="s">
        <v>92</v>
      </c>
      <c r="F22" s="78" t="s">
        <v>44</v>
      </c>
      <c r="G22" s="79" t="s">
        <v>44</v>
      </c>
      <c r="H22" s="79" t="s">
        <v>44</v>
      </c>
      <c r="I22" s="79" t="s">
        <v>44</v>
      </c>
    </row>
    <row r="23" spans="1:9" x14ac:dyDescent="0.3">
      <c r="A23" s="39" t="s">
        <v>131</v>
      </c>
      <c r="B23" s="79"/>
      <c r="C23" s="79"/>
      <c r="D23" s="79"/>
      <c r="E23" s="79"/>
      <c r="F23" s="78"/>
      <c r="G23" s="79"/>
      <c r="H23" s="79"/>
      <c r="I23" s="79"/>
    </row>
    <row r="24" spans="1:9" x14ac:dyDescent="0.3">
      <c r="A24" s="39" t="s">
        <v>54</v>
      </c>
      <c r="B24" s="54" t="s">
        <v>44</v>
      </c>
      <c r="C24" s="54" t="s">
        <v>44</v>
      </c>
      <c r="D24" s="54" t="s">
        <v>44</v>
      </c>
      <c r="E24" s="54" t="s">
        <v>44</v>
      </c>
      <c r="F24" s="53" t="s">
        <v>44</v>
      </c>
      <c r="G24" s="56">
        <v>-3458436</v>
      </c>
      <c r="H24" s="56">
        <v>-1245862</v>
      </c>
      <c r="I24" s="56">
        <v>-4704298</v>
      </c>
    </row>
    <row r="25" spans="1:9" x14ac:dyDescent="0.3">
      <c r="A25" s="49" t="s">
        <v>132</v>
      </c>
      <c r="B25" s="48">
        <v>117738440</v>
      </c>
      <c r="C25" s="48">
        <v>441418396</v>
      </c>
      <c r="D25" s="48">
        <v>247478865</v>
      </c>
      <c r="E25" s="48">
        <v>1265796861</v>
      </c>
      <c r="F25" s="44">
        <v>2044223570</v>
      </c>
      <c r="G25" s="44">
        <v>13062164</v>
      </c>
      <c r="H25" s="44">
        <v>89919670</v>
      </c>
      <c r="I25" s="60">
        <v>4219637966</v>
      </c>
    </row>
    <row r="26" spans="1:9" x14ac:dyDescent="0.3">
      <c r="F26" s="74"/>
      <c r="G26" s="74"/>
      <c r="H26" s="74"/>
      <c r="I26" s="61"/>
    </row>
    <row r="27" spans="1:9" x14ac:dyDescent="0.3">
      <c r="I27" s="35"/>
    </row>
  </sheetData>
  <mergeCells count="24">
    <mergeCell ref="H22:H23"/>
    <mergeCell ref="I22:I23"/>
    <mergeCell ref="G15:G16"/>
    <mergeCell ref="H15:H16"/>
    <mergeCell ref="I15:I16"/>
    <mergeCell ref="G22:G23"/>
    <mergeCell ref="B22:B23"/>
    <mergeCell ref="C22:C23"/>
    <mergeCell ref="D22:D23"/>
    <mergeCell ref="E22:E23"/>
    <mergeCell ref="F22:F23"/>
    <mergeCell ref="F8:F9"/>
    <mergeCell ref="G8:G9"/>
    <mergeCell ref="H8:H9"/>
    <mergeCell ref="I8:I9"/>
    <mergeCell ref="B15:B16"/>
    <mergeCell ref="C15:C16"/>
    <mergeCell ref="D15:D16"/>
    <mergeCell ref="E15:E16"/>
    <mergeCell ref="F15:F16"/>
    <mergeCell ref="B8:B9"/>
    <mergeCell ref="C8:C9"/>
    <mergeCell ref="D8:D9"/>
    <mergeCell ref="E8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zoomScale="60" zoomScaleNormal="60" workbookViewId="0">
      <selection activeCell="H41" sqref="H41"/>
    </sheetView>
  </sheetViews>
  <sheetFormatPr defaultColWidth="8.7109375" defaultRowHeight="17.25" x14ac:dyDescent="0.3"/>
  <cols>
    <col min="1" max="1" width="8.7109375" style="35"/>
    <col min="2" max="2" width="69.7109375" style="35" customWidth="1"/>
    <col min="3" max="3" width="29.140625" style="35" customWidth="1"/>
    <col min="4" max="4" width="29.85546875" style="35" customWidth="1"/>
    <col min="5" max="16384" width="8.7109375" style="35"/>
  </cols>
  <sheetData>
    <row r="1" spans="2:4" x14ac:dyDescent="0.3">
      <c r="B1" s="49"/>
      <c r="C1" s="51" t="s">
        <v>124</v>
      </c>
      <c r="D1" s="51" t="s">
        <v>135</v>
      </c>
    </row>
    <row r="2" spans="2:4" ht="34.5" x14ac:dyDescent="0.3">
      <c r="B2" s="49"/>
      <c r="C2" s="51" t="s">
        <v>145</v>
      </c>
      <c r="D2" s="51" t="s">
        <v>146</v>
      </c>
    </row>
    <row r="3" spans="2:4" x14ac:dyDescent="0.3">
      <c r="B3" s="49"/>
      <c r="C3" s="51" t="s">
        <v>121</v>
      </c>
      <c r="D3" s="51" t="s">
        <v>121</v>
      </c>
    </row>
    <row r="4" spans="2:4" x14ac:dyDescent="0.3">
      <c r="B4" s="49"/>
      <c r="C4" s="49"/>
      <c r="D4" s="75"/>
    </row>
    <row r="5" spans="2:4" x14ac:dyDescent="0.3">
      <c r="B5" s="49"/>
      <c r="C5" s="49"/>
      <c r="D5" s="75"/>
    </row>
    <row r="6" spans="2:4" x14ac:dyDescent="0.3">
      <c r="B6" s="49" t="s">
        <v>40</v>
      </c>
      <c r="C6" s="55">
        <v>314733535</v>
      </c>
      <c r="D6" s="55">
        <v>193506479</v>
      </c>
    </row>
    <row r="7" spans="2:4" x14ac:dyDescent="0.3">
      <c r="B7" s="38" t="s">
        <v>94</v>
      </c>
      <c r="C7" s="51"/>
      <c r="D7" s="51"/>
    </row>
    <row r="8" spans="2:4" x14ac:dyDescent="0.3">
      <c r="B8" s="52" t="s">
        <v>26</v>
      </c>
      <c r="C8" s="66">
        <v>107024986</v>
      </c>
      <c r="D8" s="66">
        <v>81109952</v>
      </c>
    </row>
    <row r="9" spans="2:4" x14ac:dyDescent="0.3">
      <c r="B9" s="52" t="s">
        <v>95</v>
      </c>
      <c r="C9" s="53">
        <v>-626</v>
      </c>
      <c r="D9" s="73">
        <v>-586426</v>
      </c>
    </row>
    <row r="10" spans="2:4" x14ac:dyDescent="0.3">
      <c r="B10" s="52" t="s">
        <v>96</v>
      </c>
      <c r="C10" s="66">
        <v>2058353</v>
      </c>
      <c r="D10" s="73">
        <v>2216239</v>
      </c>
    </row>
    <row r="11" spans="2:4" ht="34.5" x14ac:dyDescent="0.3">
      <c r="B11" s="52" t="s">
        <v>136</v>
      </c>
      <c r="C11" s="66">
        <v>-26774878</v>
      </c>
      <c r="D11" s="62">
        <v>-17451936</v>
      </c>
    </row>
    <row r="12" spans="2:4" x14ac:dyDescent="0.3">
      <c r="B12" s="52" t="s">
        <v>97</v>
      </c>
      <c r="C12" s="53" t="s">
        <v>44</v>
      </c>
      <c r="D12" s="66">
        <v>-58501</v>
      </c>
    </row>
    <row r="13" spans="2:4" x14ac:dyDescent="0.3">
      <c r="B13" s="52" t="s">
        <v>98</v>
      </c>
      <c r="C13" s="66">
        <v>-76039560</v>
      </c>
      <c r="D13" s="73">
        <v>-14266205</v>
      </c>
    </row>
    <row r="14" spans="2:4" x14ac:dyDescent="0.3">
      <c r="B14" s="52" t="s">
        <v>99</v>
      </c>
      <c r="C14" s="66">
        <v>9051</v>
      </c>
      <c r="D14" s="66">
        <v>26292</v>
      </c>
    </row>
    <row r="15" spans="2:4" x14ac:dyDescent="0.3">
      <c r="B15" s="52" t="s">
        <v>100</v>
      </c>
      <c r="C15" s="66">
        <v>-85489069</v>
      </c>
      <c r="D15" s="73">
        <v>21399500</v>
      </c>
    </row>
    <row r="16" spans="2:4" x14ac:dyDescent="0.3">
      <c r="B16" s="52" t="s">
        <v>137</v>
      </c>
      <c r="C16" s="66">
        <v>-560808</v>
      </c>
      <c r="D16" s="40" t="s">
        <v>44</v>
      </c>
    </row>
    <row r="17" spans="2:4" x14ac:dyDescent="0.3">
      <c r="B17" s="52" t="s">
        <v>101</v>
      </c>
      <c r="C17" s="73">
        <v>-12310315</v>
      </c>
      <c r="D17" s="73">
        <v>-9221329</v>
      </c>
    </row>
    <row r="18" spans="2:4" x14ac:dyDescent="0.3">
      <c r="B18" s="52" t="s">
        <v>102</v>
      </c>
      <c r="C18" s="73">
        <v>7302173</v>
      </c>
      <c r="D18" s="73">
        <v>1808680</v>
      </c>
    </row>
    <row r="19" spans="2:4" ht="34.5" x14ac:dyDescent="0.3">
      <c r="B19" s="52" t="s">
        <v>138</v>
      </c>
      <c r="C19" s="66">
        <v>-1865659</v>
      </c>
      <c r="D19" s="76">
        <v>4758100</v>
      </c>
    </row>
    <row r="20" spans="2:4" ht="34.5" x14ac:dyDescent="0.3">
      <c r="B20" s="49" t="s">
        <v>139</v>
      </c>
      <c r="C20" s="64">
        <v>228087183</v>
      </c>
      <c r="D20" s="64">
        <v>263240845</v>
      </c>
    </row>
    <row r="21" spans="2:4" x14ac:dyDescent="0.3">
      <c r="B21" s="63"/>
      <c r="C21" s="64"/>
      <c r="D21" s="64"/>
    </row>
    <row r="22" spans="2:4" x14ac:dyDescent="0.3">
      <c r="B22" s="52" t="s">
        <v>103</v>
      </c>
      <c r="C22" s="73">
        <v>149935638</v>
      </c>
      <c r="D22" s="73">
        <v>13119825</v>
      </c>
    </row>
    <row r="23" spans="2:4" x14ac:dyDescent="0.3">
      <c r="B23" s="52" t="s">
        <v>104</v>
      </c>
      <c r="C23" s="73">
        <v>-79033882</v>
      </c>
      <c r="D23" s="73">
        <v>10339379</v>
      </c>
    </row>
    <row r="24" spans="2:4" x14ac:dyDescent="0.3">
      <c r="B24" s="52" t="s">
        <v>105</v>
      </c>
      <c r="C24" s="47">
        <v>-85845141</v>
      </c>
      <c r="D24" s="47">
        <v>-16007034</v>
      </c>
    </row>
    <row r="25" spans="2:4" x14ac:dyDescent="0.3">
      <c r="B25" s="65"/>
      <c r="C25" s="47"/>
      <c r="D25" s="47"/>
    </row>
    <row r="26" spans="2:4" x14ac:dyDescent="0.3">
      <c r="B26" s="49" t="s">
        <v>106</v>
      </c>
      <c r="C26" s="57">
        <v>213143798</v>
      </c>
      <c r="D26" s="55">
        <v>270693015</v>
      </c>
    </row>
    <row r="27" spans="2:4" x14ac:dyDescent="0.3">
      <c r="B27" s="52" t="s">
        <v>116</v>
      </c>
      <c r="C27" s="73">
        <v>-7185138</v>
      </c>
      <c r="D27" s="66">
        <v>-2246599</v>
      </c>
    </row>
    <row r="28" spans="2:4" x14ac:dyDescent="0.3">
      <c r="B28" s="52" t="s">
        <v>107</v>
      </c>
      <c r="C28" s="73">
        <v>381736</v>
      </c>
      <c r="D28" s="66">
        <v>492827</v>
      </c>
    </row>
    <row r="29" spans="2:4" x14ac:dyDescent="0.3">
      <c r="B29" s="52" t="s">
        <v>108</v>
      </c>
      <c r="C29" s="73">
        <v>-15645056</v>
      </c>
      <c r="D29" s="53" t="s">
        <v>44</v>
      </c>
    </row>
    <row r="30" spans="2:4" x14ac:dyDescent="0.3">
      <c r="B30" s="49" t="s">
        <v>140</v>
      </c>
      <c r="C30" s="48">
        <v>190695340</v>
      </c>
      <c r="D30" s="64">
        <v>268939243</v>
      </c>
    </row>
    <row r="31" spans="2:4" x14ac:dyDescent="0.3">
      <c r="B31" s="63"/>
      <c r="C31" s="48"/>
      <c r="D31" s="64"/>
    </row>
    <row r="32" spans="2:4" x14ac:dyDescent="0.3">
      <c r="B32" s="49" t="s">
        <v>141</v>
      </c>
      <c r="C32" s="51"/>
      <c r="D32" s="51"/>
    </row>
    <row r="33" spans="2:4" x14ac:dyDescent="0.3">
      <c r="B33" s="39" t="s">
        <v>119</v>
      </c>
      <c r="C33" s="73">
        <v>-142208644</v>
      </c>
      <c r="D33" s="73">
        <v>-270069999</v>
      </c>
    </row>
    <row r="34" spans="2:4" x14ac:dyDescent="0.3">
      <c r="B34" s="39" t="s">
        <v>118</v>
      </c>
      <c r="C34" s="73">
        <v>-1182540</v>
      </c>
      <c r="D34" s="73">
        <v>-5349699</v>
      </c>
    </row>
    <row r="35" spans="2:4" x14ac:dyDescent="0.3">
      <c r="B35" s="52" t="s">
        <v>109</v>
      </c>
      <c r="C35" s="66">
        <v>12251</v>
      </c>
      <c r="D35" s="66">
        <v>688106</v>
      </c>
    </row>
    <row r="36" spans="2:4" x14ac:dyDescent="0.3">
      <c r="B36" s="52" t="s">
        <v>117</v>
      </c>
      <c r="C36" s="45">
        <v>16550998</v>
      </c>
      <c r="D36" s="45">
        <v>41269246</v>
      </c>
    </row>
    <row r="37" spans="2:4" x14ac:dyDescent="0.3">
      <c r="B37" s="49" t="s">
        <v>142</v>
      </c>
      <c r="C37" s="64">
        <v>-126827935</v>
      </c>
      <c r="D37" s="48">
        <v>-233462346</v>
      </c>
    </row>
    <row r="38" spans="2:4" x14ac:dyDescent="0.3">
      <c r="B38" s="63"/>
      <c r="C38" s="64"/>
      <c r="D38" s="48"/>
    </row>
    <row r="39" spans="2:4" x14ac:dyDescent="0.3">
      <c r="B39" s="49" t="s">
        <v>143</v>
      </c>
      <c r="C39" s="51"/>
      <c r="D39" s="51"/>
    </row>
    <row r="40" spans="2:4" x14ac:dyDescent="0.3">
      <c r="B40" s="52" t="s">
        <v>110</v>
      </c>
      <c r="C40" s="51" t="s">
        <v>44</v>
      </c>
      <c r="D40" s="66">
        <v>81326787</v>
      </c>
    </row>
    <row r="41" spans="2:4" x14ac:dyDescent="0.3">
      <c r="B41" s="52" t="s">
        <v>111</v>
      </c>
      <c r="C41" s="66">
        <v>-30878880</v>
      </c>
      <c r="D41" s="66">
        <v>-21351360</v>
      </c>
    </row>
    <row r="42" spans="2:4" x14ac:dyDescent="0.3">
      <c r="B42" s="52" t="s">
        <v>112</v>
      </c>
      <c r="C42" s="73">
        <v>-227809122</v>
      </c>
      <c r="D42" s="66">
        <v>-50370129</v>
      </c>
    </row>
    <row r="43" spans="2:4" x14ac:dyDescent="0.3">
      <c r="B43" s="39" t="s">
        <v>113</v>
      </c>
      <c r="C43" s="73">
        <v>-2291390</v>
      </c>
      <c r="D43" s="73">
        <v>-1798898</v>
      </c>
    </row>
    <row r="44" spans="2:4" x14ac:dyDescent="0.3">
      <c r="B44" s="52" t="s">
        <v>114</v>
      </c>
      <c r="C44" s="47">
        <v>-649468</v>
      </c>
      <c r="D44" s="45">
        <v>-253134</v>
      </c>
    </row>
    <row r="45" spans="2:4" x14ac:dyDescent="0.3">
      <c r="B45" s="49" t="s">
        <v>144</v>
      </c>
      <c r="C45" s="48">
        <v>-261628860</v>
      </c>
      <c r="D45" s="64">
        <v>7553266</v>
      </c>
    </row>
    <row r="46" spans="2:4" x14ac:dyDescent="0.3">
      <c r="B46" s="52" t="s">
        <v>115</v>
      </c>
      <c r="C46" s="49"/>
      <c r="D46" s="66">
        <v>-2539970</v>
      </c>
    </row>
    <row r="47" spans="2:4" x14ac:dyDescent="0.3">
      <c r="B47" s="65"/>
      <c r="C47" s="63"/>
      <c r="D47" s="66"/>
    </row>
    <row r="48" spans="2:4" ht="34.5" x14ac:dyDescent="0.3">
      <c r="B48" s="58" t="s">
        <v>147</v>
      </c>
      <c r="C48" s="48">
        <v>-197761455</v>
      </c>
      <c r="D48" s="64">
        <v>40490193</v>
      </c>
    </row>
    <row r="49" spans="2:4" x14ac:dyDescent="0.3">
      <c r="B49" s="58" t="s">
        <v>148</v>
      </c>
      <c r="C49" s="64">
        <v>414955056</v>
      </c>
      <c r="D49" s="64">
        <v>289452040</v>
      </c>
    </row>
    <row r="50" spans="2:4" x14ac:dyDescent="0.3">
      <c r="B50" s="58" t="s">
        <v>149</v>
      </c>
      <c r="C50" s="64">
        <v>217193601</v>
      </c>
      <c r="D50" s="44">
        <v>329942233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 Poz.Fin. 31032022-Ro </vt:lpstr>
      <vt:lpstr>Rez. Glob_31032022-Ro</vt:lpstr>
      <vt:lpstr>Capitaluri_31032022-Ro</vt:lpstr>
      <vt:lpstr>Flux de numerar_31032022-Ro</vt:lpstr>
      <vt:lpstr>'Capitaluri_31032022-Ro'!_Hlk102989709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2022-05-16T04:54:34Z</dcterms:modified>
</cp:coreProperties>
</file>