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1\Rezultate Trim I\Site\RO\"/>
    </mc:Choice>
  </mc:AlternateContent>
  <bookViews>
    <workbookView xWindow="0" yWindow="0" windowWidth="19200" windowHeight="6465" tabRatio="860" activeTab="3"/>
  </bookViews>
  <sheets>
    <sheet name=" Poz.Fin. 31032021-Ro " sheetId="1" r:id="rId1"/>
    <sheet name="Rez. Glob_31032021-Ro" sheetId="2" r:id="rId2"/>
    <sheet name="Capitaluri_31032021-Ro" sheetId="3" r:id="rId3"/>
    <sheet name="Flux de trez_31032021-Ro" sheetId="4" r:id="rId4"/>
  </sheets>
  <definedNames>
    <definedName name="OLE_LINK12" localSheetId="0">' Poz.Fin. 31032021-Ro '!#REF!</definedName>
    <definedName name="OLE_LINK3" localSheetId="1">'Rez. Glob_31032021-Ro'!#REF!</definedName>
    <definedName name="OLE_LINK9" localSheetId="0">' Poz.Fin. 31032021-Ro '!#REF!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4" l="1"/>
  <c r="D31" i="1"/>
  <c r="C31" i="1"/>
  <c r="D21" i="4" l="1"/>
  <c r="D46" i="4" l="1"/>
  <c r="C46" i="4"/>
  <c r="D28" i="4"/>
  <c r="D32" i="4" l="1"/>
  <c r="C28" i="4"/>
  <c r="C32" i="4" l="1"/>
  <c r="D39" i="4"/>
  <c r="C39" i="4"/>
  <c r="C46" i="1"/>
  <c r="C37" i="1"/>
  <c r="C18" i="1"/>
  <c r="C12" i="1"/>
  <c r="C20" i="1" l="1"/>
  <c r="C48" i="1"/>
  <c r="B9" i="2"/>
  <c r="B30" i="2"/>
  <c r="C50" i="1" l="1"/>
  <c r="B19" i="2"/>
  <c r="D46" i="1"/>
  <c r="B26" i="2" l="1"/>
  <c r="C30" i="2"/>
  <c r="C9" i="2"/>
  <c r="D37" i="1"/>
  <c r="D18" i="1"/>
  <c r="D12" i="1"/>
  <c r="C19" i="2" l="1"/>
  <c r="B32" i="2"/>
  <c r="D20" i="1"/>
  <c r="D48" i="1"/>
  <c r="D50" i="1" l="1"/>
  <c r="B36" i="2"/>
  <c r="B42" i="2" s="1"/>
  <c r="C26" i="2"/>
  <c r="C32" i="2" l="1"/>
  <c r="C36" i="2" l="1"/>
  <c r="C42" i="2" s="1"/>
</calcChain>
</file>

<file path=xl/sharedStrings.xml><?xml version="1.0" encoding="utf-8"?>
<sst xmlns="http://schemas.openxmlformats.org/spreadsheetml/2006/main" count="209" uniqueCount="134">
  <si>
    <t>ACTIV</t>
  </si>
  <si>
    <t>Active imobilizate</t>
  </si>
  <si>
    <t>Imobilizări necorporale</t>
  </si>
  <si>
    <t>Drepturi de utilizare a activelor luate in leasing</t>
  </si>
  <si>
    <t>Imobilizări corporale</t>
  </si>
  <si>
    <t>Creanţe comerciale şi alte creanţe</t>
  </si>
  <si>
    <t>Active circulante</t>
  </si>
  <si>
    <t>Stocuri</t>
  </si>
  <si>
    <t>Numerar şi echivalent de numerar</t>
  </si>
  <si>
    <t>Total activ</t>
  </si>
  <si>
    <t>CAPITALURI PROPRII ŞI DATORII</t>
  </si>
  <si>
    <t>Capitaluri proprii</t>
  </si>
  <si>
    <t>Capital social</t>
  </si>
  <si>
    <t>Primă de emisiune</t>
  </si>
  <si>
    <t>Alte rezerve</t>
  </si>
  <si>
    <t>Rezultatul reportat</t>
  </si>
  <si>
    <t>Datorii pe termen lung</t>
  </si>
  <si>
    <t>Provizion pentru beneficiile angajaţilor</t>
  </si>
  <si>
    <t>Venituri înregistrate în avans</t>
  </si>
  <si>
    <t>Datorii curente</t>
  </si>
  <si>
    <t>Provizion pentru riscuri şi cheltuieli</t>
  </si>
  <si>
    <t>Total datorii</t>
  </si>
  <si>
    <t>Total capitaluri proprii şi datorii</t>
  </si>
  <si>
    <t>Perioada</t>
  </si>
  <si>
    <t>Venituri din activitatea de transport intern</t>
  </si>
  <si>
    <t>Alte venituri</t>
  </si>
  <si>
    <t>Venituri din exploatare inainte de activitatea de constructii conform cu IFRIC12 si echilibrare</t>
  </si>
  <si>
    <t>Amortizare</t>
  </si>
  <si>
    <t>Cheltuieli cu redevenţe</t>
  </si>
  <si>
    <t>Întreţinere şi transport</t>
  </si>
  <si>
    <t>Impozite şi alte sume datorate statului</t>
  </si>
  <si>
    <t xml:space="preserve">Alte cheltuieli de exploatare </t>
  </si>
  <si>
    <t>Profit din exploatare inainte de activitatea de constructii conform cu IFRIC12</t>
  </si>
  <si>
    <t>Venituri din activitatea de echilibrare</t>
  </si>
  <si>
    <t>Cheltuieli din activitatea de echilibrare</t>
  </si>
  <si>
    <t>Venituri din activitatea de constructii conform cu IFRIC12</t>
  </si>
  <si>
    <t>Costul activelor construite conform cu IFRIC12</t>
  </si>
  <si>
    <t>Profit din exploatare</t>
  </si>
  <si>
    <t xml:space="preserve">Venituri financiare </t>
  </si>
  <si>
    <t xml:space="preserve">Cheltuieli financiare </t>
  </si>
  <si>
    <t>Venituri financiare, net</t>
  </si>
  <si>
    <t>Profit înainte de impozitare</t>
  </si>
  <si>
    <t xml:space="preserve">Cheltuiala cu impozitul pe profit </t>
  </si>
  <si>
    <t xml:space="preserve">Profit net aferent perioadei </t>
  </si>
  <si>
    <t xml:space="preserve">   </t>
  </si>
  <si>
    <t>Rezultatul global total aferent perioadei</t>
  </si>
  <si>
    <t>-</t>
  </si>
  <si>
    <t>Numerar generat din exploatare</t>
  </si>
  <si>
    <t>Dobânzi primite</t>
  </si>
  <si>
    <t>Incasări din cedarea de imobilizări corporale</t>
  </si>
  <si>
    <t>Dividende plătite</t>
  </si>
  <si>
    <t>Flux de trezorerie din activităţi de  investiţii</t>
  </si>
  <si>
    <t>Numerar din taxe de racordare şi fonduri nerambursabile</t>
  </si>
  <si>
    <t>Numerar net utilizat în activităţi de finanţare</t>
  </si>
  <si>
    <t>Modificarea netă a numerarului şi  echivalentului de numerar</t>
  </si>
  <si>
    <t>Numerar şi echivalent de numerar  la început de an</t>
  </si>
  <si>
    <t xml:space="preserve"> </t>
  </si>
  <si>
    <t>Numerar şi echivalent de numerar   la sfârşit de perioadă</t>
  </si>
  <si>
    <t>Intrări de numerar net generat din activitatea de exploatare</t>
  </si>
  <si>
    <t>Împrumuturi pe termen Scurt</t>
  </si>
  <si>
    <t>Creanţe comerciale şi  alte creanţe</t>
  </si>
  <si>
    <t>Ajustări ale capitalului social la hiperinflaţie</t>
  </si>
  <si>
    <t>Imprumuturi pe termen lung</t>
  </si>
  <si>
    <t>Datorii comerciale şi alte datorii</t>
  </si>
  <si>
    <t xml:space="preserve">                         -</t>
  </si>
  <si>
    <t xml:space="preserve">                        -</t>
  </si>
  <si>
    <t xml:space="preserve">                          -</t>
  </si>
  <si>
    <t>Numerar net utilizat în activităţi de investiţii</t>
  </si>
  <si>
    <t xml:space="preserve">                      -</t>
  </si>
  <si>
    <t xml:space="preserve">                       -</t>
  </si>
  <si>
    <t xml:space="preserve">Cheltuieli cu angajaţii </t>
  </si>
  <si>
    <t xml:space="preserve">Consum gaze SNT, materiale şi consumabile utilizate </t>
  </si>
  <si>
    <t>Venituri/Cheltuieli cu provizionul pentru riscuri şi cheltuieli</t>
  </si>
  <si>
    <t>Dividende aferente anului 2019</t>
  </si>
  <si>
    <t>Trageri împrumuturi pe termen lung</t>
  </si>
  <si>
    <t>Ajustări pentru:</t>
  </si>
  <si>
    <t xml:space="preserve">Câştig/(pierdere) din cedarea de mijloace fixe </t>
  </si>
  <si>
    <t>Provizioane pentru riscuri şi cheltuieli</t>
  </si>
  <si>
    <t xml:space="preserve">Ajustări pentru deprecierea creanţelor </t>
  </si>
  <si>
    <t>Venituri din dobânzi</t>
  </si>
  <si>
    <t>Profit din exploatare înainte de modificările în</t>
  </si>
  <si>
    <t xml:space="preserve">   capitalul circulant</t>
  </si>
  <si>
    <t xml:space="preserve">(Creştere)/ descreştere creanţe comerciale şi alte creanţe </t>
  </si>
  <si>
    <t xml:space="preserve">(Creştere)/descreştere stocuri </t>
  </si>
  <si>
    <t xml:space="preserve">Creştere/(descreştere) datorii comerciale şi alte datorii </t>
  </si>
  <si>
    <t>Cheltuieli din dobânzi</t>
  </si>
  <si>
    <t xml:space="preserve">Dobânzi plătite </t>
  </si>
  <si>
    <t>Flux de trezorerie din activităţi de  finanţare</t>
  </si>
  <si>
    <t xml:space="preserve">Impozit amânat </t>
  </si>
  <si>
    <t>Capital</t>
  </si>
  <si>
    <t xml:space="preserve">         social</t>
  </si>
  <si>
    <t>Ajustări ale</t>
  </si>
  <si>
    <t>capitalului</t>
  </si>
  <si>
    <t xml:space="preserve">           social</t>
  </si>
  <si>
    <t>Primă de</t>
  </si>
  <si>
    <t xml:space="preserve">   emisiune</t>
  </si>
  <si>
    <t xml:space="preserve"> Alte rezerve</t>
  </si>
  <si>
    <t>Rezultatul</t>
  </si>
  <si>
    <t xml:space="preserve">       reportat</t>
  </si>
  <si>
    <t>Total capitaluri</t>
  </si>
  <si>
    <t xml:space="preserve">         proprii</t>
  </si>
  <si>
    <t>Câștigul/pierderea actuarială aferentă perioadei</t>
  </si>
  <si>
    <t>Ramburări împrumuturi termen lung</t>
  </si>
  <si>
    <t>Provizioane pentru beneficiile angajaților</t>
  </si>
  <si>
    <t>Pierdere din creanțe și debitori diverși</t>
  </si>
  <si>
    <t>Ajustarea Creantei privind Acordul de Concesiune</t>
  </si>
  <si>
    <t>Venituri din taxe de racordare. fonduri nerambursabile  și bunuri preluate cu titlu gratuit</t>
  </si>
  <si>
    <t>Efectul variaţiei ratelor de schimb asupra  altor  elemente decât cele din exploatare</t>
  </si>
  <si>
    <t xml:space="preserve">                           -</t>
  </si>
  <si>
    <t>Diferențe de conversie din consolidare</t>
  </si>
  <si>
    <t>Diferențe de conversie</t>
  </si>
  <si>
    <t>Rezultatul pe acţiune, de bază şi diluat  (exprimat în lei pe acţiune)</t>
  </si>
  <si>
    <t xml:space="preserve">                      - </t>
  </si>
  <si>
    <t>Profit net aferent perioadei raportat</t>
  </si>
  <si>
    <t>Câștigul/(pierderea)actuarială aferentă perioadei</t>
  </si>
  <si>
    <t>Investitii financiare/ participatii</t>
  </si>
  <si>
    <t>Diferența de conversie</t>
  </si>
  <si>
    <t>31 martie 2021</t>
  </si>
  <si>
    <t>31 decembrie 2020</t>
  </si>
  <si>
    <t>(neauditat)</t>
  </si>
  <si>
    <t>Fond comercial</t>
  </si>
  <si>
    <t>31 martie 2020</t>
  </si>
  <si>
    <t xml:space="preserve">(neauditat) </t>
  </si>
  <si>
    <t>Venituri din activitatea de transport internaţional și asimilate</t>
  </si>
  <si>
    <t>Sold la 1 ianuarie 2020</t>
  </si>
  <si>
    <t>Profit net aferent perioadei</t>
  </si>
  <si>
    <t>Sold la 31 martie 2020(neauditat)</t>
  </si>
  <si>
    <t>Sold la 31 decembrie 2020</t>
  </si>
  <si>
    <t>Tranzacţii cu acţionarii:</t>
  </si>
  <si>
    <t>Sold la 31 martie 2021(neauditat)</t>
  </si>
  <si>
    <t xml:space="preserve">Perioada de trei </t>
  </si>
  <si>
    <t>luni încheiată la</t>
  </si>
  <si>
    <t>Trageri/rambursări credit pentru capital de lucru</t>
  </si>
  <si>
    <t xml:space="preserve">Plăţi pentru achiziţia de imobilizări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</si>
</sst>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.00_);_(* \(#,##0.00\);_(* &quot;-&quot;??_);_(@_)"/>
  </numFmts>
  <fonts count="31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sz val="12"/>
      <color rgb="FF000000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sz val="10"/>
      <color theme="1"/>
      <name val="Georgia"/>
      <family val="1"/>
    </font>
    <font>
      <b/>
      <u/>
      <sz val="12"/>
      <name val="Arial Narrow"/>
      <family val="2"/>
    </font>
    <font>
      <sz val="12"/>
      <name val="Arial Narrow"/>
      <family val="2"/>
    </font>
    <font>
      <sz val="12"/>
      <color theme="1"/>
      <name val="Segoe UI"/>
      <family val="2"/>
    </font>
    <font>
      <b/>
      <u val="double"/>
      <sz val="12"/>
      <color theme="1"/>
      <name val="Segoe UI"/>
      <family val="2"/>
    </font>
    <font>
      <sz val="12"/>
      <name val="Segoe UI"/>
      <family val="2"/>
    </font>
    <font>
      <i/>
      <sz val="12"/>
      <color theme="1"/>
      <name val="Segoe UI"/>
      <family val="2"/>
    </font>
    <font>
      <b/>
      <sz val="12"/>
      <color theme="1"/>
      <name val="Georgia"/>
      <family val="1"/>
    </font>
    <font>
      <b/>
      <sz val="11"/>
      <name val="Segoe UI"/>
      <family val="2"/>
      <charset val="238"/>
    </font>
    <font>
      <b/>
      <sz val="11"/>
      <name val="Segoe UI"/>
      <family val="2"/>
    </font>
    <font>
      <b/>
      <sz val="11"/>
      <name val="Georgia"/>
      <family val="1"/>
    </font>
    <font>
      <sz val="11"/>
      <name val="Segoe UI"/>
      <family val="2"/>
      <charset val="238"/>
    </font>
    <font>
      <b/>
      <u/>
      <sz val="11"/>
      <name val="Georgia"/>
      <family val="1"/>
    </font>
    <font>
      <sz val="11"/>
      <name val="Segoe UI"/>
      <family val="2"/>
    </font>
    <font>
      <u/>
      <sz val="11"/>
      <name val="Segoe UI"/>
      <family val="2"/>
      <charset val="238"/>
    </font>
    <font>
      <b/>
      <u/>
      <sz val="11"/>
      <name val="Segoe UI"/>
      <family val="2"/>
      <charset val="238"/>
    </font>
    <font>
      <u/>
      <sz val="11"/>
      <name val="Segoe UI"/>
      <family val="2"/>
    </font>
    <font>
      <b/>
      <u val="double"/>
      <sz val="11"/>
      <name val="Segoe UI"/>
      <family val="2"/>
      <charset val="238"/>
    </font>
    <font>
      <sz val="11"/>
      <color theme="1"/>
      <name val="Calibri"/>
      <family val="2"/>
      <scheme val="minor"/>
    </font>
    <font>
      <b/>
      <u/>
      <sz val="10"/>
      <color theme="1"/>
      <name val="Georgia"/>
      <family val="1"/>
    </font>
    <font>
      <b/>
      <u/>
      <sz val="12"/>
      <color theme="1"/>
      <name val="Segoe UI"/>
      <family val="2"/>
    </font>
    <font>
      <u/>
      <sz val="12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165" fontId="27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 applyAlignment="1">
      <alignment wrapText="1"/>
    </xf>
    <xf numFmtId="14" fontId="3" fillId="0" borderId="2" xfId="0" applyNumberFormat="1" applyFont="1" applyFill="1" applyBorder="1" applyAlignment="1">
      <alignment horizontal="right" wrapText="1"/>
    </xf>
    <xf numFmtId="3" fontId="2" fillId="0" borderId="3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5" fillId="0" borderId="4" xfId="0" applyNumberFormat="1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vertical="top" wrapText="1"/>
    </xf>
    <xf numFmtId="3" fontId="2" fillId="0" borderId="3" xfId="0" applyNumberFormat="1" applyFont="1" applyFill="1" applyBorder="1" applyAlignment="1">
      <alignment horizontal="right" wrapText="1"/>
    </xf>
    <xf numFmtId="0" fontId="6" fillId="0" borderId="0" xfId="0" applyFont="1"/>
    <xf numFmtId="0" fontId="2" fillId="0" borderId="0" xfId="0" applyFont="1" applyAlignment="1">
      <alignment vertical="top" wrapText="1"/>
    </xf>
    <xf numFmtId="164" fontId="1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/>
    <xf numFmtId="39" fontId="6" fillId="0" borderId="0" xfId="0" applyNumberFormat="1" applyFont="1" applyFill="1"/>
    <xf numFmtId="37" fontId="7" fillId="0" borderId="1" xfId="0" applyNumberFormat="1" applyFont="1" applyFill="1" applyBorder="1"/>
    <xf numFmtId="37" fontId="7" fillId="0" borderId="2" xfId="0" applyNumberFormat="1" applyFont="1" applyFill="1" applyBorder="1" applyAlignment="1">
      <alignment horizontal="right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14" fontId="10" fillId="0" borderId="0" xfId="0" applyNumberFormat="1" applyFont="1" applyFill="1" applyAlignment="1">
      <alignment horizontal="right" wrapText="1"/>
    </xf>
    <xf numFmtId="0" fontId="8" fillId="0" borderId="0" xfId="0" applyFont="1" applyAlignment="1">
      <alignment horizontal="right"/>
    </xf>
    <xf numFmtId="0" fontId="12" fillId="0" borderId="0" xfId="0" applyFont="1" applyFill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Fill="1"/>
    <xf numFmtId="3" fontId="12" fillId="0" borderId="0" xfId="0" applyNumberFormat="1" applyFont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0" fontId="16" fillId="0" borderId="3" xfId="0" applyFont="1" applyBorder="1" applyAlignment="1">
      <alignment horizontal="right"/>
    </xf>
    <xf numFmtId="0" fontId="17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37" fontId="17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0" fontId="20" fillId="0" borderId="0" xfId="0" applyFont="1"/>
    <xf numFmtId="0" fontId="22" fillId="0" borderId="0" xfId="0" applyFont="1" applyAlignment="1">
      <alignment vertical="center" wrapText="1"/>
    </xf>
    <xf numFmtId="37" fontId="20" fillId="0" borderId="0" xfId="0" applyNumberFormat="1" applyFont="1" applyAlignment="1">
      <alignment horizontal="right" vertical="center" wrapText="1"/>
    </xf>
    <xf numFmtId="3" fontId="20" fillId="0" borderId="0" xfId="0" applyNumberFormat="1" applyFont="1"/>
    <xf numFmtId="0" fontId="20" fillId="0" borderId="0" xfId="0" applyFont="1" applyAlignment="1">
      <alignment horizontal="right"/>
    </xf>
    <xf numFmtId="0" fontId="20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 wrapText="1"/>
    </xf>
    <xf numFmtId="37" fontId="23" fillId="0" borderId="0" xfId="0" applyNumberFormat="1" applyFont="1" applyAlignment="1">
      <alignment horizontal="right" vertical="center" wrapText="1"/>
    </xf>
    <xf numFmtId="37" fontId="24" fillId="0" borderId="0" xfId="0" applyNumberFormat="1" applyFont="1" applyAlignment="1">
      <alignment vertical="center" wrapText="1"/>
    </xf>
    <xf numFmtId="3" fontId="21" fillId="0" borderId="0" xfId="0" applyNumberFormat="1" applyFont="1" applyAlignment="1">
      <alignment vertical="center" wrapText="1"/>
    </xf>
    <xf numFmtId="37" fontId="22" fillId="0" borderId="0" xfId="0" applyNumberFormat="1" applyFont="1" applyAlignment="1">
      <alignment horizontal="right" vertical="center" wrapText="1"/>
    </xf>
    <xf numFmtId="37" fontId="25" fillId="0" borderId="0" xfId="0" applyNumberFormat="1" applyFont="1" applyAlignment="1">
      <alignment vertical="center" wrapText="1"/>
    </xf>
    <xf numFmtId="0" fontId="19" fillId="0" borderId="0" xfId="0" applyFont="1" applyAlignment="1">
      <alignment vertical="center" wrapText="1"/>
    </xf>
    <xf numFmtId="37" fontId="17" fillId="0" borderId="0" xfId="0" applyNumberFormat="1" applyFont="1" applyAlignment="1">
      <alignment vertical="center" wrapText="1"/>
    </xf>
    <xf numFmtId="37" fontId="26" fillId="0" borderId="0" xfId="0" applyNumberFormat="1" applyFont="1" applyAlignment="1">
      <alignment vertical="center" wrapText="1"/>
    </xf>
    <xf numFmtId="3" fontId="26" fillId="0" borderId="0" xfId="0" applyNumberFormat="1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8" fillId="0" borderId="0" xfId="0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165" fontId="12" fillId="0" borderId="0" xfId="1" applyFont="1" applyFill="1"/>
    <xf numFmtId="3" fontId="14" fillId="0" borderId="0" xfId="0" applyNumberFormat="1" applyFont="1" applyFill="1"/>
    <xf numFmtId="37" fontId="1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3" fontId="13" fillId="0" borderId="0" xfId="0" applyNumberFormat="1" applyFont="1" applyAlignment="1">
      <alignment vertical="center" wrapText="1"/>
    </xf>
    <xf numFmtId="3" fontId="30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29" fillId="0" borderId="0" xfId="0" applyFont="1" applyAlignment="1">
      <alignment horizontal="right" wrapText="1"/>
    </xf>
    <xf numFmtId="0" fontId="8" fillId="0" borderId="3" xfId="0" applyFont="1" applyBorder="1" applyAlignment="1">
      <alignment horizontal="right"/>
    </xf>
    <xf numFmtId="0" fontId="8" fillId="0" borderId="3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37" fontId="22" fillId="0" borderId="0" xfId="0" applyNumberFormat="1" applyFont="1" applyAlignment="1">
      <alignment vertical="center" wrapText="1"/>
    </xf>
    <xf numFmtId="0" fontId="2" fillId="0" borderId="0" xfId="0" applyFont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0"/>
  <sheetViews>
    <sheetView topLeftCell="A16" zoomScale="70" zoomScaleNormal="70" workbookViewId="0">
      <selection activeCell="N40" sqref="N40"/>
    </sheetView>
  </sheetViews>
  <sheetFormatPr defaultColWidth="9.140625" defaultRowHeight="17.25" x14ac:dyDescent="0.3"/>
  <cols>
    <col min="1" max="1" width="9.140625" style="16"/>
    <col min="2" max="2" width="48.5703125" style="1" bestFit="1" customWidth="1"/>
    <col min="3" max="3" width="20" style="2" bestFit="1" customWidth="1"/>
    <col min="4" max="4" width="26.28515625" style="2" customWidth="1"/>
    <col min="5" max="16384" width="9.140625" style="16"/>
  </cols>
  <sheetData>
    <row r="1" spans="2:4" ht="18" thickBot="1" x14ac:dyDescent="0.35"/>
    <row r="2" spans="2:4" x14ac:dyDescent="0.3">
      <c r="B2" s="3"/>
      <c r="C2" s="4" t="s">
        <v>117</v>
      </c>
      <c r="D2" s="4" t="s">
        <v>118</v>
      </c>
    </row>
    <row r="3" spans="2:4" ht="18" thickBot="1" x14ac:dyDescent="0.35">
      <c r="B3" s="3"/>
      <c r="C3" s="5" t="s">
        <v>119</v>
      </c>
      <c r="D3" s="37"/>
    </row>
    <row r="4" spans="2:4" x14ac:dyDescent="0.3">
      <c r="B4" s="3" t="s">
        <v>0</v>
      </c>
      <c r="D4" s="6"/>
    </row>
    <row r="5" spans="2:4" x14ac:dyDescent="0.3">
      <c r="B5" s="3" t="s">
        <v>1</v>
      </c>
      <c r="D5" s="6"/>
    </row>
    <row r="6" spans="2:4" x14ac:dyDescent="0.3">
      <c r="B6" s="7" t="s">
        <v>4</v>
      </c>
      <c r="C6" s="2">
        <v>729047732</v>
      </c>
      <c r="D6" s="8">
        <v>731437847</v>
      </c>
    </row>
    <row r="7" spans="2:4" ht="34.5" x14ac:dyDescent="0.3">
      <c r="B7" s="9" t="s">
        <v>3</v>
      </c>
      <c r="C7" s="2">
        <v>18742400</v>
      </c>
      <c r="D7" s="18">
        <v>19192069</v>
      </c>
    </row>
    <row r="8" spans="2:4" x14ac:dyDescent="0.3">
      <c r="B8" s="9" t="s">
        <v>2</v>
      </c>
      <c r="C8" s="2">
        <v>4019105325</v>
      </c>
      <c r="D8" s="8">
        <v>3931692560</v>
      </c>
    </row>
    <row r="9" spans="2:4" x14ac:dyDescent="0.3">
      <c r="B9" s="7" t="s">
        <v>120</v>
      </c>
      <c r="C9" s="2">
        <v>9184571</v>
      </c>
      <c r="D9" s="8">
        <v>9082127</v>
      </c>
    </row>
    <row r="10" spans="2:4" x14ac:dyDescent="0.3">
      <c r="B10" s="7" t="s">
        <v>5</v>
      </c>
      <c r="C10" s="2">
        <v>1390260801</v>
      </c>
      <c r="D10" s="8">
        <v>1364268828</v>
      </c>
    </row>
    <row r="11" spans="2:4" ht="18" thickBot="1" x14ac:dyDescent="0.35">
      <c r="B11" s="16" t="s">
        <v>88</v>
      </c>
      <c r="C11" s="2">
        <v>4018299</v>
      </c>
      <c r="D11" s="18">
        <v>4985106</v>
      </c>
    </row>
    <row r="12" spans="2:4" ht="18" thickBot="1" x14ac:dyDescent="0.35">
      <c r="B12" s="3"/>
      <c r="C12" s="10">
        <f>SUM(C6:C11)</f>
        <v>6170359128</v>
      </c>
      <c r="D12" s="10">
        <f>SUM(D6:D11)</f>
        <v>6060658537</v>
      </c>
    </row>
    <row r="13" spans="2:4" x14ac:dyDescent="0.3">
      <c r="B13" s="7"/>
      <c r="D13" s="8"/>
    </row>
    <row r="14" spans="2:4" x14ac:dyDescent="0.3">
      <c r="B14" s="3" t="s">
        <v>6</v>
      </c>
      <c r="D14" s="8"/>
    </row>
    <row r="15" spans="2:4" x14ac:dyDescent="0.3">
      <c r="B15" s="9" t="s">
        <v>7</v>
      </c>
      <c r="C15" s="2">
        <v>178814897</v>
      </c>
      <c r="D15" s="8">
        <v>194141876</v>
      </c>
    </row>
    <row r="16" spans="2:4" x14ac:dyDescent="0.3">
      <c r="B16" s="7" t="s">
        <v>60</v>
      </c>
      <c r="C16" s="2">
        <v>629286180</v>
      </c>
      <c r="D16" s="8">
        <v>677396485</v>
      </c>
    </row>
    <row r="17" spans="2:4" ht="18" thickBot="1" x14ac:dyDescent="0.35">
      <c r="B17" s="7" t="s">
        <v>8</v>
      </c>
      <c r="C17" s="2">
        <v>329942233</v>
      </c>
      <c r="D17" s="8">
        <v>289452040</v>
      </c>
    </row>
    <row r="18" spans="2:4" ht="18" thickBot="1" x14ac:dyDescent="0.35">
      <c r="B18" s="3"/>
      <c r="C18" s="11">
        <f>SUM(C15:C17)</f>
        <v>1138043310</v>
      </c>
      <c r="D18" s="11">
        <f>SUM(D15:D17)</f>
        <v>1160990401</v>
      </c>
    </row>
    <row r="19" spans="2:4" x14ac:dyDescent="0.3">
      <c r="B19" s="3"/>
      <c r="C19" s="6"/>
      <c r="D19" s="6"/>
    </row>
    <row r="20" spans="2:4" ht="18" thickBot="1" x14ac:dyDescent="0.35">
      <c r="B20" s="3" t="s">
        <v>9</v>
      </c>
      <c r="C20" s="12">
        <f>C18+C12</f>
        <v>7308402438</v>
      </c>
      <c r="D20" s="12">
        <f>D18+D12</f>
        <v>7221648938</v>
      </c>
    </row>
    <row r="21" spans="2:4" ht="18" thickTop="1" x14ac:dyDescent="0.3">
      <c r="B21" s="7"/>
      <c r="D21" s="8"/>
    </row>
    <row r="22" spans="2:4" x14ac:dyDescent="0.3">
      <c r="B22" s="13" t="s">
        <v>10</v>
      </c>
      <c r="D22" s="8"/>
    </row>
    <row r="23" spans="2:4" x14ac:dyDescent="0.3">
      <c r="B23" s="7"/>
      <c r="D23" s="8"/>
    </row>
    <row r="24" spans="2:4" x14ac:dyDescent="0.3">
      <c r="B24" s="3" t="s">
        <v>11</v>
      </c>
      <c r="D24" s="8"/>
    </row>
    <row r="25" spans="2:4" x14ac:dyDescent="0.3">
      <c r="B25" s="7" t="s">
        <v>12</v>
      </c>
      <c r="C25" s="2">
        <v>117738440</v>
      </c>
      <c r="D25" s="8">
        <v>117738440</v>
      </c>
    </row>
    <row r="26" spans="2:4" x14ac:dyDescent="0.3">
      <c r="B26" s="7" t="s">
        <v>61</v>
      </c>
      <c r="C26" s="2">
        <v>441418396</v>
      </c>
      <c r="D26" s="8">
        <v>441418396</v>
      </c>
    </row>
    <row r="27" spans="2:4" x14ac:dyDescent="0.3">
      <c r="B27" s="7" t="s">
        <v>13</v>
      </c>
      <c r="C27" s="2">
        <v>247478865</v>
      </c>
      <c r="D27" s="8">
        <v>247478865</v>
      </c>
    </row>
    <row r="28" spans="2:4" x14ac:dyDescent="0.3">
      <c r="B28" s="7" t="s">
        <v>14</v>
      </c>
      <c r="C28" s="2">
        <v>1265796861</v>
      </c>
      <c r="D28" s="8">
        <v>1265796861</v>
      </c>
    </row>
    <row r="29" spans="2:4" x14ac:dyDescent="0.3">
      <c r="B29" s="7" t="s">
        <v>15</v>
      </c>
      <c r="C29" s="2">
        <v>1828251912</v>
      </c>
      <c r="D29" s="8">
        <v>1693268334</v>
      </c>
    </row>
    <row r="30" spans="2:4" ht="18" thickBot="1" x14ac:dyDescent="0.35">
      <c r="B30" s="7" t="s">
        <v>109</v>
      </c>
      <c r="C30" s="2">
        <v>8164395</v>
      </c>
      <c r="D30" s="20">
        <v>-19432339</v>
      </c>
    </row>
    <row r="31" spans="2:4" ht="18" thickBot="1" x14ac:dyDescent="0.35">
      <c r="B31" s="3"/>
      <c r="C31" s="11">
        <f>SUM(C25:C30)</f>
        <v>3908848869</v>
      </c>
      <c r="D31" s="11">
        <f>SUM(D25:D30)</f>
        <v>3746268557</v>
      </c>
    </row>
    <row r="32" spans="2:4" x14ac:dyDescent="0.3">
      <c r="B32" s="13" t="s">
        <v>16</v>
      </c>
      <c r="D32" s="8"/>
    </row>
    <row r="33" spans="2:4" x14ac:dyDescent="0.3">
      <c r="B33" s="7" t="s">
        <v>62</v>
      </c>
      <c r="C33" s="2">
        <v>1651679068</v>
      </c>
      <c r="D33" s="8">
        <v>1593385489</v>
      </c>
    </row>
    <row r="34" spans="2:4" x14ac:dyDescent="0.3">
      <c r="B34" s="7" t="s">
        <v>17</v>
      </c>
      <c r="C34" s="2">
        <v>118611004</v>
      </c>
      <c r="D34" s="8">
        <v>118611004</v>
      </c>
    </row>
    <row r="35" spans="2:4" x14ac:dyDescent="0.3">
      <c r="B35" s="7" t="s">
        <v>18</v>
      </c>
      <c r="C35" s="2">
        <v>1037421208</v>
      </c>
      <c r="D35" s="8">
        <v>1043635227</v>
      </c>
    </row>
    <row r="36" spans="2:4" ht="18" thickBot="1" x14ac:dyDescent="0.35">
      <c r="B36" s="7" t="s">
        <v>63</v>
      </c>
      <c r="C36" s="2">
        <v>15984585</v>
      </c>
      <c r="D36" s="18">
        <v>16482440</v>
      </c>
    </row>
    <row r="37" spans="2:4" ht="18" thickBot="1" x14ac:dyDescent="0.35">
      <c r="B37" s="3"/>
      <c r="C37" s="11">
        <f>SUM(C33:C36)</f>
        <v>2823695865</v>
      </c>
      <c r="D37" s="11">
        <f>SUM(D33:D36)</f>
        <v>2772114160</v>
      </c>
    </row>
    <row r="39" spans="2:4" x14ac:dyDescent="0.3">
      <c r="B39" s="3"/>
      <c r="D39" s="14"/>
    </row>
    <row r="40" spans="2:4" x14ac:dyDescent="0.3">
      <c r="B40" s="3" t="s">
        <v>19</v>
      </c>
      <c r="D40" s="8"/>
    </row>
    <row r="41" spans="2:4" x14ac:dyDescent="0.3">
      <c r="B41" s="7" t="s">
        <v>63</v>
      </c>
      <c r="C41" s="2">
        <v>349095192</v>
      </c>
      <c r="D41" s="8">
        <v>434132013</v>
      </c>
    </row>
    <row r="42" spans="2:4" x14ac:dyDescent="0.3">
      <c r="B42" s="7" t="s">
        <v>18</v>
      </c>
      <c r="C42" s="2">
        <v>69728323</v>
      </c>
      <c r="D42" s="8">
        <v>69030913</v>
      </c>
    </row>
    <row r="43" spans="2:4" x14ac:dyDescent="0.3">
      <c r="B43" s="7" t="s">
        <v>20</v>
      </c>
      <c r="C43" s="2">
        <v>78011020</v>
      </c>
      <c r="D43" s="18">
        <v>75794781</v>
      </c>
    </row>
    <row r="44" spans="2:4" x14ac:dyDescent="0.3">
      <c r="B44" s="7" t="s">
        <v>59</v>
      </c>
      <c r="C44" s="2">
        <v>76125077</v>
      </c>
      <c r="D44" s="8">
        <v>121410422</v>
      </c>
    </row>
    <row r="45" spans="2:4" ht="18" thickBot="1" x14ac:dyDescent="0.35">
      <c r="B45" s="7" t="s">
        <v>17</v>
      </c>
      <c r="C45" s="2">
        <v>2898092</v>
      </c>
      <c r="D45" s="8">
        <v>2898092</v>
      </c>
    </row>
    <row r="46" spans="2:4" ht="18" thickBot="1" x14ac:dyDescent="0.35">
      <c r="B46" s="3"/>
      <c r="C46" s="10">
        <f>SUM(C41:C45)</f>
        <v>575857704</v>
      </c>
      <c r="D46" s="10">
        <f>SUM(D41:D45)</f>
        <v>703266221</v>
      </c>
    </row>
    <row r="47" spans="2:4" x14ac:dyDescent="0.3">
      <c r="B47" s="3"/>
      <c r="C47" s="8"/>
      <c r="D47" s="8"/>
    </row>
    <row r="48" spans="2:4" ht="18" thickBot="1" x14ac:dyDescent="0.35">
      <c r="B48" s="3" t="s">
        <v>21</v>
      </c>
      <c r="C48" s="15">
        <f>C37+C46</f>
        <v>3399553569</v>
      </c>
      <c r="D48" s="15">
        <f>D37+D46</f>
        <v>3475380381</v>
      </c>
    </row>
    <row r="49" spans="2:4" x14ac:dyDescent="0.3">
      <c r="B49" s="3"/>
      <c r="C49" s="6"/>
      <c r="D49" s="6"/>
    </row>
    <row r="50" spans="2:4" x14ac:dyDescent="0.3">
      <c r="B50" s="3" t="s">
        <v>22</v>
      </c>
      <c r="C50" s="19">
        <f>C31+C48</f>
        <v>7308402438</v>
      </c>
      <c r="D50" s="19">
        <f>D31+D48</f>
        <v>7221648938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zoomScale="60" zoomScaleNormal="60" workbookViewId="0">
      <selection activeCell="I23" sqref="I23"/>
    </sheetView>
  </sheetViews>
  <sheetFormatPr defaultColWidth="8.7109375" defaultRowHeight="17.25" x14ac:dyDescent="0.3"/>
  <cols>
    <col min="1" max="1" width="85.28515625" style="1" bestFit="1" customWidth="1"/>
    <col min="2" max="2" width="20.85546875" style="20" customWidth="1"/>
    <col min="3" max="3" width="20.42578125" style="20" customWidth="1"/>
    <col min="4" max="16384" width="8.7109375" style="16"/>
  </cols>
  <sheetData>
    <row r="1" spans="1:3" x14ac:dyDescent="0.3">
      <c r="A1" s="76"/>
      <c r="B1" s="23" t="s">
        <v>23</v>
      </c>
      <c r="C1" s="23" t="s">
        <v>23</v>
      </c>
    </row>
    <row r="2" spans="1:3" x14ac:dyDescent="0.3">
      <c r="A2" s="76"/>
      <c r="B2" s="26">
        <v>44197</v>
      </c>
      <c r="C2" s="26">
        <v>43831</v>
      </c>
    </row>
    <row r="3" spans="1:3" x14ac:dyDescent="0.3">
      <c r="A3" s="76"/>
      <c r="B3" s="26">
        <v>44286</v>
      </c>
      <c r="C3" s="26">
        <v>43921</v>
      </c>
    </row>
    <row r="4" spans="1:3" ht="18" thickBot="1" x14ac:dyDescent="0.35">
      <c r="A4" s="17"/>
      <c r="B4" s="72" t="s">
        <v>119</v>
      </c>
      <c r="C4" s="72" t="s">
        <v>119</v>
      </c>
    </row>
    <row r="5" spans="1:3" x14ac:dyDescent="0.3">
      <c r="A5" s="58"/>
      <c r="B5" s="27"/>
      <c r="C5" s="27"/>
    </row>
    <row r="6" spans="1:3" x14ac:dyDescent="0.3">
      <c r="A6" s="7" t="s">
        <v>24</v>
      </c>
      <c r="B6" s="20">
        <v>421450362</v>
      </c>
      <c r="C6" s="20">
        <v>474268118</v>
      </c>
    </row>
    <row r="7" spans="1:3" ht="21" customHeight="1" x14ac:dyDescent="0.3">
      <c r="A7" s="7" t="s">
        <v>123</v>
      </c>
      <c r="B7" s="20">
        <v>10342360</v>
      </c>
      <c r="C7" s="20">
        <v>29547277</v>
      </c>
    </row>
    <row r="8" spans="1:3" ht="18" thickBot="1" x14ac:dyDescent="0.35">
      <c r="A8" s="7" t="s">
        <v>25</v>
      </c>
      <c r="B8" s="20">
        <v>24597113</v>
      </c>
      <c r="C8" s="20">
        <v>8985992</v>
      </c>
    </row>
    <row r="9" spans="1:3" ht="35.25" thickBot="1" x14ac:dyDescent="0.35">
      <c r="A9" s="3" t="s">
        <v>26</v>
      </c>
      <c r="B9" s="22">
        <f>SUM(B6:B8)</f>
        <v>456389835</v>
      </c>
      <c r="C9" s="22">
        <f>SUM(C6:C8)</f>
        <v>512801387</v>
      </c>
    </row>
    <row r="10" spans="1:3" x14ac:dyDescent="0.3">
      <c r="A10" s="7"/>
    </row>
    <row r="11" spans="1:3" x14ac:dyDescent="0.3">
      <c r="A11" s="25" t="s">
        <v>27</v>
      </c>
      <c r="B11" s="20">
        <v>-81109952</v>
      </c>
      <c r="C11" s="20">
        <v>-61835700</v>
      </c>
    </row>
    <row r="12" spans="1:3" x14ac:dyDescent="0.3">
      <c r="A12" s="25" t="s">
        <v>70</v>
      </c>
      <c r="B12" s="20">
        <v>-95732204</v>
      </c>
      <c r="C12" s="20">
        <v>-90718551</v>
      </c>
    </row>
    <row r="13" spans="1:3" x14ac:dyDescent="0.3">
      <c r="A13" s="25" t="s">
        <v>71</v>
      </c>
      <c r="B13" s="20">
        <v>-37752350</v>
      </c>
      <c r="C13" s="20">
        <v>-30643247</v>
      </c>
    </row>
    <row r="14" spans="1:3" x14ac:dyDescent="0.3">
      <c r="A14" s="25" t="s">
        <v>28</v>
      </c>
      <c r="B14" s="20">
        <v>-1727171</v>
      </c>
      <c r="C14" s="20">
        <v>-50424925</v>
      </c>
    </row>
    <row r="15" spans="1:3" x14ac:dyDescent="0.3">
      <c r="A15" s="25" t="s">
        <v>29</v>
      </c>
      <c r="B15" s="20">
        <v>-6340229</v>
      </c>
      <c r="C15" s="20">
        <v>-5374057</v>
      </c>
    </row>
    <row r="16" spans="1:3" x14ac:dyDescent="0.3">
      <c r="A16" s="25" t="s">
        <v>30</v>
      </c>
      <c r="B16" s="20">
        <v>-16527646</v>
      </c>
      <c r="C16" s="20">
        <v>-17095454</v>
      </c>
    </row>
    <row r="17" spans="1:3" x14ac:dyDescent="0.3">
      <c r="A17" s="25" t="s">
        <v>72</v>
      </c>
      <c r="B17" s="20">
        <v>-2157738</v>
      </c>
      <c r="C17" s="20">
        <v>-3451572</v>
      </c>
    </row>
    <row r="18" spans="1:3" ht="18" thickBot="1" x14ac:dyDescent="0.35">
      <c r="A18" s="25" t="s">
        <v>31</v>
      </c>
      <c r="B18" s="20">
        <v>-38036074</v>
      </c>
      <c r="C18" s="20">
        <v>-14498896</v>
      </c>
    </row>
    <row r="19" spans="1:3" ht="35.25" thickBot="1" x14ac:dyDescent="0.35">
      <c r="A19" s="3" t="s">
        <v>32</v>
      </c>
      <c r="B19" s="22">
        <f>B9+SUM(B11:B18)</f>
        <v>177006471</v>
      </c>
      <c r="C19" s="22">
        <f>C9+SUM(C11:C18)</f>
        <v>238758985</v>
      </c>
    </row>
    <row r="20" spans="1:3" x14ac:dyDescent="0.3">
      <c r="A20" s="7"/>
    </row>
    <row r="21" spans="1:3" x14ac:dyDescent="0.3">
      <c r="A21" s="7" t="s">
        <v>33</v>
      </c>
      <c r="B21" s="20">
        <v>74252638</v>
      </c>
      <c r="C21" s="20">
        <v>64515238</v>
      </c>
    </row>
    <row r="22" spans="1:3" x14ac:dyDescent="0.3">
      <c r="A22" s="7" t="s">
        <v>34</v>
      </c>
      <c r="B22" s="20">
        <v>-74252638</v>
      </c>
      <c r="C22" s="20">
        <v>-64515238</v>
      </c>
    </row>
    <row r="23" spans="1:3" x14ac:dyDescent="0.3">
      <c r="A23" s="7" t="s">
        <v>35</v>
      </c>
      <c r="B23" s="20">
        <v>158009935</v>
      </c>
      <c r="C23" s="20">
        <v>339362701</v>
      </c>
    </row>
    <row r="24" spans="1:3" x14ac:dyDescent="0.3">
      <c r="A24" s="7" t="s">
        <v>36</v>
      </c>
      <c r="B24" s="20">
        <v>-158009935</v>
      </c>
      <c r="C24" s="20">
        <v>-339362701</v>
      </c>
    </row>
    <row r="25" spans="1:3" ht="18" thickBot="1" x14ac:dyDescent="0.35">
      <c r="A25" s="7"/>
    </row>
    <row r="26" spans="1:3" ht="18" thickBot="1" x14ac:dyDescent="0.35">
      <c r="A26" s="3" t="s">
        <v>37</v>
      </c>
      <c r="B26" s="22">
        <f>B19+B21+B22+B23+B24</f>
        <v>177006471</v>
      </c>
      <c r="C26" s="22">
        <f>C19+C21+C22+C23+C24</f>
        <v>238758985</v>
      </c>
    </row>
    <row r="27" spans="1:3" x14ac:dyDescent="0.3">
      <c r="A27" s="7"/>
    </row>
    <row r="28" spans="1:3" x14ac:dyDescent="0.3">
      <c r="A28" s="7" t="s">
        <v>38</v>
      </c>
      <c r="B28" s="20">
        <v>31465558</v>
      </c>
      <c r="C28" s="20">
        <v>8226211</v>
      </c>
    </row>
    <row r="29" spans="1:3" ht="18" thickBot="1" x14ac:dyDescent="0.35">
      <c r="A29" s="7" t="s">
        <v>39</v>
      </c>
      <c r="B29" s="20">
        <v>-14965550</v>
      </c>
      <c r="C29" s="20">
        <v>-5915340</v>
      </c>
    </row>
    <row r="30" spans="1:3" ht="18" thickBot="1" x14ac:dyDescent="0.35">
      <c r="A30" s="3" t="s">
        <v>40</v>
      </c>
      <c r="B30" s="22">
        <f>B28+B29</f>
        <v>16500008</v>
      </c>
      <c r="C30" s="22">
        <f>C28+C29</f>
        <v>2310871</v>
      </c>
    </row>
    <row r="31" spans="1:3" ht="18" thickBot="1" x14ac:dyDescent="0.35">
      <c r="A31" s="7"/>
    </row>
    <row r="32" spans="1:3" ht="18" thickBot="1" x14ac:dyDescent="0.35">
      <c r="A32" s="3" t="s">
        <v>41</v>
      </c>
      <c r="B32" s="22">
        <f>B26+B30</f>
        <v>193506479</v>
      </c>
      <c r="C32" s="22">
        <f>C26+C30</f>
        <v>241069856</v>
      </c>
    </row>
    <row r="33" spans="1:3" x14ac:dyDescent="0.3">
      <c r="A33" s="7"/>
    </row>
    <row r="34" spans="1:3" x14ac:dyDescent="0.3">
      <c r="A34" s="7" t="s">
        <v>42</v>
      </c>
      <c r="B34" s="20">
        <v>-39090562</v>
      </c>
      <c r="C34" s="20">
        <v>-40488160</v>
      </c>
    </row>
    <row r="35" spans="1:3" ht="18" thickBot="1" x14ac:dyDescent="0.35">
      <c r="A35" s="7"/>
    </row>
    <row r="36" spans="1:3" ht="18" thickBot="1" x14ac:dyDescent="0.35">
      <c r="A36" s="17" t="s">
        <v>43</v>
      </c>
      <c r="B36" s="22">
        <f>B32+B34</f>
        <v>154415917</v>
      </c>
      <c r="C36" s="22">
        <f>C32+C34</f>
        <v>200581696</v>
      </c>
    </row>
    <row r="37" spans="1:3" x14ac:dyDescent="0.3">
      <c r="A37" s="17" t="s">
        <v>44</v>
      </c>
    </row>
    <row r="38" spans="1:3" x14ac:dyDescent="0.3">
      <c r="A38" s="24" t="s">
        <v>110</v>
      </c>
      <c r="B38" s="60">
        <v>8164395</v>
      </c>
      <c r="C38" s="20">
        <v>-8106823</v>
      </c>
    </row>
    <row r="39" spans="1:3" x14ac:dyDescent="0.3">
      <c r="A39" s="39"/>
    </row>
    <row r="40" spans="1:3" x14ac:dyDescent="0.3">
      <c r="A40" s="21" t="s">
        <v>111</v>
      </c>
      <c r="B40" s="21">
        <v>13.12</v>
      </c>
      <c r="C40" s="21">
        <v>17.04</v>
      </c>
    </row>
    <row r="41" spans="1:3" ht="18" thickBot="1" x14ac:dyDescent="0.35">
      <c r="A41" s="24"/>
    </row>
    <row r="42" spans="1:3" ht="18" thickBot="1" x14ac:dyDescent="0.35">
      <c r="A42" s="17" t="s">
        <v>45</v>
      </c>
      <c r="B42" s="22">
        <f>B36+B38</f>
        <v>162580312</v>
      </c>
      <c r="C42" s="22">
        <f>C36+C38</f>
        <v>192474873</v>
      </c>
    </row>
    <row r="43" spans="1:3" x14ac:dyDescent="0.3">
      <c r="A43" s="7"/>
    </row>
  </sheetData>
  <mergeCells count="1">
    <mergeCell ref="A1:A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"/>
  <sheetViews>
    <sheetView zoomScale="60" zoomScaleNormal="60" workbookViewId="0">
      <selection activeCell="E28" sqref="E28"/>
    </sheetView>
  </sheetViews>
  <sheetFormatPr defaultColWidth="8.7109375" defaultRowHeight="17.25" x14ac:dyDescent="0.3"/>
  <cols>
    <col min="1" max="1" width="4.5703125" style="28" customWidth="1"/>
    <col min="2" max="2" width="51.42578125" style="34" customWidth="1"/>
    <col min="3" max="3" width="26.5703125" style="34" customWidth="1"/>
    <col min="4" max="4" width="23.28515625" style="34" customWidth="1"/>
    <col min="5" max="5" width="23.42578125" style="34" customWidth="1"/>
    <col min="6" max="6" width="23.140625" style="34" customWidth="1"/>
    <col min="7" max="7" width="21.28515625" style="34" customWidth="1"/>
    <col min="8" max="8" width="26.140625" style="28" customWidth="1"/>
    <col min="9" max="16384" width="8.7109375" style="28"/>
  </cols>
  <sheetData>
    <row r="1" spans="2:8" x14ac:dyDescent="0.3">
      <c r="B1" s="29"/>
      <c r="C1" s="70" t="s">
        <v>89</v>
      </c>
      <c r="D1" s="70" t="s">
        <v>91</v>
      </c>
      <c r="E1" s="70" t="s">
        <v>94</v>
      </c>
      <c r="F1" s="71" t="s">
        <v>96</v>
      </c>
      <c r="G1" s="70" t="s">
        <v>97</v>
      </c>
      <c r="H1" s="70" t="s">
        <v>99</v>
      </c>
    </row>
    <row r="2" spans="2:8" x14ac:dyDescent="0.3">
      <c r="B2" s="29"/>
      <c r="C2" s="71" t="s">
        <v>90</v>
      </c>
      <c r="D2" s="70" t="s">
        <v>92</v>
      </c>
      <c r="E2" s="71" t="s">
        <v>95</v>
      </c>
      <c r="F2" s="71"/>
      <c r="G2" s="71" t="s">
        <v>98</v>
      </c>
      <c r="H2" s="71" t="s">
        <v>100</v>
      </c>
    </row>
    <row r="3" spans="2:8" x14ac:dyDescent="0.3">
      <c r="B3" s="29"/>
      <c r="C3" s="69"/>
      <c r="D3" s="71" t="s">
        <v>93</v>
      </c>
      <c r="E3" s="69"/>
      <c r="F3" s="71"/>
      <c r="G3" s="69"/>
      <c r="H3" s="69"/>
    </row>
    <row r="4" spans="2:8" x14ac:dyDescent="0.3">
      <c r="B4" s="29"/>
      <c r="C4" s="30"/>
      <c r="D4" s="30"/>
      <c r="E4" s="30"/>
      <c r="F4" s="30"/>
      <c r="G4" s="30"/>
      <c r="H4" s="30"/>
    </row>
    <row r="5" spans="2:8" x14ac:dyDescent="0.3">
      <c r="B5" s="29" t="s">
        <v>124</v>
      </c>
      <c r="C5" s="67">
        <v>117738440</v>
      </c>
      <c r="D5" s="67">
        <v>441418396</v>
      </c>
      <c r="E5" s="67">
        <v>247478865</v>
      </c>
      <c r="F5" s="67">
        <v>1265796861</v>
      </c>
      <c r="G5" s="67">
        <v>1702843439</v>
      </c>
      <c r="H5" s="67">
        <v>3775276001</v>
      </c>
    </row>
    <row r="6" spans="2:8" x14ac:dyDescent="0.3">
      <c r="B6" s="31"/>
      <c r="C6" s="32"/>
      <c r="D6" s="32"/>
      <c r="E6" s="32"/>
      <c r="F6" s="32"/>
      <c r="G6" s="32"/>
      <c r="H6" s="32"/>
    </row>
    <row r="7" spans="2:8" x14ac:dyDescent="0.3">
      <c r="B7" s="31" t="s">
        <v>125</v>
      </c>
      <c r="C7" s="32" t="s">
        <v>46</v>
      </c>
      <c r="D7" s="32" t="s">
        <v>46</v>
      </c>
      <c r="E7" s="32" t="s">
        <v>46</v>
      </c>
      <c r="F7" s="32" t="s">
        <v>46</v>
      </c>
      <c r="G7" s="35">
        <v>200581696</v>
      </c>
      <c r="H7" s="35">
        <v>200581696</v>
      </c>
    </row>
    <row r="8" spans="2:8" s="61" customFormat="1" x14ac:dyDescent="0.3">
      <c r="B8" s="31" t="s">
        <v>101</v>
      </c>
      <c r="C8" s="32" t="s">
        <v>46</v>
      </c>
      <c r="D8" s="32" t="s">
        <v>46</v>
      </c>
      <c r="E8" s="32" t="s">
        <v>46</v>
      </c>
      <c r="F8" s="32" t="s">
        <v>46</v>
      </c>
      <c r="G8" s="32" t="s">
        <v>46</v>
      </c>
      <c r="H8" s="32" t="s">
        <v>69</v>
      </c>
    </row>
    <row r="9" spans="2:8" x14ac:dyDescent="0.3">
      <c r="B9" s="31" t="s">
        <v>73</v>
      </c>
      <c r="C9" s="32" t="s">
        <v>64</v>
      </c>
      <c r="D9" s="32" t="s">
        <v>64</v>
      </c>
      <c r="E9" s="32" t="s">
        <v>65</v>
      </c>
      <c r="F9" s="32" t="s">
        <v>66</v>
      </c>
      <c r="G9" s="32" t="s">
        <v>46</v>
      </c>
      <c r="H9" s="32" t="s">
        <v>46</v>
      </c>
    </row>
    <row r="10" spans="2:8" x14ac:dyDescent="0.3">
      <c r="B10" s="31" t="s">
        <v>109</v>
      </c>
      <c r="C10" s="66" t="s">
        <v>112</v>
      </c>
      <c r="D10" s="66" t="s">
        <v>69</v>
      </c>
      <c r="E10" s="66" t="s">
        <v>69</v>
      </c>
      <c r="F10" s="66" t="s">
        <v>66</v>
      </c>
      <c r="G10" s="68">
        <v>-8106823</v>
      </c>
      <c r="H10" s="68">
        <v>-8106823</v>
      </c>
    </row>
    <row r="11" spans="2:8" ht="26.1" customHeight="1" x14ac:dyDescent="0.3">
      <c r="B11" s="29" t="s">
        <v>126</v>
      </c>
      <c r="C11" s="67">
        <v>117738440</v>
      </c>
      <c r="D11" s="67">
        <v>441418396</v>
      </c>
      <c r="E11" s="67">
        <v>247478865</v>
      </c>
      <c r="F11" s="67">
        <v>1265796861</v>
      </c>
      <c r="G11" s="67">
        <v>1895318312</v>
      </c>
      <c r="H11" s="67">
        <v>3967750874</v>
      </c>
    </row>
    <row r="12" spans="2:8" x14ac:dyDescent="0.3">
      <c r="B12" s="29"/>
      <c r="C12" s="67"/>
      <c r="D12" s="67"/>
      <c r="E12" s="67"/>
      <c r="F12" s="67"/>
      <c r="G12" s="67"/>
      <c r="H12" s="67"/>
    </row>
    <row r="13" spans="2:8" x14ac:dyDescent="0.3">
      <c r="B13" s="31" t="s">
        <v>113</v>
      </c>
      <c r="C13" s="32" t="s">
        <v>46</v>
      </c>
      <c r="D13" s="32" t="s">
        <v>46</v>
      </c>
      <c r="E13" s="32" t="s">
        <v>46</v>
      </c>
      <c r="F13" s="32" t="s">
        <v>46</v>
      </c>
      <c r="G13" s="35">
        <v>-35357380</v>
      </c>
      <c r="H13" s="35">
        <v>-35357380</v>
      </c>
    </row>
    <row r="14" spans="2:8" x14ac:dyDescent="0.3">
      <c r="B14" s="31" t="s">
        <v>114</v>
      </c>
      <c r="C14" s="32" t="s">
        <v>46</v>
      </c>
      <c r="D14" s="32" t="s">
        <v>46</v>
      </c>
      <c r="E14" s="32" t="s">
        <v>46</v>
      </c>
      <c r="F14" s="32" t="s">
        <v>46</v>
      </c>
      <c r="G14" s="35">
        <v>7341946</v>
      </c>
      <c r="H14" s="35">
        <v>7341946</v>
      </c>
    </row>
    <row r="15" spans="2:8" x14ac:dyDescent="0.3">
      <c r="B15" s="31" t="s">
        <v>73</v>
      </c>
      <c r="C15" s="32" t="s">
        <v>46</v>
      </c>
      <c r="D15" s="32" t="s">
        <v>46</v>
      </c>
      <c r="E15" s="32" t="s">
        <v>46</v>
      </c>
      <c r="F15" s="32" t="s">
        <v>46</v>
      </c>
      <c r="G15" s="35">
        <v>-182141367</v>
      </c>
      <c r="H15" s="35">
        <v>-182141367</v>
      </c>
    </row>
    <row r="16" spans="2:8" x14ac:dyDescent="0.3">
      <c r="B16" s="31" t="s">
        <v>109</v>
      </c>
      <c r="C16" s="66" t="s">
        <v>68</v>
      </c>
      <c r="D16" s="66" t="s">
        <v>65</v>
      </c>
      <c r="E16" s="66" t="s">
        <v>69</v>
      </c>
      <c r="F16" s="66" t="s">
        <v>66</v>
      </c>
      <c r="G16" s="68">
        <v>-11325516</v>
      </c>
      <c r="H16" s="68">
        <v>-11325516</v>
      </c>
    </row>
    <row r="17" spans="2:8" x14ac:dyDescent="0.3">
      <c r="B17" s="29" t="s">
        <v>127</v>
      </c>
      <c r="C17" s="67">
        <v>117738440</v>
      </c>
      <c r="D17" s="67">
        <v>441418396</v>
      </c>
      <c r="E17" s="67">
        <v>247478865</v>
      </c>
      <c r="F17" s="67">
        <v>1265796861</v>
      </c>
      <c r="G17" s="36">
        <v>1673835995</v>
      </c>
      <c r="H17" s="36">
        <v>3746268557</v>
      </c>
    </row>
    <row r="18" spans="2:8" x14ac:dyDescent="0.3">
      <c r="B18" s="29"/>
      <c r="C18" s="67"/>
      <c r="D18" s="67"/>
      <c r="E18" s="67"/>
      <c r="F18" s="67"/>
      <c r="G18" s="36"/>
      <c r="H18" s="36"/>
    </row>
    <row r="19" spans="2:8" x14ac:dyDescent="0.3">
      <c r="B19" s="31" t="s">
        <v>125</v>
      </c>
      <c r="C19" s="32" t="s">
        <v>46</v>
      </c>
      <c r="D19" s="32" t="s">
        <v>46</v>
      </c>
      <c r="E19" s="32" t="s">
        <v>46</v>
      </c>
      <c r="F19" s="32" t="s">
        <v>46</v>
      </c>
      <c r="G19" s="35">
        <v>154415917</v>
      </c>
      <c r="H19" s="35">
        <v>154415917</v>
      </c>
    </row>
    <row r="20" spans="2:8" x14ac:dyDescent="0.3">
      <c r="B20" s="33" t="s">
        <v>128</v>
      </c>
      <c r="C20" s="32" t="s">
        <v>46</v>
      </c>
      <c r="D20" s="32" t="s">
        <v>46</v>
      </c>
      <c r="E20" s="32" t="s">
        <v>46</v>
      </c>
      <c r="F20" s="32" t="s">
        <v>46</v>
      </c>
      <c r="G20" s="32" t="s">
        <v>46</v>
      </c>
      <c r="H20" s="32" t="s">
        <v>46</v>
      </c>
    </row>
    <row r="21" spans="2:8" x14ac:dyDescent="0.3">
      <c r="B21" s="31" t="s">
        <v>73</v>
      </c>
      <c r="C21" s="32" t="s">
        <v>46</v>
      </c>
      <c r="D21" s="32" t="s">
        <v>46</v>
      </c>
      <c r="E21" s="32" t="s">
        <v>46</v>
      </c>
      <c r="F21" s="32" t="s">
        <v>46</v>
      </c>
      <c r="G21" s="32" t="s">
        <v>46</v>
      </c>
      <c r="H21" s="32" t="s">
        <v>46</v>
      </c>
    </row>
    <row r="22" spans="2:8" x14ac:dyDescent="0.3">
      <c r="B22" s="31" t="s">
        <v>109</v>
      </c>
      <c r="C22" s="66" t="s">
        <v>68</v>
      </c>
      <c r="D22" s="66" t="s">
        <v>65</v>
      </c>
      <c r="E22" s="66" t="s">
        <v>69</v>
      </c>
      <c r="F22" s="66" t="s">
        <v>108</v>
      </c>
      <c r="G22" s="68">
        <v>8164395</v>
      </c>
      <c r="H22" s="68">
        <v>8164395</v>
      </c>
    </row>
    <row r="23" spans="2:8" x14ac:dyDescent="0.3">
      <c r="B23" s="29" t="s">
        <v>129</v>
      </c>
      <c r="C23" s="67">
        <v>117738440</v>
      </c>
      <c r="D23" s="67">
        <v>441418396</v>
      </c>
      <c r="E23" s="67">
        <v>247478865</v>
      </c>
      <c r="F23" s="67">
        <v>1265796861</v>
      </c>
      <c r="G23" s="36">
        <v>1836416307</v>
      </c>
      <c r="H23" s="36">
        <v>3908848869</v>
      </c>
    </row>
    <row r="24" spans="2:8" x14ac:dyDescent="0.3">
      <c r="C24" s="62"/>
      <c r="D24" s="62"/>
      <c r="E24" s="62"/>
      <c r="F24" s="62"/>
      <c r="G24" s="62"/>
    </row>
    <row r="25" spans="2:8" x14ac:dyDescent="0.3">
      <c r="C25" s="62"/>
      <c r="D25" s="62"/>
      <c r="E25" s="62"/>
      <c r="F25" s="62"/>
      <c r="G25" s="62"/>
    </row>
    <row r="26" spans="2:8" x14ac:dyDescent="0.3">
      <c r="C26" s="62"/>
      <c r="D26" s="62"/>
      <c r="E26" s="62"/>
      <c r="F26" s="62"/>
      <c r="G26" s="6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1"/>
  <sheetViews>
    <sheetView tabSelected="1" zoomScale="70" zoomScaleNormal="70" workbookViewId="0">
      <selection activeCell="N30" sqref="N30"/>
    </sheetView>
  </sheetViews>
  <sheetFormatPr defaultColWidth="9.140625" defaultRowHeight="16.5" x14ac:dyDescent="0.3"/>
  <cols>
    <col min="1" max="1" width="9.140625" style="42"/>
    <col min="2" max="2" width="58.42578125" style="42" customWidth="1"/>
    <col min="3" max="3" width="20.5703125" style="42" customWidth="1"/>
    <col min="4" max="4" width="21.5703125" style="42" customWidth="1"/>
    <col min="5" max="5" width="3.42578125" style="42" customWidth="1"/>
    <col min="6" max="6" width="3.5703125" style="42" customWidth="1"/>
    <col min="7" max="16384" width="9.140625" style="42"/>
  </cols>
  <sheetData>
    <row r="1" spans="2:4" x14ac:dyDescent="0.3">
      <c r="B1" s="38"/>
      <c r="C1" s="64" t="s">
        <v>130</v>
      </c>
      <c r="D1" s="64" t="s">
        <v>130</v>
      </c>
    </row>
    <row r="2" spans="2:4" x14ac:dyDescent="0.3">
      <c r="B2" s="38"/>
      <c r="C2" s="64" t="s">
        <v>131</v>
      </c>
      <c r="D2" s="64" t="s">
        <v>131</v>
      </c>
    </row>
    <row r="3" spans="2:4" x14ac:dyDescent="0.3">
      <c r="B3" s="38"/>
      <c r="C3" s="59" t="s">
        <v>117</v>
      </c>
      <c r="D3" s="59" t="s">
        <v>121</v>
      </c>
    </row>
    <row r="4" spans="2:4" ht="17.25" thickBot="1" x14ac:dyDescent="0.35">
      <c r="B4" s="38"/>
      <c r="C4" s="73" t="s">
        <v>122</v>
      </c>
      <c r="D4" s="73" t="s">
        <v>119</v>
      </c>
    </row>
    <row r="5" spans="2:4" x14ac:dyDescent="0.3">
      <c r="B5" s="38"/>
      <c r="C5" s="74"/>
      <c r="D5" s="74"/>
    </row>
    <row r="6" spans="2:4" x14ac:dyDescent="0.3">
      <c r="B6" s="38" t="s">
        <v>41</v>
      </c>
      <c r="C6" s="63">
        <v>193506479</v>
      </c>
      <c r="D6" s="63">
        <v>241069856</v>
      </c>
    </row>
    <row r="7" spans="2:4" x14ac:dyDescent="0.3">
      <c r="B7" s="38"/>
      <c r="C7" s="41"/>
      <c r="D7" s="41"/>
    </row>
    <row r="8" spans="2:4" x14ac:dyDescent="0.3">
      <c r="B8" s="38" t="s">
        <v>75</v>
      </c>
      <c r="C8" s="41"/>
      <c r="D8" s="41"/>
    </row>
    <row r="9" spans="2:4" x14ac:dyDescent="0.3">
      <c r="B9" s="38"/>
      <c r="C9" s="41"/>
      <c r="D9" s="41"/>
    </row>
    <row r="10" spans="2:4" x14ac:dyDescent="0.3">
      <c r="B10" s="43" t="s">
        <v>27</v>
      </c>
      <c r="C10" s="44">
        <v>81109952</v>
      </c>
      <c r="D10" s="44">
        <v>61835700</v>
      </c>
    </row>
    <row r="11" spans="2:4" x14ac:dyDescent="0.3">
      <c r="B11" s="43" t="s">
        <v>76</v>
      </c>
      <c r="C11" s="44">
        <v>-586426</v>
      </c>
      <c r="D11" s="44">
        <v>-210104</v>
      </c>
    </row>
    <row r="12" spans="2:4" x14ac:dyDescent="0.3">
      <c r="B12" s="43" t="s">
        <v>77</v>
      </c>
      <c r="C12" s="44">
        <v>2216239</v>
      </c>
      <c r="D12" s="44">
        <v>914801</v>
      </c>
    </row>
    <row r="13" spans="2:4" ht="33" x14ac:dyDescent="0.3">
      <c r="B13" s="43" t="s">
        <v>106</v>
      </c>
      <c r="C13" s="44">
        <v>-17451936</v>
      </c>
      <c r="D13" s="44">
        <v>-5551851</v>
      </c>
    </row>
    <row r="14" spans="2:4" x14ac:dyDescent="0.3">
      <c r="B14" s="43" t="s">
        <v>103</v>
      </c>
      <c r="C14" s="44">
        <v>-58501</v>
      </c>
      <c r="D14" s="44">
        <v>-36320</v>
      </c>
    </row>
    <row r="15" spans="2:4" x14ac:dyDescent="0.3">
      <c r="B15" s="43" t="s">
        <v>104</v>
      </c>
      <c r="C15" s="44">
        <v>26292</v>
      </c>
      <c r="D15" s="44" t="s">
        <v>46</v>
      </c>
    </row>
    <row r="16" spans="2:4" x14ac:dyDescent="0.3">
      <c r="B16" s="42" t="s">
        <v>78</v>
      </c>
      <c r="C16" s="45">
        <v>21399500</v>
      </c>
      <c r="D16" s="46">
        <v>-1316536</v>
      </c>
    </row>
    <row r="17" spans="2:4" x14ac:dyDescent="0.3">
      <c r="B17" s="43" t="s">
        <v>79</v>
      </c>
      <c r="C17" s="44">
        <v>-9221329</v>
      </c>
      <c r="D17" s="44">
        <v>-6009392</v>
      </c>
    </row>
    <row r="18" spans="2:4" x14ac:dyDescent="0.3">
      <c r="B18" s="43" t="s">
        <v>85</v>
      </c>
      <c r="C18" s="44">
        <v>1808680</v>
      </c>
      <c r="D18" s="44" t="s">
        <v>46</v>
      </c>
    </row>
    <row r="19" spans="2:4" x14ac:dyDescent="0.3">
      <c r="B19" s="43" t="s">
        <v>105</v>
      </c>
      <c r="C19" s="44">
        <v>-14266205</v>
      </c>
      <c r="D19" s="44" t="s">
        <v>46</v>
      </c>
    </row>
    <row r="20" spans="2:4" ht="33" x14ac:dyDescent="0.3">
      <c r="B20" s="43" t="s">
        <v>107</v>
      </c>
      <c r="C20" s="44">
        <v>4758100</v>
      </c>
      <c r="D20" s="44">
        <v>5190752</v>
      </c>
    </row>
    <row r="21" spans="2:4" x14ac:dyDescent="0.3">
      <c r="B21" s="38" t="s">
        <v>80</v>
      </c>
      <c r="C21" s="40">
        <f>SUM(C6:C20)</f>
        <v>263240845</v>
      </c>
      <c r="D21" s="40">
        <f>SUM(D6:D20)</f>
        <v>295886906</v>
      </c>
    </row>
    <row r="22" spans="2:4" x14ac:dyDescent="0.3">
      <c r="B22" s="38" t="s">
        <v>81</v>
      </c>
      <c r="C22" s="40"/>
      <c r="D22" s="40"/>
    </row>
    <row r="23" spans="2:4" x14ac:dyDescent="0.3">
      <c r="B23" s="38"/>
      <c r="C23" s="41"/>
      <c r="D23" s="41"/>
    </row>
    <row r="24" spans="2:4" x14ac:dyDescent="0.3">
      <c r="B24" s="47" t="s">
        <v>82</v>
      </c>
      <c r="C24" s="44">
        <v>13119825</v>
      </c>
      <c r="D24" s="44">
        <v>-38390062</v>
      </c>
    </row>
    <row r="25" spans="2:4" x14ac:dyDescent="0.3">
      <c r="B25" s="47" t="s">
        <v>83</v>
      </c>
      <c r="C25" s="44">
        <v>10339379</v>
      </c>
      <c r="D25" s="44">
        <v>28136774</v>
      </c>
    </row>
    <row r="26" spans="2:4" x14ac:dyDescent="0.3">
      <c r="B26" s="47" t="s">
        <v>84</v>
      </c>
      <c r="C26" s="44">
        <v>-16007034</v>
      </c>
      <c r="D26" s="44">
        <v>26290771</v>
      </c>
    </row>
    <row r="27" spans="2:4" x14ac:dyDescent="0.3">
      <c r="B27" s="38"/>
      <c r="C27" s="48"/>
      <c r="D27" s="48"/>
    </row>
    <row r="28" spans="2:4" x14ac:dyDescent="0.3">
      <c r="B28" s="38" t="s">
        <v>47</v>
      </c>
      <c r="C28" s="40">
        <f>SUM(C21:C27)</f>
        <v>270693015</v>
      </c>
      <c r="D28" s="40">
        <f>SUM(D21:D27)</f>
        <v>311924389</v>
      </c>
    </row>
    <row r="29" spans="2:4" x14ac:dyDescent="0.3">
      <c r="B29" s="38"/>
      <c r="C29" s="40"/>
      <c r="D29" s="40"/>
    </row>
    <row r="30" spans="2:4" x14ac:dyDescent="0.3">
      <c r="B30" s="47" t="s">
        <v>86</v>
      </c>
      <c r="C30" s="44">
        <v>-2246599</v>
      </c>
      <c r="D30" s="44" t="s">
        <v>46</v>
      </c>
    </row>
    <row r="31" spans="2:4" x14ac:dyDescent="0.3">
      <c r="B31" s="47" t="s">
        <v>48</v>
      </c>
      <c r="C31" s="44">
        <v>492827</v>
      </c>
      <c r="D31" s="44">
        <v>443897</v>
      </c>
    </row>
    <row r="32" spans="2:4" ht="33" x14ac:dyDescent="0.3">
      <c r="B32" s="38" t="s">
        <v>58</v>
      </c>
      <c r="C32" s="50">
        <f>SUM(C28:C31)</f>
        <v>268939243</v>
      </c>
      <c r="D32" s="50">
        <f>SUM(D28:D31)</f>
        <v>312368286</v>
      </c>
    </row>
    <row r="33" spans="2:4" x14ac:dyDescent="0.3">
      <c r="B33" s="47"/>
      <c r="C33" s="40"/>
      <c r="D33" s="51"/>
    </row>
    <row r="34" spans="2:4" x14ac:dyDescent="0.3">
      <c r="B34" s="38" t="s">
        <v>51</v>
      </c>
      <c r="C34" s="40"/>
      <c r="D34" s="40"/>
    </row>
    <row r="35" spans="2:4" x14ac:dyDescent="0.3">
      <c r="B35" s="47" t="s">
        <v>133</v>
      </c>
      <c r="C35" s="52">
        <v>-277218596</v>
      </c>
      <c r="D35" s="52">
        <v>-241634789</v>
      </c>
    </row>
    <row r="36" spans="2:4" x14ac:dyDescent="0.3">
      <c r="B36" s="47" t="s">
        <v>49</v>
      </c>
      <c r="C36" s="52">
        <v>688106</v>
      </c>
      <c r="D36" s="52">
        <v>214050</v>
      </c>
    </row>
    <row r="37" spans="2:4" x14ac:dyDescent="0.3">
      <c r="B37" s="47" t="s">
        <v>115</v>
      </c>
      <c r="C37" s="65" t="s">
        <v>46</v>
      </c>
      <c r="D37" s="65" t="s">
        <v>46</v>
      </c>
    </row>
    <row r="38" spans="2:4" x14ac:dyDescent="0.3">
      <c r="B38" s="47" t="s">
        <v>52</v>
      </c>
      <c r="C38" s="53">
        <v>41269246</v>
      </c>
      <c r="D38" s="53">
        <v>3070007</v>
      </c>
    </row>
    <row r="39" spans="2:4" x14ac:dyDescent="0.3">
      <c r="B39" s="54" t="s">
        <v>67</v>
      </c>
      <c r="C39" s="40">
        <f>SUM(C35:C38)</f>
        <v>-235261244</v>
      </c>
      <c r="D39" s="40">
        <f>SUM(D35:D38)</f>
        <v>-238350732</v>
      </c>
    </row>
    <row r="40" spans="2:4" x14ac:dyDescent="0.3">
      <c r="B40" s="38"/>
      <c r="C40" s="40"/>
      <c r="D40" s="40"/>
    </row>
    <row r="41" spans="2:4" x14ac:dyDescent="0.3">
      <c r="B41" s="38" t="s">
        <v>87</v>
      </c>
      <c r="D41" s="40"/>
    </row>
    <row r="42" spans="2:4" x14ac:dyDescent="0.3">
      <c r="B42" s="47" t="s">
        <v>74</v>
      </c>
      <c r="C42" s="49">
        <v>81326787</v>
      </c>
      <c r="D42" s="65" t="s">
        <v>46</v>
      </c>
    </row>
    <row r="43" spans="2:4" x14ac:dyDescent="0.3">
      <c r="B43" s="47" t="s">
        <v>102</v>
      </c>
      <c r="C43" s="49">
        <v>-21351360</v>
      </c>
      <c r="D43" s="65" t="s">
        <v>46</v>
      </c>
    </row>
    <row r="44" spans="2:4" x14ac:dyDescent="0.3">
      <c r="B44" s="47" t="s">
        <v>132</v>
      </c>
      <c r="C44" s="49">
        <v>-50370129</v>
      </c>
      <c r="D44" s="65" t="s">
        <v>46</v>
      </c>
    </row>
    <row r="45" spans="2:4" x14ac:dyDescent="0.3">
      <c r="B45" s="47" t="s">
        <v>50</v>
      </c>
      <c r="C45" s="49">
        <v>-253134</v>
      </c>
      <c r="D45" s="49">
        <v>-175966</v>
      </c>
    </row>
    <row r="46" spans="2:4" x14ac:dyDescent="0.3">
      <c r="B46" s="38" t="s">
        <v>53</v>
      </c>
      <c r="C46" s="55">
        <f>SUM(C42:C45)</f>
        <v>9352164</v>
      </c>
      <c r="D46" s="55">
        <f>SUM(D42:D45)</f>
        <v>-175966</v>
      </c>
    </row>
    <row r="47" spans="2:4" x14ac:dyDescent="0.3">
      <c r="B47" s="43" t="s">
        <v>116</v>
      </c>
      <c r="C47" s="75">
        <v>-2539970</v>
      </c>
      <c r="D47" s="75">
        <v>-2495066</v>
      </c>
    </row>
    <row r="48" spans="2:4" ht="33" x14ac:dyDescent="0.3">
      <c r="B48" s="38" t="s">
        <v>54</v>
      </c>
      <c r="C48" s="55">
        <v>40490193</v>
      </c>
      <c r="D48" s="55">
        <v>71346522</v>
      </c>
    </row>
    <row r="49" spans="2:4" x14ac:dyDescent="0.3">
      <c r="B49" s="38" t="s">
        <v>55</v>
      </c>
      <c r="C49" s="50">
        <v>289452040</v>
      </c>
      <c r="D49" s="50">
        <v>352985119</v>
      </c>
    </row>
    <row r="50" spans="2:4" ht="33" x14ac:dyDescent="0.3">
      <c r="B50" s="38" t="s">
        <v>57</v>
      </c>
      <c r="C50" s="56">
        <v>329942233</v>
      </c>
      <c r="D50" s="56">
        <v>426826707</v>
      </c>
    </row>
    <row r="51" spans="2:4" x14ac:dyDescent="0.3">
      <c r="B51" s="38" t="s">
        <v>56</v>
      </c>
      <c r="C51" s="57"/>
      <c r="D51" s="5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31032021-Ro </vt:lpstr>
      <vt:lpstr>Rez. Glob_31032021-Ro</vt:lpstr>
      <vt:lpstr>Capitaluri_31032021-Ro</vt:lpstr>
      <vt:lpstr>Flux de trez_31032021-Ro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2021-05-14T04:15:25Z</dcterms:modified>
</cp:coreProperties>
</file>