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W:\Dep.Strategie\ServRelInvestitorii\Ciolpan\rezultate financiare\2023\rez. sem I 2023\Site TGN\RO\"/>
    </mc:Choice>
  </mc:AlternateContent>
  <xr:revisionPtr revIDLastSave="0" documentId="8_{FB690463-907A-4386-BB6D-D58B6966F09E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0062023-Ro " sheetId="1" r:id="rId1"/>
    <sheet name="Rez. Glob_30062023-Ro" sheetId="2" r:id="rId2"/>
    <sheet name="Capitaluri_30062023-Ro" sheetId="7" r:id="rId3"/>
    <sheet name="Flux de numerar_30062023-Ro" sheetId="9" r:id="rId4"/>
  </sheets>
  <definedNames>
    <definedName name="OLE_LINK12" localSheetId="0">' Poz.Fin. 30062023-Ro '!#REF!</definedName>
    <definedName name="OLE_LINK3" localSheetId="1">'Rez. Glob_30062023-Ro'!#REF!</definedName>
    <definedName name="OLE_LINK9" localSheetId="0">' Poz.Fin. 30062023-Ro 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51" i="9" l="1"/>
  <c r="C51" i="9"/>
  <c r="D43" i="9"/>
  <c r="C43" i="9"/>
  <c r="D22" i="9"/>
  <c r="C22" i="9"/>
  <c r="C28" i="2"/>
  <c r="C7" i="2"/>
  <c r="D28" i="9" l="1"/>
  <c r="D34" i="9" s="1"/>
  <c r="C28" i="9"/>
  <c r="C17" i="2"/>
  <c r="D53" i="9" l="1"/>
  <c r="C34" i="9"/>
  <c r="C24" i="2"/>
  <c r="D57" i="9" l="1"/>
  <c r="C53" i="9"/>
  <c r="C30" i="2"/>
  <c r="C52" i="1"/>
  <c r="C42" i="1"/>
  <c r="C31" i="1"/>
  <c r="C18" i="1"/>
  <c r="C57" i="9" l="1"/>
  <c r="C34" i="2"/>
  <c r="C54" i="1"/>
  <c r="C34" i="1"/>
  <c r="C20" i="1"/>
  <c r="B7" i="2"/>
  <c r="B28" i="2"/>
  <c r="C42" i="2" l="1"/>
  <c r="C56" i="1"/>
  <c r="B17" i="2"/>
  <c r="B24" i="2" l="1"/>
  <c r="B30" i="2" l="1"/>
  <c r="B34" i="2" l="1"/>
  <c r="B42" i="2" s="1"/>
</calcChain>
</file>

<file path=xl/sharedStrings.xml><?xml version="1.0" encoding="utf-8"?>
<sst xmlns="http://schemas.openxmlformats.org/spreadsheetml/2006/main" count="256" uniqueCount="157">
  <si>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</si>
  <si>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</si>
  <si>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</si>
  <si>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</si>
  <si>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</si>
  <si>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</si>
  <si>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</si>
  <si>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</si>
  <si>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</si>
  <si>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</si>
  <si>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</si>
  <si>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</si>
  <si>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</si>
  <si>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</si>
  <si>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</si>
  <si>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</si>
  <si>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</si>
  <si>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</si>
  <si>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</si>
  <si>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Datorii curente</t>
  </si>
  <si>
    <t>Provizion pentru riscuri şi cheltuieli</t>
  </si>
  <si>
    <t>Total datorii</t>
  </si>
  <si>
    <t>Total capitaluri proprii şi datorii</t>
  </si>
  <si>
    <t>Venituri din activitatea de transport intern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</si>
  <si>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</si>
  <si>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</si>
  <si>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</si>
  <si>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</si>
  <si>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</si>
  <si>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</si>
  <si>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</si>
  <si>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</si>
  <si>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</si>
  <si>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</si>
  <si>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</si>
  <si>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</si>
  <si>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</si>
  <si>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</si>
  <si>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</si>
  <si>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</si>
  <si>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</si>
  <si>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</si>
  <si>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</si>
  <si>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>Rezultatul global total aferent perioadei</t>
  </si>
  <si>
    <t>-</t>
  </si>
  <si>
    <t>Împrumuturi pe termen Scurt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</si>
  <si>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</si>
  <si>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</si>
  <si>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</si>
  <si>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</si>
  <si>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</si>
  <si>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</si>
  <si>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</si>
  <si>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>Diferențe de conversie din consolidare</t>
  </si>
  <si>
    <t>Diferențe de conversie</t>
  </si>
  <si>
    <t>Rezultatul pe acţiune, de bază şi diluat  (exprimat în lei pe acţiune)</t>
  </si>
  <si>
    <t>Fond comercial</t>
  </si>
  <si>
    <t>Venituri din activitatea de transport internaţional și asimilate</t>
  </si>
  <si>
    <t>Capitaluri proprii atribuibile asociaților</t>
  </si>
  <si>
    <t>Interese fără control</t>
  </si>
  <si>
    <t>Atribuibil societăţii mamă</t>
  </si>
  <si>
    <t>Atribuibil intereselor care nu controlează</t>
  </si>
  <si>
    <t>Capital</t>
  </si>
  <si>
    <t xml:space="preserve">         social</t>
  </si>
  <si>
    <t>Ajustări ale</t>
  </si>
  <si>
    <t>capitalului</t>
  </si>
  <si>
    <t xml:space="preserve">           social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</si>
  <si>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</si>
  <si>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</si>
  <si>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</si>
  <si>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</si>
  <si>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</si>
  <si>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</si>
  <si>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</si>
  <si>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Profit net aferent perioadei</t>
  </si>
  <si>
    <t xml:space="preserve">                      -</t>
  </si>
  <si>
    <t xml:space="preserve">                         -</t>
  </si>
  <si>
    <t xml:space="preserve">                        -</t>
  </si>
  <si>
    <t>Tranzacţii cu acţionarii:</t>
  </si>
  <si>
    <t xml:space="preserve">                       -</t>
  </si>
  <si>
    <t xml:space="preserve">                          -</t>
  </si>
  <si>
    <t xml:space="preserve">                    -</t>
  </si>
  <si>
    <t xml:space="preserve">                           -</t>
  </si>
  <si>
    <t>Ajustări pentru:</t>
  </si>
  <si>
    <t xml:space="preserve">Câştig/(pierdere) din cedarea de mijloace fixe </t>
  </si>
  <si>
    <t>Provizioane pentru riscuri şi cheltuieli</t>
  </si>
  <si>
    <t>Ajustarea Creanta privind Acordul de Concesiune</t>
  </si>
  <si>
    <t>Pierdere din creante si debitori diversi</t>
  </si>
  <si>
    <t xml:space="preserve">Ajustări pentru deprecierea creanţelor </t>
  </si>
  <si>
    <t>Venituri din dobânzi</t>
  </si>
  <si>
    <t>Cheltuieli din dobânzi</t>
  </si>
  <si>
    <t>Alte venituri / cheltuieli</t>
  </si>
  <si>
    <t>Profit din exploatare înainte de modificările în</t>
  </si>
  <si>
    <t xml:space="preserve">   capitalul circulant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</si>
  <si>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</si>
  <si>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</si>
  <si>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</si>
  <si>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Numerar generat din exploatare</t>
  </si>
  <si>
    <t>Efectul variaţiei ratelor de schimb asupra  altor    elemente decât cele din exploatare</t>
  </si>
  <si>
    <t>Venituri din taxe de racordare, fonduri nerambursabile  și bunuri preluate cu titlu gratuit</t>
  </si>
  <si>
    <t>Dobânzi primite</t>
  </si>
  <si>
    <t>Impozit pe profit plătit</t>
  </si>
  <si>
    <t xml:space="preserve">Intrări de numerar net generat din </t>
  </si>
  <si>
    <t xml:space="preserve">   activitatea de exploatare</t>
  </si>
  <si>
    <t xml:space="preserve">Flux de trezorerie din activităţi de </t>
  </si>
  <si>
    <t xml:space="preserve">   investiţii</t>
  </si>
  <si>
    <t>Incasări din cedarea de imobilizări corporale</t>
  </si>
  <si>
    <t xml:space="preserve">Numerar net utilizat în activităţi de </t>
  </si>
  <si>
    <t>Rambursări împrumuturi termen lung</t>
  </si>
  <si>
    <t>Trageri/rambursări credit pentru capital de lucru</t>
  </si>
  <si>
    <t>Plăți IFRS 16</t>
  </si>
  <si>
    <t>Dividende plătite</t>
  </si>
  <si>
    <t>Numerar net utilizat în activităţi de</t>
  </si>
  <si>
    <t xml:space="preserve">    finanţare</t>
  </si>
  <si>
    <t xml:space="preserve">Modificarea netă a numerarului şi </t>
  </si>
  <si>
    <t xml:space="preserve">   echivalentului de numerar</t>
  </si>
  <si>
    <t xml:space="preserve">Numerar şi echivalent de numerar </t>
  </si>
  <si>
    <t xml:space="preserve">   la început de an</t>
  </si>
  <si>
    <t xml:space="preserve">   la sfârşit de perioadă</t>
  </si>
  <si>
    <t>Dobânzi plătite</t>
  </si>
  <si>
    <t>Numerar din taxe de racordare şi fonduri nerambursabile</t>
  </si>
  <si>
    <t>Plăţi pentru achiziţia de imobilizări corporale</t>
  </si>
  <si>
    <t>Plăţi pentru achiziţia de imobilizări necorporale</t>
  </si>
  <si>
    <t>Impozit amânat de plată</t>
  </si>
  <si>
    <t>Număr de acțiuni</t>
  </si>
  <si>
    <t>Dividende aferente anului 2021</t>
  </si>
  <si>
    <t>Sold la 31 decembrie 2022</t>
  </si>
  <si>
    <t>Constituire rezerve din profit</t>
  </si>
  <si>
    <t>Majorare rezervă legală</t>
  </si>
  <si>
    <t>31 decembrie 2022</t>
  </si>
  <si>
    <t>Flux de trezorerie din activităţi de    finanţare</t>
  </si>
  <si>
    <t>Impozit curent de plată</t>
  </si>
  <si>
    <t>(neauditat)</t>
  </si>
  <si>
    <t>Sold la 1 ianuarie 2022</t>
  </si>
  <si>
    <t xml:space="preserve">                   -</t>
  </si>
  <si>
    <t>Profit net aferent perioadei, raportat</t>
  </si>
  <si>
    <t>Câștigul/(pierderea) actuarială aferentă perioadei</t>
  </si>
  <si>
    <t xml:space="preserve">Majorarea capitalului social </t>
  </si>
  <si>
    <t xml:space="preserve">                             -</t>
  </si>
  <si>
    <t xml:space="preserve">30 iunie 2023 </t>
  </si>
  <si>
    <t xml:space="preserve">(neauditat)        </t>
  </si>
  <si>
    <t>Impozit amanat</t>
  </si>
  <si>
    <t xml:space="preserve">                            -</t>
  </si>
  <si>
    <t>30 iunie 2023</t>
  </si>
  <si>
    <t>30 iunie 2022</t>
  </si>
  <si>
    <t xml:space="preserve">(Castig)/Pierdere actuariala aferenta perioadei </t>
  </si>
  <si>
    <t>Perioada de șase luni încheiată la 30 iunie 2023</t>
  </si>
  <si>
    <t>Perioada de  șase luni încheiată la 30 iunie 2022</t>
  </si>
  <si>
    <t>Diferente de conversie din consolidare</t>
  </si>
  <si>
    <t xml:space="preserve">                              -</t>
  </si>
  <si>
    <t>Sold la 30 iunie 2022</t>
  </si>
  <si>
    <t>Dividende aferente anului 2022</t>
  </si>
  <si>
    <t xml:space="preserve">Sold la 30 iunie 2023 (neauditat)        </t>
  </si>
  <si>
    <t xml:space="preserve">Perioada de șase luni încheiată la </t>
  </si>
  <si>
    <t>Pierdere/ (castig) din deprecierea stocurilor</t>
  </si>
  <si>
    <t>Provizioane pentru beneficiile angajatilor</t>
  </si>
  <si>
    <t>Efectul actualizarii provizionului pentru beneficiile acordate angajatilor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</si>
</sst>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2"/>
      <name val="Arial Narrow"/>
      <family val="2"/>
    </font>
    <font>
      <b/>
      <sz val="12"/>
      <name val="Segoe UI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sz val="12"/>
      <color rgb="FFFF0000"/>
      <name val="Segoe UI"/>
      <family val="2"/>
    </font>
    <font>
      <b/>
      <sz val="12"/>
      <color rgb="FF000000"/>
      <name val="Segoe UI"/>
      <family val="2"/>
    </font>
    <font>
      <b/>
      <sz val="10"/>
      <name val="Georgia"/>
      <family val="1"/>
    </font>
    <font>
      <sz val="12"/>
      <name val="Segoe UI"/>
      <family val="2"/>
    </font>
    <font>
      <b/>
      <u/>
      <sz val="12"/>
      <color rgb="FF000000"/>
      <name val="Segoe UI"/>
      <family val="2"/>
    </font>
    <font>
      <b/>
      <u val="double"/>
      <sz val="12"/>
      <color rgb="FF000000"/>
      <name val="Segoe UI"/>
      <family val="2"/>
    </font>
    <font>
      <b/>
      <u/>
      <sz val="10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0" fontId="9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8" fillId="0" borderId="3" xfId="0" applyFont="1" applyBorder="1" applyAlignment="1">
      <alignment horizontal="right"/>
    </xf>
    <xf numFmtId="3" fontId="6" fillId="0" borderId="0" xfId="0" applyNumberFormat="1" applyFont="1"/>
    <xf numFmtId="3" fontId="2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/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37" fontId="7" fillId="0" borderId="0" xfId="0" applyNumberFormat="1" applyFont="1" applyFill="1" applyAlignment="1">
      <alignment vertical="center"/>
    </xf>
    <xf numFmtId="3" fontId="11" fillId="0" borderId="0" xfId="0" applyNumberFormat="1" applyFont="1" applyAlignment="1">
      <alignment vertical="center" wrapText="1"/>
    </xf>
    <xf numFmtId="37" fontId="12" fillId="0" borderId="0" xfId="0" applyNumberFormat="1" applyFont="1" applyFill="1" applyAlignment="1">
      <alignment vertical="center"/>
    </xf>
    <xf numFmtId="3" fontId="15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7" fillId="0" borderId="0" xfId="0" applyFont="1"/>
    <xf numFmtId="3" fontId="2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/>
    <xf numFmtId="0" fontId="19" fillId="0" borderId="0" xfId="0" applyFont="1" applyAlignment="1">
      <alignment horizontal="right"/>
    </xf>
    <xf numFmtId="37" fontId="1" fillId="0" borderId="0" xfId="0" applyNumberFormat="1" applyFont="1" applyFill="1"/>
    <xf numFmtId="37" fontId="10" fillId="0" borderId="1" xfId="0" applyNumberFormat="1" applyFont="1" applyFill="1" applyBorder="1"/>
    <xf numFmtId="39" fontId="1" fillId="0" borderId="0" xfId="0" applyNumberFormat="1" applyFont="1" applyFill="1" applyAlignment="1">
      <alignment horizontal="right"/>
    </xf>
    <xf numFmtId="0" fontId="17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horizontal="right"/>
    </xf>
    <xf numFmtId="37" fontId="10" fillId="0" borderId="2" xfId="0" applyNumberFormat="1" applyFont="1" applyFill="1" applyBorder="1" applyAlignment="1">
      <alignment horizontal="right" wrapText="1"/>
    </xf>
    <xf numFmtId="37" fontId="7" fillId="0" borderId="2" xfId="0" applyNumberFormat="1" applyFont="1" applyFill="1" applyBorder="1" applyAlignment="1">
      <alignment horizontal="right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12" fillId="0" borderId="0" xfId="0" applyFont="1" applyAlignment="1">
      <alignment vertical="top" wrapText="1"/>
    </xf>
    <xf numFmtId="3" fontId="21" fillId="0" borderId="0" xfId="0" applyNumberFormat="1" applyFont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wrapText="1"/>
    </xf>
    <xf numFmtId="3" fontId="17" fillId="0" borderId="0" xfId="0" applyNumberFormat="1" applyFont="1"/>
    <xf numFmtId="0" fontId="8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right"/>
    </xf>
    <xf numFmtId="0" fontId="0" fillId="0" borderId="0" xfId="0" applyAlignment="1">
      <alignment vertical="top" wrapText="1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7"/>
  <sheetViews>
    <sheetView tabSelected="1" zoomScale="70" zoomScaleNormal="70" workbookViewId="0">
      <selection activeCell="M14" sqref="M14"/>
    </sheetView>
  </sheetViews>
  <sheetFormatPr defaultColWidth="9.140625" defaultRowHeight="17.25" x14ac:dyDescent="0.3"/>
  <cols>
    <col min="1" max="1" width="9.140625" style="14"/>
    <col min="2" max="2" width="48.5703125" style="1" bestFit="1" customWidth="1"/>
    <col min="3" max="4" width="28.5703125" style="2" customWidth="1"/>
    <col min="5" max="16384" width="9.140625" style="14"/>
  </cols>
  <sheetData>
    <row r="1" spans="2:4" ht="18" thickBot="1" x14ac:dyDescent="0.35"/>
    <row r="2" spans="2:4" x14ac:dyDescent="0.3">
      <c r="B2" s="3"/>
      <c r="C2" s="4" t="s">
        <v>139</v>
      </c>
      <c r="D2" s="4" t="s">
        <v>129</v>
      </c>
    </row>
    <row r="3" spans="2:4" ht="18" thickBot="1" x14ac:dyDescent="0.35">
      <c r="B3" s="3"/>
      <c r="C3" s="5" t="s">
        <v>132</v>
      </c>
      <c r="D3" s="5"/>
    </row>
    <row r="4" spans="2:4" x14ac:dyDescent="0.3">
      <c r="B4" s="3" t="s">
        <v>0</v>
      </c>
    </row>
    <row r="5" spans="2:4" x14ac:dyDescent="0.3">
      <c r="B5" s="3" t="s">
        <v>1</v>
      </c>
    </row>
    <row r="6" spans="2:4" x14ac:dyDescent="0.3">
      <c r="B6" s="7" t="s">
        <v>4</v>
      </c>
      <c r="C6" s="2">
        <v>780765875</v>
      </c>
      <c r="D6" s="2">
        <v>801193708</v>
      </c>
    </row>
    <row r="7" spans="2:4" ht="34.5" x14ac:dyDescent="0.3">
      <c r="B7" s="9" t="s">
        <v>3</v>
      </c>
      <c r="C7" s="2">
        <v>16588335</v>
      </c>
      <c r="D7" s="2">
        <v>16934813</v>
      </c>
    </row>
    <row r="8" spans="2:4" x14ac:dyDescent="0.3">
      <c r="B8" s="9" t="s">
        <v>2</v>
      </c>
      <c r="C8" s="2">
        <v>3702763081</v>
      </c>
      <c r="D8" s="2">
        <v>3909592137</v>
      </c>
    </row>
    <row r="9" spans="2:4" x14ac:dyDescent="0.3">
      <c r="B9" s="7" t="s">
        <v>56</v>
      </c>
      <c r="C9" s="2">
        <v>9795300</v>
      </c>
      <c r="D9" s="2">
        <v>9566769</v>
      </c>
    </row>
    <row r="10" spans="2:4" x14ac:dyDescent="0.3">
      <c r="B10" s="7" t="s">
        <v>5</v>
      </c>
      <c r="C10" s="2">
        <v>2313394722</v>
      </c>
      <c r="D10" s="2">
        <v>2141205428</v>
      </c>
    </row>
    <row r="11" spans="2:4" ht="18" thickBot="1" x14ac:dyDescent="0.35">
      <c r="B11" s="7" t="s">
        <v>141</v>
      </c>
      <c r="C11" s="2">
        <v>996563</v>
      </c>
    </row>
    <row r="12" spans="2:4" ht="18" thickBot="1" x14ac:dyDescent="0.35">
      <c r="B12" s="3"/>
      <c r="C12" s="10">
        <f>SUM(C6:C11)</f>
        <v>6824303876</v>
      </c>
      <c r="D12" s="10">
        <v>6878492855</v>
      </c>
    </row>
    <row r="13" spans="2:4" x14ac:dyDescent="0.3">
      <c r="B13" s="7"/>
    </row>
    <row r="14" spans="2:4" x14ac:dyDescent="0.3">
      <c r="B14" s="3" t="s">
        <v>6</v>
      </c>
    </row>
    <row r="15" spans="2:4" x14ac:dyDescent="0.3">
      <c r="B15" s="9" t="s">
        <v>7</v>
      </c>
      <c r="C15" s="2">
        <v>576223994</v>
      </c>
      <c r="D15" s="2">
        <v>613182876</v>
      </c>
    </row>
    <row r="16" spans="2:4" x14ac:dyDescent="0.3">
      <c r="B16" s="7" t="s">
        <v>46</v>
      </c>
      <c r="C16" s="2">
        <v>208696121</v>
      </c>
      <c r="D16" s="2">
        <v>346798529</v>
      </c>
    </row>
    <row r="17" spans="2:4" ht="18" thickBot="1" x14ac:dyDescent="0.35">
      <c r="B17" s="7" t="s">
        <v>8</v>
      </c>
      <c r="C17" s="2">
        <v>368660938</v>
      </c>
      <c r="D17" s="2">
        <v>418666555</v>
      </c>
    </row>
    <row r="18" spans="2:4" ht="18" thickBot="1" x14ac:dyDescent="0.35">
      <c r="B18" s="3"/>
      <c r="C18" s="10">
        <f>SUM(C15:C17)</f>
        <v>1153581053</v>
      </c>
      <c r="D18" s="11">
        <v>1378647960</v>
      </c>
    </row>
    <row r="19" spans="2:4" x14ac:dyDescent="0.3">
      <c r="B19" s="3"/>
      <c r="C19" s="6"/>
      <c r="D19" s="6"/>
    </row>
    <row r="20" spans="2:4" ht="18" thickBot="1" x14ac:dyDescent="0.35">
      <c r="B20" s="3" t="s">
        <v>9</v>
      </c>
      <c r="C20" s="56">
        <f>C12+C18</f>
        <v>7977884929</v>
      </c>
      <c r="D20" s="12">
        <v>8257140815</v>
      </c>
    </row>
    <row r="21" spans="2:4" ht="18" thickTop="1" x14ac:dyDescent="0.3">
      <c r="B21" s="7"/>
    </row>
    <row r="22" spans="2:4" x14ac:dyDescent="0.3">
      <c r="B22" s="13" t="s">
        <v>10</v>
      </c>
    </row>
    <row r="23" spans="2:4" x14ac:dyDescent="0.3">
      <c r="B23" s="7"/>
    </row>
    <row r="24" spans="2:4" x14ac:dyDescent="0.3">
      <c r="B24" s="3" t="s">
        <v>11</v>
      </c>
    </row>
    <row r="25" spans="2:4" x14ac:dyDescent="0.3">
      <c r="B25" s="7" t="s">
        <v>12</v>
      </c>
      <c r="C25" s="2">
        <v>1883815040</v>
      </c>
      <c r="D25" s="2">
        <v>1883815040</v>
      </c>
    </row>
    <row r="26" spans="2:4" x14ac:dyDescent="0.3">
      <c r="B26" s="7" t="s">
        <v>47</v>
      </c>
      <c r="C26" s="2">
        <v>441418396</v>
      </c>
      <c r="D26" s="2">
        <v>441418396</v>
      </c>
    </row>
    <row r="27" spans="2:4" x14ac:dyDescent="0.3">
      <c r="B27" s="7" t="s">
        <v>13</v>
      </c>
      <c r="C27" s="2">
        <v>247478865</v>
      </c>
      <c r="D27" s="2">
        <v>247478865</v>
      </c>
    </row>
    <row r="28" spans="2:4" x14ac:dyDescent="0.3">
      <c r="B28" s="7" t="s">
        <v>14</v>
      </c>
      <c r="C28" s="2">
        <v>1265796861</v>
      </c>
      <c r="D28" s="2">
        <v>1265796861</v>
      </c>
    </row>
    <row r="29" spans="2:4" x14ac:dyDescent="0.3">
      <c r="B29" s="7" t="s">
        <v>15</v>
      </c>
      <c r="C29" s="2">
        <v>146995872</v>
      </c>
      <c r="D29" s="2">
        <v>199648810</v>
      </c>
    </row>
    <row r="30" spans="2:4" x14ac:dyDescent="0.3">
      <c r="B30" s="7" t="s">
        <v>53</v>
      </c>
      <c r="C30" s="2">
        <v>21027504</v>
      </c>
      <c r="D30" s="2">
        <v>19932259</v>
      </c>
    </row>
    <row r="31" spans="2:4" x14ac:dyDescent="0.3">
      <c r="C31" s="24">
        <f>SUM(C25:C30)</f>
        <v>4006532538</v>
      </c>
      <c r="D31" s="16">
        <v>4058090231</v>
      </c>
    </row>
    <row r="32" spans="2:4" x14ac:dyDescent="0.3">
      <c r="B32" s="14" t="s">
        <v>58</v>
      </c>
      <c r="C32" s="24"/>
      <c r="D32" s="16"/>
    </row>
    <row r="33" spans="2:4" ht="18" thickBot="1" x14ac:dyDescent="0.35">
      <c r="B33" s="14" t="s">
        <v>59</v>
      </c>
      <c r="C33" s="2">
        <v>85733790</v>
      </c>
      <c r="D33" s="2">
        <v>82818034</v>
      </c>
    </row>
    <row r="34" spans="2:4" ht="18" thickBot="1" x14ac:dyDescent="0.35">
      <c r="B34" s="3"/>
      <c r="C34" s="10">
        <f>SUM(C31:C33)</f>
        <v>4092266328</v>
      </c>
      <c r="D34" s="11">
        <v>4140908265</v>
      </c>
    </row>
    <row r="35" spans="2:4" x14ac:dyDescent="0.3">
      <c r="B35" s="3"/>
      <c r="C35" s="24"/>
      <c r="D35" s="16"/>
    </row>
    <row r="36" spans="2:4" x14ac:dyDescent="0.3">
      <c r="B36" s="13" t="s">
        <v>16</v>
      </c>
    </row>
    <row r="37" spans="2:4" x14ac:dyDescent="0.3">
      <c r="B37" s="7" t="s">
        <v>48</v>
      </c>
      <c r="C37" s="2">
        <v>1957953763</v>
      </c>
      <c r="D37" s="2">
        <v>2054247351</v>
      </c>
    </row>
    <row r="38" spans="2:4" x14ac:dyDescent="0.3">
      <c r="B38" s="7" t="s">
        <v>17</v>
      </c>
      <c r="C38" s="2">
        <v>116578945</v>
      </c>
      <c r="D38" s="2">
        <v>110895341</v>
      </c>
    </row>
    <row r="39" spans="2:4" x14ac:dyDescent="0.3">
      <c r="B39" s="7" t="s">
        <v>18</v>
      </c>
      <c r="C39" s="2">
        <v>906577969</v>
      </c>
      <c r="D39" s="2">
        <v>969150112</v>
      </c>
    </row>
    <row r="40" spans="2:4" x14ac:dyDescent="0.3">
      <c r="B40" s="7" t="s">
        <v>123</v>
      </c>
      <c r="D40" s="2">
        <v>3053157</v>
      </c>
    </row>
    <row r="41" spans="2:4" ht="18" thickBot="1" x14ac:dyDescent="0.35">
      <c r="B41" s="7" t="s">
        <v>49</v>
      </c>
      <c r="C41" s="2">
        <v>13412228</v>
      </c>
      <c r="D41" s="2">
        <v>14178481</v>
      </c>
    </row>
    <row r="42" spans="2:4" ht="18" thickBot="1" x14ac:dyDescent="0.35">
      <c r="B42" s="3"/>
      <c r="C42" s="10">
        <f>SUM(C37:C41)</f>
        <v>2994522905</v>
      </c>
      <c r="D42" s="11">
        <v>3151524442</v>
      </c>
    </row>
    <row r="44" spans="2:4" x14ac:dyDescent="0.3">
      <c r="B44" s="3"/>
    </row>
    <row r="45" spans="2:4" x14ac:dyDescent="0.3">
      <c r="B45" s="3" t="s">
        <v>19</v>
      </c>
    </row>
    <row r="46" spans="2:4" x14ac:dyDescent="0.3">
      <c r="B46" s="7" t="s">
        <v>49</v>
      </c>
      <c r="C46" s="2">
        <v>576484969</v>
      </c>
      <c r="D46" s="2">
        <v>634601301</v>
      </c>
    </row>
    <row r="47" spans="2:4" x14ac:dyDescent="0.3">
      <c r="B47" s="7" t="s">
        <v>18</v>
      </c>
      <c r="C47" s="2">
        <v>112818401</v>
      </c>
      <c r="D47" s="2">
        <v>107439092</v>
      </c>
    </row>
    <row r="48" spans="2:4" x14ac:dyDescent="0.3">
      <c r="B48" s="7" t="s">
        <v>20</v>
      </c>
      <c r="C48" s="2">
        <v>51105706</v>
      </c>
      <c r="D48" s="2">
        <v>81438491</v>
      </c>
    </row>
    <row r="49" spans="2:4" x14ac:dyDescent="0.3">
      <c r="B49" s="7" t="s">
        <v>131</v>
      </c>
    </row>
    <row r="50" spans="2:4" x14ac:dyDescent="0.3">
      <c r="B50" s="7" t="s">
        <v>45</v>
      </c>
      <c r="C50" s="2">
        <v>144647827</v>
      </c>
      <c r="D50" s="2">
        <v>136644990</v>
      </c>
    </row>
    <row r="51" spans="2:4" ht="18" thickBot="1" x14ac:dyDescent="0.35">
      <c r="B51" s="7" t="s">
        <v>17</v>
      </c>
      <c r="C51" s="2">
        <v>6038793</v>
      </c>
      <c r="D51" s="2">
        <v>4584234</v>
      </c>
    </row>
    <row r="52" spans="2:4" ht="18" thickBot="1" x14ac:dyDescent="0.35">
      <c r="B52" s="3"/>
      <c r="C52" s="10">
        <f>SUM(C46:C51)</f>
        <v>891095696</v>
      </c>
      <c r="D52" s="10">
        <v>964708108</v>
      </c>
    </row>
    <row r="53" spans="2:4" x14ac:dyDescent="0.3">
      <c r="B53" s="3"/>
      <c r="C53" s="8"/>
      <c r="D53" s="8"/>
    </row>
    <row r="54" spans="2:4" x14ac:dyDescent="0.3">
      <c r="B54" s="3" t="s">
        <v>21</v>
      </c>
      <c r="C54" s="24">
        <f>C42+C52</f>
        <v>3885618601</v>
      </c>
      <c r="D54" s="24">
        <v>4116232550</v>
      </c>
    </row>
    <row r="55" spans="2:4" x14ac:dyDescent="0.3">
      <c r="B55" s="3"/>
      <c r="C55" s="6"/>
      <c r="D55" s="6"/>
    </row>
    <row r="56" spans="2:4" ht="18" thickBot="1" x14ac:dyDescent="0.35">
      <c r="B56" s="3" t="s">
        <v>22</v>
      </c>
      <c r="C56" s="56">
        <f>C54+C34</f>
        <v>7977884929</v>
      </c>
      <c r="D56" s="12">
        <v>8257140815</v>
      </c>
    </row>
    <row r="57" spans="2:4" ht="18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4"/>
  <sheetViews>
    <sheetView zoomScale="60" zoomScaleNormal="60" workbookViewId="0">
      <selection activeCell="H12" sqref="H12"/>
    </sheetView>
  </sheetViews>
  <sheetFormatPr defaultColWidth="8.85546875" defaultRowHeight="17.25" x14ac:dyDescent="0.3"/>
  <cols>
    <col min="1" max="1" width="85.140625" style="1" bestFit="1" customWidth="1"/>
    <col min="2" max="2" width="20.85546875" style="59" customWidth="1"/>
    <col min="3" max="3" width="20.42578125" style="17" customWidth="1"/>
    <col min="4" max="16384" width="8.85546875" style="14"/>
  </cols>
  <sheetData>
    <row r="1" spans="1:3" ht="69" x14ac:dyDescent="0.3">
      <c r="A1" s="63"/>
      <c r="B1" s="67" t="s">
        <v>146</v>
      </c>
      <c r="C1" s="68" t="s">
        <v>147</v>
      </c>
    </row>
    <row r="2" spans="1:3" ht="18" thickBot="1" x14ac:dyDescent="0.35">
      <c r="A2" s="15"/>
      <c r="B2" s="22" t="s">
        <v>140</v>
      </c>
      <c r="C2" s="22"/>
    </row>
    <row r="3" spans="1:3" x14ac:dyDescent="0.3">
      <c r="A3" s="21"/>
      <c r="B3" s="58"/>
      <c r="C3" s="20"/>
    </row>
    <row r="4" spans="1:3" x14ac:dyDescent="0.3">
      <c r="A4" s="7" t="s">
        <v>23</v>
      </c>
      <c r="B4" s="59">
        <v>634712757</v>
      </c>
      <c r="C4" s="17">
        <v>592600537</v>
      </c>
    </row>
    <row r="5" spans="1:3" x14ac:dyDescent="0.3">
      <c r="A5" s="7" t="s">
        <v>57</v>
      </c>
      <c r="B5" s="59">
        <v>58871631</v>
      </c>
      <c r="C5" s="17">
        <v>42415513</v>
      </c>
    </row>
    <row r="6" spans="1:3" ht="18" thickBot="1" x14ac:dyDescent="0.35">
      <c r="A6" s="7" t="s">
        <v>24</v>
      </c>
      <c r="B6" s="59">
        <v>67506574</v>
      </c>
      <c r="C6" s="17">
        <v>68900765</v>
      </c>
    </row>
    <row r="7" spans="1:3" ht="35.25" thickBot="1" x14ac:dyDescent="0.35">
      <c r="A7" s="3" t="s">
        <v>25</v>
      </c>
      <c r="B7" s="60">
        <f>SUM(B4:B6)</f>
        <v>761090962</v>
      </c>
      <c r="C7" s="60">
        <f>SUM(C4:C6)</f>
        <v>703916815</v>
      </c>
    </row>
    <row r="8" spans="1:3" x14ac:dyDescent="0.3">
      <c r="A8" s="7"/>
    </row>
    <row r="9" spans="1:3" x14ac:dyDescent="0.3">
      <c r="A9" s="19" t="s">
        <v>26</v>
      </c>
      <c r="B9" s="59">
        <v>-232813590</v>
      </c>
      <c r="C9" s="17">
        <v>-214169739</v>
      </c>
    </row>
    <row r="10" spans="1:3" x14ac:dyDescent="0.3">
      <c r="A10" s="19" t="s">
        <v>50</v>
      </c>
      <c r="B10" s="59">
        <v>-278069448</v>
      </c>
      <c r="C10" s="17">
        <v>-235863566</v>
      </c>
    </row>
    <row r="11" spans="1:3" x14ac:dyDescent="0.3">
      <c r="A11" s="19" t="s">
        <v>51</v>
      </c>
      <c r="B11" s="59">
        <v>-75588406</v>
      </c>
      <c r="C11" s="17">
        <v>-93645012</v>
      </c>
    </row>
    <row r="12" spans="1:3" ht="16.5" customHeight="1" x14ac:dyDescent="0.3">
      <c r="A12" s="19" t="s">
        <v>27</v>
      </c>
      <c r="B12" s="59">
        <v>-2760167</v>
      </c>
      <c r="C12" s="17">
        <v>-2540064</v>
      </c>
    </row>
    <row r="13" spans="1:3" x14ac:dyDescent="0.3">
      <c r="A13" s="19" t="s">
        <v>28</v>
      </c>
      <c r="B13" s="59">
        <v>-15798941</v>
      </c>
      <c r="C13" s="17">
        <v>-15813251</v>
      </c>
    </row>
    <row r="14" spans="1:3" x14ac:dyDescent="0.3">
      <c r="A14" s="19" t="s">
        <v>29</v>
      </c>
      <c r="B14" s="59">
        <v>-37461276</v>
      </c>
      <c r="C14" s="17">
        <v>-37674989</v>
      </c>
    </row>
    <row r="15" spans="1:3" x14ac:dyDescent="0.3">
      <c r="A15" s="19" t="s">
        <v>52</v>
      </c>
      <c r="B15" s="59">
        <v>21324157</v>
      </c>
      <c r="C15" s="17">
        <v>-17599953</v>
      </c>
    </row>
    <row r="16" spans="1:3" ht="18" thickBot="1" x14ac:dyDescent="0.35">
      <c r="A16" s="19" t="s">
        <v>30</v>
      </c>
      <c r="B16" s="59">
        <v>-107056756</v>
      </c>
      <c r="C16" s="17">
        <v>-57210336</v>
      </c>
    </row>
    <row r="17" spans="1:3" ht="35.25" thickBot="1" x14ac:dyDescent="0.35">
      <c r="A17" s="3" t="s">
        <v>31</v>
      </c>
      <c r="B17" s="60">
        <f>SUM(B7:B16)</f>
        <v>32866535</v>
      </c>
      <c r="C17" s="60">
        <f>SUM(C7:C16)</f>
        <v>29399905</v>
      </c>
    </row>
    <row r="18" spans="1:3" x14ac:dyDescent="0.3">
      <c r="A18" s="7"/>
    </row>
    <row r="19" spans="1:3" x14ac:dyDescent="0.3">
      <c r="A19" s="7" t="s">
        <v>32</v>
      </c>
      <c r="B19" s="59">
        <v>263066728</v>
      </c>
      <c r="C19" s="17">
        <v>540476385</v>
      </c>
    </row>
    <row r="20" spans="1:3" x14ac:dyDescent="0.3">
      <c r="A20" s="7" t="s">
        <v>33</v>
      </c>
      <c r="B20" s="59">
        <v>-263066728</v>
      </c>
      <c r="C20" s="17">
        <v>-540476385</v>
      </c>
    </row>
    <row r="21" spans="1:3" x14ac:dyDescent="0.3">
      <c r="A21" s="7" t="s">
        <v>34</v>
      </c>
      <c r="B21" s="59">
        <v>35270257</v>
      </c>
      <c r="C21" s="17">
        <v>104332323</v>
      </c>
    </row>
    <row r="22" spans="1:3" x14ac:dyDescent="0.3">
      <c r="A22" s="7" t="s">
        <v>35</v>
      </c>
      <c r="B22" s="59">
        <v>-35270257</v>
      </c>
      <c r="C22" s="17">
        <v>-104332323</v>
      </c>
    </row>
    <row r="23" spans="1:3" ht="18" thickBot="1" x14ac:dyDescent="0.35">
      <c r="A23" s="7"/>
    </row>
    <row r="24" spans="1:3" ht="18" thickBot="1" x14ac:dyDescent="0.35">
      <c r="A24" s="3" t="s">
        <v>36</v>
      </c>
      <c r="B24" s="60">
        <f>B17+B19+B20+B21+B22</f>
        <v>32866535</v>
      </c>
      <c r="C24" s="60">
        <f>C17+C19+C20+C21+C22</f>
        <v>29399905</v>
      </c>
    </row>
    <row r="25" spans="1:3" x14ac:dyDescent="0.3">
      <c r="A25" s="7"/>
    </row>
    <row r="26" spans="1:3" x14ac:dyDescent="0.3">
      <c r="A26" s="7" t="s">
        <v>37</v>
      </c>
      <c r="B26" s="59">
        <v>140742101</v>
      </c>
      <c r="C26" s="17">
        <v>294950607</v>
      </c>
    </row>
    <row r="27" spans="1:3" ht="18" thickBot="1" x14ac:dyDescent="0.35">
      <c r="A27" s="7" t="s">
        <v>38</v>
      </c>
      <c r="B27" s="59">
        <v>-79897971</v>
      </c>
      <c r="C27" s="17">
        <v>-102578778</v>
      </c>
    </row>
    <row r="28" spans="1:3" ht="18" thickBot="1" x14ac:dyDescent="0.35">
      <c r="A28" s="3" t="s">
        <v>39</v>
      </c>
      <c r="B28" s="60">
        <f>B26+B27</f>
        <v>60844130</v>
      </c>
      <c r="C28" s="60">
        <f>C26+C27</f>
        <v>192371829</v>
      </c>
    </row>
    <row r="29" spans="1:3" ht="18" thickBot="1" x14ac:dyDescent="0.35">
      <c r="A29" s="7"/>
    </row>
    <row r="30" spans="1:3" ht="18" thickBot="1" x14ac:dyDescent="0.35">
      <c r="A30" s="3" t="s">
        <v>40</v>
      </c>
      <c r="B30" s="60">
        <f>B24+B28</f>
        <v>93710665</v>
      </c>
      <c r="C30" s="60">
        <f>C24+C28</f>
        <v>221771734</v>
      </c>
    </row>
    <row r="31" spans="1:3" x14ac:dyDescent="0.3">
      <c r="A31" s="7"/>
    </row>
    <row r="32" spans="1:3" x14ac:dyDescent="0.3">
      <c r="A32" s="7" t="s">
        <v>41</v>
      </c>
      <c r="B32" s="59">
        <v>-22892265</v>
      </c>
      <c r="C32" s="17">
        <v>-44493663</v>
      </c>
    </row>
    <row r="33" spans="1:3" ht="18" thickBot="1" x14ac:dyDescent="0.35">
      <c r="A33" s="7"/>
    </row>
    <row r="34" spans="1:3" ht="18" thickBot="1" x14ac:dyDescent="0.35">
      <c r="A34" s="15" t="s">
        <v>42</v>
      </c>
      <c r="B34" s="60">
        <f>B30+B32</f>
        <v>70818400</v>
      </c>
      <c r="C34" s="60">
        <f>C30+C32</f>
        <v>177278071</v>
      </c>
    </row>
    <row r="35" spans="1:3" x14ac:dyDescent="0.3">
      <c r="A35" s="14" t="s">
        <v>60</v>
      </c>
      <c r="B35" s="59">
        <v>72819072</v>
      </c>
      <c r="C35" s="25">
        <v>179703566</v>
      </c>
    </row>
    <row r="36" spans="1:3" x14ac:dyDescent="0.3">
      <c r="A36" s="14" t="s">
        <v>61</v>
      </c>
      <c r="B36" s="59">
        <v>-2000672</v>
      </c>
      <c r="C36" s="25">
        <v>-2425495</v>
      </c>
    </row>
    <row r="37" spans="1:3" x14ac:dyDescent="0.3">
      <c r="A37" s="14" t="s">
        <v>124</v>
      </c>
      <c r="B37" s="57">
        <v>188381504</v>
      </c>
      <c r="C37" s="23">
        <v>11773844</v>
      </c>
    </row>
    <row r="38" spans="1:3" x14ac:dyDescent="0.3">
      <c r="A38" s="14"/>
      <c r="B38" s="57"/>
      <c r="C38" s="23"/>
    </row>
    <row r="39" spans="1:3" x14ac:dyDescent="0.3">
      <c r="A39" s="18" t="s">
        <v>55</v>
      </c>
      <c r="B39" s="61">
        <v>0.38</v>
      </c>
      <c r="C39" s="26">
        <v>15.06</v>
      </c>
    </row>
    <row r="40" spans="1:3" x14ac:dyDescent="0.3">
      <c r="A40" s="18" t="s">
        <v>145</v>
      </c>
      <c r="B40" s="59">
        <v>6395044</v>
      </c>
      <c r="C40" s="25"/>
    </row>
    <row r="41" spans="1:3" ht="18" thickBot="1" x14ac:dyDescent="0.35">
      <c r="A41" s="14" t="s">
        <v>54</v>
      </c>
      <c r="B41" s="59">
        <v>10928102</v>
      </c>
      <c r="C41" s="25">
        <v>2684589</v>
      </c>
    </row>
    <row r="42" spans="1:3" ht="18" thickBot="1" x14ac:dyDescent="0.35">
      <c r="A42" s="15" t="s">
        <v>43</v>
      </c>
      <c r="B42" s="60">
        <f>B34+B41+B40</f>
        <v>88141546</v>
      </c>
      <c r="C42" s="60">
        <f>C34+C41</f>
        <v>179962660</v>
      </c>
    </row>
    <row r="43" spans="1:3" x14ac:dyDescent="0.3">
      <c r="A43" s="14" t="s">
        <v>60</v>
      </c>
      <c r="B43" s="57">
        <v>90142218</v>
      </c>
      <c r="C43" s="57">
        <v>181717008</v>
      </c>
    </row>
    <row r="44" spans="1:3" x14ac:dyDescent="0.3">
      <c r="A44" s="14" t="s">
        <v>61</v>
      </c>
      <c r="B44" s="57">
        <v>-2000672</v>
      </c>
      <c r="C44" s="57">
        <v>-1754348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9"/>
  <sheetViews>
    <sheetView zoomScale="60" zoomScaleNormal="60" workbookViewId="0">
      <selection activeCell="L27" sqref="L27"/>
    </sheetView>
  </sheetViews>
  <sheetFormatPr defaultColWidth="8.85546875" defaultRowHeight="17.25" x14ac:dyDescent="0.3"/>
  <cols>
    <col min="1" max="1" width="46.42578125" style="55" customWidth="1"/>
    <col min="2" max="2" width="20" style="62" customWidth="1"/>
    <col min="3" max="3" width="17.42578125" style="62" bestFit="1" customWidth="1"/>
    <col min="4" max="4" width="19.85546875" style="62" bestFit="1" customWidth="1"/>
    <col min="5" max="5" width="21.42578125" style="62" customWidth="1"/>
    <col min="6" max="6" width="28.5703125" style="62" customWidth="1"/>
    <col min="7" max="7" width="23.85546875" style="62" customWidth="1"/>
    <col min="8" max="8" width="22.42578125" style="62" customWidth="1"/>
    <col min="9" max="9" width="26.7109375" style="55" customWidth="1"/>
    <col min="10" max="10" width="14.7109375" style="55" customWidth="1"/>
    <col min="11" max="16384" width="8.85546875" style="55"/>
  </cols>
  <sheetData>
    <row r="1" spans="1:10" x14ac:dyDescent="0.3">
      <c r="A1" s="80"/>
      <c r="B1" s="70" t="s">
        <v>62</v>
      </c>
      <c r="C1" s="70" t="s">
        <v>64</v>
      </c>
      <c r="D1" s="70" t="s">
        <v>67</v>
      </c>
      <c r="E1" s="81" t="s">
        <v>69</v>
      </c>
      <c r="F1" s="70" t="s">
        <v>70</v>
      </c>
      <c r="G1" s="82" t="s">
        <v>148</v>
      </c>
      <c r="H1" s="82" t="s">
        <v>59</v>
      </c>
      <c r="I1" s="70" t="s">
        <v>72</v>
      </c>
    </row>
    <row r="2" spans="1:10" x14ac:dyDescent="0.3">
      <c r="A2" s="80"/>
      <c r="B2" s="71" t="s">
        <v>63</v>
      </c>
      <c r="C2" s="70" t="s">
        <v>65</v>
      </c>
      <c r="D2" s="71" t="s">
        <v>68</v>
      </c>
      <c r="E2" s="81"/>
      <c r="F2" s="71" t="s">
        <v>71</v>
      </c>
      <c r="G2" s="82"/>
      <c r="H2" s="82"/>
      <c r="I2" s="71" t="s">
        <v>73</v>
      </c>
    </row>
    <row r="3" spans="1:10" x14ac:dyDescent="0.3">
      <c r="A3" s="80"/>
      <c r="B3" s="72"/>
      <c r="C3" s="71" t="s">
        <v>66</v>
      </c>
      <c r="D3" s="72"/>
      <c r="E3" s="81"/>
      <c r="F3" s="72"/>
      <c r="G3" s="82"/>
      <c r="H3" s="82"/>
      <c r="I3" s="72"/>
    </row>
    <row r="4" spans="1:10" x14ac:dyDescent="0.3">
      <c r="A4" s="69" t="s">
        <v>133</v>
      </c>
      <c r="B4" s="73">
        <v>117738440</v>
      </c>
      <c r="C4" s="73">
        <v>441418396</v>
      </c>
      <c r="D4" s="73">
        <v>247478865</v>
      </c>
      <c r="E4" s="73">
        <v>1265796861</v>
      </c>
      <c r="F4" s="74">
        <v>1785866415</v>
      </c>
      <c r="G4" s="74">
        <v>16520600</v>
      </c>
      <c r="H4" s="74">
        <v>93548755</v>
      </c>
      <c r="I4" s="73">
        <v>3968368332</v>
      </c>
      <c r="J4" s="75"/>
    </row>
    <row r="5" spans="1:10" x14ac:dyDescent="0.3">
      <c r="A5" s="65" t="s">
        <v>74</v>
      </c>
      <c r="B5" s="66" t="s">
        <v>44</v>
      </c>
      <c r="C5" s="66" t="s">
        <v>44</v>
      </c>
      <c r="D5" s="66" t="s">
        <v>44</v>
      </c>
      <c r="E5" s="66" t="s">
        <v>44</v>
      </c>
      <c r="F5" s="78">
        <v>179703566</v>
      </c>
      <c r="G5" s="66" t="s">
        <v>44</v>
      </c>
      <c r="H5" s="78">
        <v>-2425495</v>
      </c>
      <c r="I5" s="78">
        <v>177278071</v>
      </c>
      <c r="J5" s="75"/>
    </row>
    <row r="6" spans="1:10" x14ac:dyDescent="0.3">
      <c r="A6" s="65"/>
      <c r="B6" s="71" t="s">
        <v>81</v>
      </c>
      <c r="C6" s="71" t="s">
        <v>134</v>
      </c>
      <c r="D6" s="71" t="s">
        <v>79</v>
      </c>
      <c r="E6" s="71" t="s">
        <v>80</v>
      </c>
      <c r="F6" s="73">
        <v>179703566</v>
      </c>
      <c r="G6" s="71" t="s">
        <v>79</v>
      </c>
      <c r="H6" s="73">
        <v>-2425495</v>
      </c>
      <c r="I6" s="73">
        <v>177278071</v>
      </c>
      <c r="J6" s="75"/>
    </row>
    <row r="7" spans="1:10" x14ac:dyDescent="0.3">
      <c r="A7" s="65" t="s">
        <v>125</v>
      </c>
      <c r="B7" s="66"/>
      <c r="C7" s="66"/>
      <c r="D7" s="66"/>
      <c r="E7" s="66"/>
      <c r="F7" s="78">
        <v>-174488368</v>
      </c>
      <c r="G7" s="66"/>
      <c r="H7" s="66"/>
      <c r="I7" s="78">
        <v>-174488368</v>
      </c>
      <c r="J7" s="75"/>
    </row>
    <row r="8" spans="1:10" x14ac:dyDescent="0.3">
      <c r="A8" s="65" t="s">
        <v>53</v>
      </c>
      <c r="B8" s="66" t="s">
        <v>75</v>
      </c>
      <c r="C8" s="66" t="s">
        <v>77</v>
      </c>
      <c r="D8" s="66" t="s">
        <v>79</v>
      </c>
      <c r="E8" s="66" t="s">
        <v>82</v>
      </c>
      <c r="F8" s="66" t="s">
        <v>82</v>
      </c>
      <c r="G8" s="78">
        <v>2684589</v>
      </c>
      <c r="H8" s="78">
        <v>152946</v>
      </c>
      <c r="I8" s="78">
        <v>2837535</v>
      </c>
      <c r="J8" s="75"/>
    </row>
    <row r="9" spans="1:10" x14ac:dyDescent="0.3">
      <c r="A9" s="65" t="s">
        <v>59</v>
      </c>
      <c r="B9" s="66" t="s">
        <v>79</v>
      </c>
      <c r="C9" s="66" t="s">
        <v>76</v>
      </c>
      <c r="D9" s="66" t="s">
        <v>76</v>
      </c>
      <c r="E9" s="66" t="s">
        <v>142</v>
      </c>
      <c r="F9" s="66" t="s">
        <v>149</v>
      </c>
      <c r="G9" s="66" t="s">
        <v>76</v>
      </c>
      <c r="H9" s="78">
        <v>-2587574</v>
      </c>
      <c r="I9" s="78">
        <v>-2587574</v>
      </c>
      <c r="J9" s="75"/>
    </row>
    <row r="10" spans="1:10" x14ac:dyDescent="0.3">
      <c r="A10" s="69" t="s">
        <v>150</v>
      </c>
      <c r="B10" s="73">
        <v>117738440</v>
      </c>
      <c r="C10" s="73">
        <v>441418396</v>
      </c>
      <c r="D10" s="73">
        <v>247478865</v>
      </c>
      <c r="E10" s="73">
        <v>1265796861</v>
      </c>
      <c r="F10" s="74">
        <v>1791081613</v>
      </c>
      <c r="G10" s="74">
        <v>19205189</v>
      </c>
      <c r="H10" s="74">
        <v>88688632</v>
      </c>
      <c r="I10" s="73">
        <v>3971407996</v>
      </c>
      <c r="J10" s="75"/>
    </row>
    <row r="11" spans="1:10" x14ac:dyDescent="0.3">
      <c r="A11" s="65" t="s">
        <v>135</v>
      </c>
      <c r="B11" s="66" t="s">
        <v>44</v>
      </c>
      <c r="C11" s="66" t="s">
        <v>44</v>
      </c>
      <c r="D11" s="66" t="s">
        <v>44</v>
      </c>
      <c r="E11" s="66" t="s">
        <v>44</v>
      </c>
      <c r="F11" s="78">
        <v>172191575</v>
      </c>
      <c r="G11" s="66" t="s">
        <v>44</v>
      </c>
      <c r="H11" s="78">
        <v>-2401176</v>
      </c>
      <c r="I11" s="78">
        <v>169790399</v>
      </c>
      <c r="J11" s="75"/>
    </row>
    <row r="12" spans="1:10" x14ac:dyDescent="0.3">
      <c r="A12" s="65" t="s">
        <v>136</v>
      </c>
      <c r="B12" s="66" t="s">
        <v>77</v>
      </c>
      <c r="C12" s="66" t="s">
        <v>76</v>
      </c>
      <c r="D12" s="66" t="s">
        <v>76</v>
      </c>
      <c r="E12" s="66" t="s">
        <v>82</v>
      </c>
      <c r="F12" s="78">
        <v>2452222</v>
      </c>
      <c r="G12" s="66" t="s">
        <v>77</v>
      </c>
      <c r="H12" s="66" t="s">
        <v>77</v>
      </c>
      <c r="I12" s="78">
        <v>2452222</v>
      </c>
      <c r="J12" s="75"/>
    </row>
    <row r="13" spans="1:10" x14ac:dyDescent="0.3">
      <c r="A13" s="65"/>
      <c r="B13" s="71" t="s">
        <v>79</v>
      </c>
      <c r="C13" s="71" t="s">
        <v>77</v>
      </c>
      <c r="D13" s="71" t="s">
        <v>79</v>
      </c>
      <c r="E13" s="71" t="s">
        <v>77</v>
      </c>
      <c r="F13" s="73">
        <v>174643797</v>
      </c>
      <c r="G13" s="71" t="s">
        <v>75</v>
      </c>
      <c r="H13" s="73">
        <v>-2401176</v>
      </c>
      <c r="I13" s="73">
        <v>172242621</v>
      </c>
      <c r="J13" s="75"/>
    </row>
    <row r="14" spans="1:10" x14ac:dyDescent="0.3">
      <c r="A14" s="65" t="s">
        <v>127</v>
      </c>
      <c r="B14" s="66" t="s">
        <v>44</v>
      </c>
      <c r="C14" s="66" t="s">
        <v>44</v>
      </c>
      <c r="D14" s="66"/>
      <c r="E14" s="66"/>
      <c r="F14" s="78">
        <v>-21873676</v>
      </c>
      <c r="G14" s="66" t="s">
        <v>44</v>
      </c>
      <c r="H14" s="66" t="s">
        <v>44</v>
      </c>
      <c r="I14" s="78">
        <v>-21873676</v>
      </c>
      <c r="J14" s="75"/>
    </row>
    <row r="15" spans="1:10" x14ac:dyDescent="0.3">
      <c r="A15" s="65" t="s">
        <v>128</v>
      </c>
      <c r="B15" s="66" t="s">
        <v>44</v>
      </c>
      <c r="C15" s="66" t="s">
        <v>44</v>
      </c>
      <c r="D15" s="66" t="s">
        <v>44</v>
      </c>
      <c r="E15" s="66" t="s">
        <v>44</v>
      </c>
      <c r="F15" s="78">
        <v>21873676</v>
      </c>
      <c r="G15" s="66" t="s">
        <v>44</v>
      </c>
      <c r="H15" s="66" t="s">
        <v>44</v>
      </c>
      <c r="I15" s="78">
        <v>21873676</v>
      </c>
      <c r="J15" s="75"/>
    </row>
    <row r="16" spans="1:10" x14ac:dyDescent="0.3">
      <c r="A16" s="65" t="s">
        <v>78</v>
      </c>
      <c r="B16" s="66"/>
      <c r="C16" s="66"/>
      <c r="D16" s="66"/>
      <c r="E16" s="66"/>
      <c r="F16" s="66"/>
      <c r="G16" s="66"/>
      <c r="H16" s="66" t="s">
        <v>44</v>
      </c>
      <c r="I16" s="66"/>
      <c r="J16" s="75"/>
    </row>
    <row r="17" spans="1:10" x14ac:dyDescent="0.3">
      <c r="A17" s="65" t="s">
        <v>137</v>
      </c>
      <c r="B17" s="78">
        <v>1766076600</v>
      </c>
      <c r="C17" s="66" t="s">
        <v>44</v>
      </c>
      <c r="D17" s="66" t="s">
        <v>44</v>
      </c>
      <c r="E17" s="66" t="s">
        <v>44</v>
      </c>
      <c r="F17" s="78">
        <v>-1766076600</v>
      </c>
      <c r="G17" s="66" t="s">
        <v>44</v>
      </c>
      <c r="H17" s="66" t="s">
        <v>44</v>
      </c>
      <c r="I17" s="66" t="s">
        <v>44</v>
      </c>
      <c r="J17" s="75"/>
    </row>
    <row r="18" spans="1:10" x14ac:dyDescent="0.3">
      <c r="A18" s="65" t="s">
        <v>53</v>
      </c>
      <c r="B18" s="66" t="s">
        <v>44</v>
      </c>
      <c r="C18" s="66" t="s">
        <v>44</v>
      </c>
      <c r="D18" s="66" t="s">
        <v>44</v>
      </c>
      <c r="E18" s="66" t="s">
        <v>44</v>
      </c>
      <c r="F18" s="66" t="s">
        <v>44</v>
      </c>
      <c r="G18" s="78">
        <v>727070</v>
      </c>
      <c r="H18" s="78">
        <v>-11808100</v>
      </c>
      <c r="I18" s="78">
        <v>-11081030</v>
      </c>
      <c r="J18" s="75"/>
    </row>
    <row r="19" spans="1:10" x14ac:dyDescent="0.3">
      <c r="A19" s="65" t="s">
        <v>59</v>
      </c>
      <c r="B19" s="66" t="s">
        <v>138</v>
      </c>
      <c r="C19" s="66" t="s">
        <v>79</v>
      </c>
      <c r="D19" s="66" t="s">
        <v>76</v>
      </c>
      <c r="E19" s="66" t="s">
        <v>82</v>
      </c>
      <c r="F19" s="66" t="s">
        <v>77</v>
      </c>
      <c r="G19" s="66" t="s">
        <v>79</v>
      </c>
      <c r="H19" s="78">
        <v>8338678</v>
      </c>
      <c r="I19" s="78">
        <v>8338678</v>
      </c>
      <c r="J19" s="75"/>
    </row>
    <row r="20" spans="1:10" x14ac:dyDescent="0.3">
      <c r="A20" s="69" t="s">
        <v>126</v>
      </c>
      <c r="B20" s="73">
        <v>1883815040</v>
      </c>
      <c r="C20" s="73">
        <v>441418396</v>
      </c>
      <c r="D20" s="73">
        <v>247478865</v>
      </c>
      <c r="E20" s="73">
        <v>1265796861</v>
      </c>
      <c r="F20" s="74">
        <v>199648810</v>
      </c>
      <c r="G20" s="74">
        <v>19932259</v>
      </c>
      <c r="H20" s="74">
        <v>82818034</v>
      </c>
      <c r="I20" s="73">
        <v>4140908265</v>
      </c>
      <c r="J20" s="75"/>
    </row>
    <row r="21" spans="1:10" x14ac:dyDescent="0.3">
      <c r="A21" s="65" t="s">
        <v>74</v>
      </c>
      <c r="B21" s="66" t="s">
        <v>44</v>
      </c>
      <c r="C21" s="66" t="s">
        <v>44</v>
      </c>
      <c r="D21" s="66" t="s">
        <v>44</v>
      </c>
      <c r="E21" s="66" t="s">
        <v>44</v>
      </c>
      <c r="F21" s="78">
        <v>72819072</v>
      </c>
      <c r="G21" s="66" t="s">
        <v>44</v>
      </c>
      <c r="H21" s="78">
        <v>-2000672</v>
      </c>
      <c r="I21" s="78">
        <v>70818400</v>
      </c>
      <c r="J21" s="75"/>
    </row>
    <row r="22" spans="1:10" x14ac:dyDescent="0.3">
      <c r="A22" s="65" t="s">
        <v>136</v>
      </c>
      <c r="B22" s="66" t="s">
        <v>81</v>
      </c>
      <c r="C22" s="66" t="s">
        <v>81</v>
      </c>
      <c r="D22" s="66" t="s">
        <v>81</v>
      </c>
      <c r="E22" s="66" t="s">
        <v>81</v>
      </c>
      <c r="F22" s="78">
        <v>6395044</v>
      </c>
      <c r="G22" s="66" t="s">
        <v>81</v>
      </c>
      <c r="H22" s="66" t="s">
        <v>81</v>
      </c>
      <c r="I22" s="78">
        <v>6395044</v>
      </c>
      <c r="J22" s="75"/>
    </row>
    <row r="23" spans="1:10" x14ac:dyDescent="0.3">
      <c r="A23" s="65"/>
      <c r="B23" s="71" t="s">
        <v>81</v>
      </c>
      <c r="C23" s="71" t="s">
        <v>81</v>
      </c>
      <c r="D23" s="71" t="s">
        <v>81</v>
      </c>
      <c r="E23" s="71" t="s">
        <v>81</v>
      </c>
      <c r="F23" s="73">
        <v>79214116</v>
      </c>
      <c r="G23" s="71" t="s">
        <v>81</v>
      </c>
      <c r="H23" s="73">
        <v>-2000672</v>
      </c>
      <c r="I23" s="73">
        <v>77213444</v>
      </c>
      <c r="J23" s="75"/>
    </row>
    <row r="24" spans="1:10" x14ac:dyDescent="0.3">
      <c r="A24" s="65" t="s">
        <v>78</v>
      </c>
      <c r="B24" s="66"/>
      <c r="C24" s="66"/>
      <c r="D24" s="66"/>
      <c r="E24" s="66"/>
      <c r="F24" s="66"/>
      <c r="G24" s="66"/>
      <c r="H24" s="66"/>
      <c r="I24" s="66"/>
      <c r="J24" s="75"/>
    </row>
    <row r="25" spans="1:10" x14ac:dyDescent="0.3">
      <c r="A25" s="65" t="s">
        <v>151</v>
      </c>
      <c r="B25" s="66" t="s">
        <v>44</v>
      </c>
      <c r="C25" s="66" t="s">
        <v>44</v>
      </c>
      <c r="D25" s="66" t="s">
        <v>44</v>
      </c>
      <c r="E25" s="66" t="s">
        <v>44</v>
      </c>
      <c r="F25" s="78">
        <v>-131867054</v>
      </c>
      <c r="G25" s="66"/>
      <c r="H25" s="66"/>
      <c r="I25" s="78">
        <v>-131867054</v>
      </c>
      <c r="J25" s="75"/>
    </row>
    <row r="26" spans="1:10" x14ac:dyDescent="0.3">
      <c r="A26" s="65" t="s">
        <v>59</v>
      </c>
      <c r="B26" s="66"/>
      <c r="C26" s="66"/>
      <c r="D26" s="66"/>
      <c r="E26" s="66"/>
      <c r="F26" s="66"/>
      <c r="G26" s="78">
        <v>1095245</v>
      </c>
      <c r="H26" s="78">
        <v>9832857</v>
      </c>
      <c r="I26" s="78">
        <v>10928102</v>
      </c>
      <c r="J26" s="75"/>
    </row>
    <row r="27" spans="1:10" x14ac:dyDescent="0.3">
      <c r="A27" s="65" t="s">
        <v>53</v>
      </c>
      <c r="B27" s="66" t="s">
        <v>75</v>
      </c>
      <c r="C27" s="66" t="s">
        <v>77</v>
      </c>
      <c r="D27" s="66" t="s">
        <v>79</v>
      </c>
      <c r="E27" s="66" t="s">
        <v>82</v>
      </c>
      <c r="F27" s="66" t="s">
        <v>82</v>
      </c>
      <c r="G27" s="66" t="s">
        <v>82</v>
      </c>
      <c r="H27" s="78">
        <v>-4916429</v>
      </c>
      <c r="I27" s="78">
        <v>-4916429</v>
      </c>
      <c r="J27" s="75"/>
    </row>
    <row r="28" spans="1:10" x14ac:dyDescent="0.3">
      <c r="A28" s="69" t="s">
        <v>152</v>
      </c>
      <c r="B28" s="73">
        <v>1883815040</v>
      </c>
      <c r="C28" s="73">
        <v>441418396</v>
      </c>
      <c r="D28" s="73">
        <v>247478865</v>
      </c>
      <c r="E28" s="73">
        <v>1265796861</v>
      </c>
      <c r="F28" s="74">
        <v>146995872</v>
      </c>
      <c r="G28" s="74">
        <v>21027504</v>
      </c>
      <c r="H28" s="74">
        <v>85733790</v>
      </c>
      <c r="I28" s="73">
        <v>4092266328</v>
      </c>
      <c r="J28" s="75"/>
    </row>
    <row r="29" spans="1:10" x14ac:dyDescent="0.3">
      <c r="H29" s="55"/>
    </row>
  </sheetData>
  <mergeCells count="4">
    <mergeCell ref="A1:A3"/>
    <mergeCell ref="E1:E3"/>
    <mergeCell ref="G1:G3"/>
    <mergeCell ref="H1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58"/>
  <sheetViews>
    <sheetView zoomScale="60" zoomScaleNormal="60" workbookViewId="0">
      <selection activeCell="Q45" sqref="Q45"/>
    </sheetView>
  </sheetViews>
  <sheetFormatPr defaultColWidth="8.85546875" defaultRowHeight="17.25" x14ac:dyDescent="0.3"/>
  <cols>
    <col min="1" max="1" width="8.85546875" style="30"/>
    <col min="2" max="2" width="58.140625" style="30" customWidth="1"/>
    <col min="3" max="4" width="27.85546875" style="30" customWidth="1"/>
    <col min="5" max="16384" width="8.85546875" style="30"/>
  </cols>
  <sheetData>
    <row r="1" spans="2:4" ht="25.5" x14ac:dyDescent="0.3">
      <c r="B1" s="27"/>
      <c r="C1" s="76" t="s">
        <v>153</v>
      </c>
      <c r="D1" s="76" t="s">
        <v>153</v>
      </c>
    </row>
    <row r="2" spans="2:4" x14ac:dyDescent="0.3">
      <c r="B2" s="27"/>
      <c r="C2" s="77" t="s">
        <v>143</v>
      </c>
      <c r="D2" s="77" t="s">
        <v>144</v>
      </c>
    </row>
    <row r="3" spans="2:4" x14ac:dyDescent="0.3">
      <c r="B3" s="27"/>
      <c r="C3" s="76" t="s">
        <v>140</v>
      </c>
      <c r="D3" s="79"/>
    </row>
    <row r="4" spans="2:4" x14ac:dyDescent="0.3">
      <c r="B4" s="27" t="s">
        <v>40</v>
      </c>
      <c r="C4" s="43">
        <v>93710665</v>
      </c>
      <c r="D4" s="43">
        <v>221771734</v>
      </c>
    </row>
    <row r="5" spans="2:4" x14ac:dyDescent="0.3">
      <c r="B5" s="27"/>
      <c r="C5" s="40"/>
      <c r="D5" s="28"/>
    </row>
    <row r="6" spans="2:4" x14ac:dyDescent="0.3">
      <c r="B6" s="31" t="s">
        <v>83</v>
      </c>
      <c r="C6" s="40"/>
      <c r="D6" s="28"/>
    </row>
    <row r="7" spans="2:4" x14ac:dyDescent="0.3">
      <c r="B7" s="32"/>
      <c r="C7" s="41"/>
      <c r="D7" s="33"/>
    </row>
    <row r="8" spans="2:4" x14ac:dyDescent="0.3">
      <c r="B8" s="32" t="s">
        <v>26</v>
      </c>
      <c r="C8" s="51">
        <v>232813591</v>
      </c>
      <c r="D8" s="51">
        <v>214169739</v>
      </c>
    </row>
    <row r="9" spans="2:4" x14ac:dyDescent="0.3">
      <c r="B9" s="32" t="s">
        <v>84</v>
      </c>
      <c r="C9" s="51">
        <v>-194342</v>
      </c>
      <c r="D9" s="51">
        <v>-30328</v>
      </c>
    </row>
    <row r="10" spans="2:4" x14ac:dyDescent="0.3">
      <c r="B10" s="32" t="s">
        <v>85</v>
      </c>
      <c r="C10" s="51">
        <v>-30287554</v>
      </c>
      <c r="D10" s="51">
        <v>13633250</v>
      </c>
    </row>
    <row r="11" spans="2:4" ht="34.5" x14ac:dyDescent="0.3">
      <c r="B11" s="32" t="s">
        <v>99</v>
      </c>
      <c r="C11" s="51">
        <v>-57250846</v>
      </c>
      <c r="D11" s="51">
        <v>-53161045</v>
      </c>
    </row>
    <row r="12" spans="2:4" x14ac:dyDescent="0.3">
      <c r="B12" s="32" t="s">
        <v>86</v>
      </c>
      <c r="C12" s="51">
        <v>-92384006</v>
      </c>
      <c r="D12" s="51">
        <v>-185929094</v>
      </c>
    </row>
    <row r="13" spans="2:4" x14ac:dyDescent="0.3">
      <c r="B13" s="32" t="s">
        <v>87</v>
      </c>
      <c r="C13" s="51">
        <v>14227</v>
      </c>
      <c r="D13" s="51">
        <v>9940</v>
      </c>
    </row>
    <row r="14" spans="2:4" x14ac:dyDescent="0.3">
      <c r="B14" s="64" t="s">
        <v>154</v>
      </c>
      <c r="C14" s="51">
        <v>5084408</v>
      </c>
      <c r="D14" s="51">
        <v>-832314</v>
      </c>
    </row>
    <row r="15" spans="2:4" x14ac:dyDescent="0.3">
      <c r="B15" s="64" t="s">
        <v>88</v>
      </c>
      <c r="C15" s="51">
        <v>48732734</v>
      </c>
      <c r="D15" s="51">
        <v>7790346</v>
      </c>
    </row>
    <row r="16" spans="2:4" x14ac:dyDescent="0.3">
      <c r="B16" s="64" t="s">
        <v>155</v>
      </c>
      <c r="C16" s="51">
        <v>3932435</v>
      </c>
      <c r="D16" s="51"/>
    </row>
    <row r="17" spans="2:4" ht="34.5" x14ac:dyDescent="0.3">
      <c r="B17" s="64" t="s">
        <v>156</v>
      </c>
      <c r="C17" s="51">
        <v>9600773</v>
      </c>
      <c r="D17" s="51"/>
    </row>
    <row r="18" spans="2:4" x14ac:dyDescent="0.3">
      <c r="B18" s="32" t="s">
        <v>89</v>
      </c>
      <c r="C18" s="51">
        <v>-26566119</v>
      </c>
      <c r="D18" s="51">
        <v>-24879649</v>
      </c>
    </row>
    <row r="19" spans="2:4" x14ac:dyDescent="0.3">
      <c r="B19" s="32" t="s">
        <v>90</v>
      </c>
      <c r="C19" s="51">
        <v>41835252</v>
      </c>
      <c r="D19" s="51">
        <v>18158857</v>
      </c>
    </row>
    <row r="20" spans="2:4" ht="34.5" x14ac:dyDescent="0.3">
      <c r="B20" s="32" t="s">
        <v>98</v>
      </c>
      <c r="C20" s="51">
        <v>7197864</v>
      </c>
      <c r="D20" s="51">
        <v>-842682</v>
      </c>
    </row>
    <row r="21" spans="2:4" x14ac:dyDescent="0.3">
      <c r="B21" s="32" t="s">
        <v>91</v>
      </c>
      <c r="C21" s="51"/>
      <c r="D21" s="51">
        <v>-560808</v>
      </c>
    </row>
    <row r="22" spans="2:4" x14ac:dyDescent="0.3">
      <c r="B22" s="27" t="s">
        <v>92</v>
      </c>
      <c r="C22" s="50">
        <f>SUM(C4:C21)</f>
        <v>236239082</v>
      </c>
      <c r="D22" s="50">
        <f>SUM(D4:D21)</f>
        <v>209297946</v>
      </c>
    </row>
    <row r="23" spans="2:4" x14ac:dyDescent="0.3">
      <c r="B23" s="27" t="s">
        <v>93</v>
      </c>
      <c r="C23" s="29"/>
      <c r="D23" s="29"/>
    </row>
    <row r="24" spans="2:4" x14ac:dyDescent="0.3">
      <c r="B24" s="32"/>
      <c r="C24" s="35"/>
      <c r="D24" s="35"/>
    </row>
    <row r="25" spans="2:4" ht="34.5" x14ac:dyDescent="0.3">
      <c r="B25" s="32" t="s">
        <v>94</v>
      </c>
      <c r="C25" s="38">
        <v>100883038</v>
      </c>
      <c r="D25" s="38">
        <v>73386522</v>
      </c>
    </row>
    <row r="26" spans="2:4" x14ac:dyDescent="0.3">
      <c r="B26" s="32" t="s">
        <v>95</v>
      </c>
      <c r="C26" s="38">
        <v>32362669</v>
      </c>
      <c r="D26" s="51">
        <v>-121517244</v>
      </c>
    </row>
    <row r="27" spans="2:4" x14ac:dyDescent="0.3">
      <c r="B27" s="32" t="s">
        <v>96</v>
      </c>
      <c r="C27" s="51">
        <v>-9545107</v>
      </c>
      <c r="D27" s="51">
        <v>6819764</v>
      </c>
    </row>
    <row r="28" spans="2:4" x14ac:dyDescent="0.3">
      <c r="B28" s="27" t="s">
        <v>97</v>
      </c>
      <c r="C28" s="45">
        <f>SUM(C22:C27)</f>
        <v>359939682</v>
      </c>
      <c r="D28" s="45">
        <f>SUM(D22:D27)</f>
        <v>167986988</v>
      </c>
    </row>
    <row r="29" spans="2:4" x14ac:dyDescent="0.3">
      <c r="B29" s="27"/>
      <c r="C29" s="40"/>
      <c r="D29" s="28"/>
    </row>
    <row r="30" spans="2:4" x14ac:dyDescent="0.3">
      <c r="B30" s="32" t="s">
        <v>119</v>
      </c>
      <c r="C30" s="51">
        <v>-65095850</v>
      </c>
      <c r="D30" s="51">
        <v>-22685848</v>
      </c>
    </row>
    <row r="31" spans="2:4" x14ac:dyDescent="0.3">
      <c r="B31" s="32" t="s">
        <v>100</v>
      </c>
      <c r="C31" s="44">
        <v>694172</v>
      </c>
      <c r="D31" s="37">
        <v>746420</v>
      </c>
    </row>
    <row r="32" spans="2:4" x14ac:dyDescent="0.3">
      <c r="B32" s="32" t="s">
        <v>101</v>
      </c>
      <c r="C32" s="51">
        <v>-37122141</v>
      </c>
      <c r="D32" s="51">
        <v>-54353118</v>
      </c>
    </row>
    <row r="33" spans="2:4" x14ac:dyDescent="0.3">
      <c r="B33" s="27" t="s">
        <v>102</v>
      </c>
      <c r="C33" s="40"/>
      <c r="D33" s="28"/>
    </row>
    <row r="34" spans="2:4" x14ac:dyDescent="0.3">
      <c r="B34" s="27" t="s">
        <v>103</v>
      </c>
      <c r="C34" s="48">
        <f>SUM(C28:C33)</f>
        <v>258415863</v>
      </c>
      <c r="D34" s="53">
        <f>SUM(D28:D33)</f>
        <v>91694442</v>
      </c>
    </row>
    <row r="35" spans="2:4" x14ac:dyDescent="0.3">
      <c r="B35" s="32"/>
      <c r="C35" s="40"/>
      <c r="D35" s="28"/>
    </row>
    <row r="36" spans="2:4" x14ac:dyDescent="0.3">
      <c r="B36" s="27" t="s">
        <v>104</v>
      </c>
      <c r="C36" s="39"/>
      <c r="D36" s="27"/>
    </row>
    <row r="37" spans="2:4" x14ac:dyDescent="0.3">
      <c r="B37" s="54"/>
      <c r="C37" s="39"/>
      <c r="D37" s="27"/>
    </row>
    <row r="38" spans="2:4" x14ac:dyDescent="0.3">
      <c r="B38" s="34" t="s">
        <v>122</v>
      </c>
      <c r="C38" s="51">
        <v>-203194647</v>
      </c>
      <c r="D38" s="51">
        <v>-158329418</v>
      </c>
    </row>
    <row r="39" spans="2:4" x14ac:dyDescent="0.3">
      <c r="B39" s="34" t="s">
        <v>121</v>
      </c>
      <c r="C39" s="51">
        <v>-7154671</v>
      </c>
      <c r="D39" s="51">
        <v>-12422271</v>
      </c>
    </row>
    <row r="40" spans="2:4" x14ac:dyDescent="0.3">
      <c r="B40" s="32" t="s">
        <v>106</v>
      </c>
      <c r="C40" s="44"/>
      <c r="D40" s="37">
        <v>42314</v>
      </c>
    </row>
    <row r="41" spans="2:4" ht="34.5" x14ac:dyDescent="0.3">
      <c r="B41" s="32" t="s">
        <v>120</v>
      </c>
      <c r="C41" s="52">
        <v>274044</v>
      </c>
      <c r="D41" s="52">
        <v>23010919</v>
      </c>
    </row>
    <row r="42" spans="2:4" x14ac:dyDescent="0.3">
      <c r="B42" s="27" t="s">
        <v>107</v>
      </c>
      <c r="C42" s="42"/>
      <c r="D42" s="42"/>
    </row>
    <row r="43" spans="2:4" x14ac:dyDescent="0.3">
      <c r="B43" s="27" t="s">
        <v>105</v>
      </c>
      <c r="C43" s="49">
        <f>SUM(C38:C42)</f>
        <v>-210075274</v>
      </c>
      <c r="D43" s="49">
        <f>SUM(D38:D42)</f>
        <v>-147698456</v>
      </c>
    </row>
    <row r="44" spans="2:4" x14ac:dyDescent="0.3">
      <c r="B44" s="32"/>
      <c r="C44" s="42"/>
      <c r="D44" s="42"/>
    </row>
    <row r="45" spans="2:4" x14ac:dyDescent="0.3">
      <c r="B45" s="27" t="s">
        <v>130</v>
      </c>
      <c r="C45" s="39"/>
      <c r="D45" s="27"/>
    </row>
    <row r="46" spans="2:4" x14ac:dyDescent="0.3">
      <c r="B46" s="32" t="s">
        <v>108</v>
      </c>
      <c r="C46" s="51">
        <v>-70081168</v>
      </c>
      <c r="D46" s="51">
        <v>-66759727</v>
      </c>
    </row>
    <row r="47" spans="2:4" x14ac:dyDescent="0.3">
      <c r="B47" s="32" t="s">
        <v>109</v>
      </c>
      <c r="C47" s="51">
        <v>-24203412</v>
      </c>
      <c r="D47" s="51">
        <v>-61392943</v>
      </c>
    </row>
    <row r="48" spans="2:4" x14ac:dyDescent="0.3">
      <c r="B48" s="32" t="s">
        <v>110</v>
      </c>
      <c r="C48" s="51">
        <v>-3486739</v>
      </c>
      <c r="D48" s="51">
        <v>-3301956</v>
      </c>
    </row>
    <row r="49" spans="2:4" x14ac:dyDescent="0.3">
      <c r="B49" s="32" t="s">
        <v>111</v>
      </c>
      <c r="C49" s="44">
        <v>-574887</v>
      </c>
      <c r="D49" s="37">
        <v>-815496</v>
      </c>
    </row>
    <row r="50" spans="2:4" x14ac:dyDescent="0.3">
      <c r="C50" s="40"/>
      <c r="D50" s="28"/>
    </row>
    <row r="51" spans="2:4" x14ac:dyDescent="0.3">
      <c r="B51" s="27" t="s">
        <v>112</v>
      </c>
      <c r="C51" s="49">
        <f>SUM(C46:C50)</f>
        <v>-98346206</v>
      </c>
      <c r="D51" s="49">
        <f>SUM(D46:D50)</f>
        <v>-132270122</v>
      </c>
    </row>
    <row r="52" spans="2:4" x14ac:dyDescent="0.3">
      <c r="B52" s="27" t="s">
        <v>113</v>
      </c>
      <c r="C52" s="40"/>
      <c r="D52" s="28"/>
    </row>
    <row r="53" spans="2:4" x14ac:dyDescent="0.3">
      <c r="B53" s="46" t="s">
        <v>114</v>
      </c>
      <c r="C53" s="49">
        <f>C51+C43+C34</f>
        <v>-50005617</v>
      </c>
      <c r="D53" s="49">
        <f>D51+D43+D34</f>
        <v>-188274136</v>
      </c>
    </row>
    <row r="54" spans="2:4" x14ac:dyDescent="0.3">
      <c r="B54" s="27" t="s">
        <v>115</v>
      </c>
      <c r="C54" s="41"/>
      <c r="D54" s="33"/>
    </row>
    <row r="55" spans="2:4" x14ac:dyDescent="0.3">
      <c r="B55" s="46" t="s">
        <v>116</v>
      </c>
      <c r="C55" s="50">
        <v>418666555</v>
      </c>
      <c r="D55" s="50">
        <v>414955056</v>
      </c>
    </row>
    <row r="56" spans="2:4" x14ac:dyDescent="0.3">
      <c r="B56" s="27" t="s">
        <v>117</v>
      </c>
      <c r="C56" s="29"/>
      <c r="D56" s="29"/>
    </row>
    <row r="57" spans="2:4" x14ac:dyDescent="0.3">
      <c r="B57" s="46" t="s">
        <v>116</v>
      </c>
      <c r="C57" s="36">
        <f>C53+C55</f>
        <v>368660938</v>
      </c>
      <c r="D57" s="36">
        <f>D53+D55</f>
        <v>226680920</v>
      </c>
    </row>
    <row r="58" spans="2:4" x14ac:dyDescent="0.3">
      <c r="B58" s="47" t="s">
        <v>118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30062023-Ro </vt:lpstr>
      <vt:lpstr>Rez. Glob_30062023-Ro</vt:lpstr>
      <vt:lpstr>Capitaluri_30062023-Ro</vt:lpstr>
      <vt:lpstr>Flux de numerar_30062023-Ro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2023-08-16T08:15:24Z</dcterms:modified>
</cp:coreProperties>
</file>