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4\rezultate preliminare\Site\RO\"/>
    </mc:Choice>
  </mc:AlternateContent>
  <xr:revisionPtr revIDLastSave="0" documentId="8_{BA27C336-FA6D-442A-9E09-5E7E6AB78B39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122023-Ro " sheetId="1" r:id="rId1"/>
    <sheet name="Rez. Glob_31122023-Ro" sheetId="2" r:id="rId2"/>
    <sheet name="Capitaluri_31122023-Ro" sheetId="7" r:id="rId3"/>
    <sheet name="Flux de numerar_31122023-Ro" sheetId="9" r:id="rId4"/>
  </sheets>
  <definedNames>
    <definedName name="OLE_LINK12" localSheetId="0">' Poz.Fin. 31122023-Ro '!#REF!</definedName>
    <definedName name="OLE_LINK21" localSheetId="0">' Poz.Fin. 31122023-Ro '!#REF!</definedName>
    <definedName name="OLE_LINK3" localSheetId="1">'Rez. Glob_31122023-Ro'!#REF!</definedName>
    <definedName name="OLE_LINK9" localSheetId="0">' Poz.Fin. 31122023-Ro 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9" l="1"/>
  <c r="C53" i="9" l="1"/>
  <c r="C22" i="9"/>
  <c r="D22" i="9"/>
  <c r="C12" i="1" l="1"/>
  <c r="D44" i="9" l="1"/>
  <c r="C44" i="9"/>
  <c r="C29" i="2"/>
  <c r="C8" i="2"/>
  <c r="D28" i="9" l="1"/>
  <c r="C28" i="9"/>
  <c r="C18" i="2"/>
  <c r="D34" i="9" l="1"/>
  <c r="C34" i="9"/>
  <c r="C25" i="2"/>
  <c r="D55" i="9" l="1"/>
  <c r="C55" i="9"/>
  <c r="C31" i="2"/>
  <c r="C51" i="1"/>
  <c r="C42" i="1"/>
  <c r="C31" i="1"/>
  <c r="C18" i="1"/>
  <c r="D59" i="9" l="1"/>
  <c r="C59" i="9"/>
  <c r="C35" i="2"/>
  <c r="C44" i="2" s="1"/>
  <c r="C53" i="1"/>
  <c r="C34" i="1"/>
  <c r="C20" i="1"/>
  <c r="B8" i="2"/>
  <c r="B29" i="2"/>
  <c r="C55" i="1" l="1"/>
  <c r="B18" i="2"/>
  <c r="B25" i="2" l="1"/>
  <c r="B31" i="2" l="1"/>
  <c r="B35" i="2" l="1"/>
  <c r="B44" i="2" l="1"/>
</calcChain>
</file>

<file path=xl/sharedStrings.xml><?xml version="1.0" encoding="utf-8"?>
<sst xmlns="http://schemas.openxmlformats.org/spreadsheetml/2006/main" count="165" uniqueCount="147">
  <si>
    <t>ACTIV</t>
  </si>
  <si>
    <t>Active imobilizate</t>
  </si>
  <si>
    <t>Imobilizări necorporale</t>
  </si>
  <si>
    <t>Drepturi de utilizare a activelor luate in leasing</t>
  </si>
  <si>
    <t>Imobilizări corporale</t>
  </si>
  <si>
    <t>Creanţe comerciale şi alte creanţe</t>
  </si>
  <si>
    <t>Active circulante</t>
  </si>
  <si>
    <t>Stocuri</t>
  </si>
  <si>
    <t>Numerar şi echivalent de numerar</t>
  </si>
  <si>
    <t>Total activ</t>
  </si>
  <si>
    <t>CAPITALURI PROPRII ŞI DATORII</t>
  </si>
  <si>
    <t>Capitaluri proprii</t>
  </si>
  <si>
    <t>Capital social</t>
  </si>
  <si>
    <t>Primă de emisiune</t>
  </si>
  <si>
    <t>Alte rezerve</t>
  </si>
  <si>
    <t>Rezultatul reportat</t>
  </si>
  <si>
    <t>Datorii pe termen lung</t>
  </si>
  <si>
    <t>Provizion pentru beneficiile angajaţilor</t>
  </si>
  <si>
    <t>Venituri înregistrate în avans</t>
  </si>
  <si>
    <t>Datorii curente</t>
  </si>
  <si>
    <t>Provizion pentru riscuri şi cheltuieli</t>
  </si>
  <si>
    <t>Total datorii</t>
  </si>
  <si>
    <t>Total capitaluri proprii şi datorii</t>
  </si>
  <si>
    <t>Venituri din activitatea de transport intern</t>
  </si>
  <si>
    <t>Alte venituri</t>
  </si>
  <si>
    <t>Venituri din exploatare inainte de activitatea de constructii conform cu IFRIC12 si echilibrare</t>
  </si>
  <si>
    <t>Amortizare</t>
  </si>
  <si>
    <t>Cheltuieli cu redevenţe</t>
  </si>
  <si>
    <t>Întreţinere şi transport</t>
  </si>
  <si>
    <t>Impozite şi alte sume datorate statului</t>
  </si>
  <si>
    <t xml:space="preserve">Alte cheltuieli de exploatare </t>
  </si>
  <si>
    <t>Profit din exploatare inainte de activitatea de constructii conform cu IFRIC12</t>
  </si>
  <si>
    <t>Venituri din activitatea de echilibrare</t>
  </si>
  <si>
    <t>Cheltuieli din activitatea de echilibrare</t>
  </si>
  <si>
    <t>Venituri din activitatea de constructii conform cu IFRIC12</t>
  </si>
  <si>
    <t>Costul activelor construite conform cu IFRIC12</t>
  </si>
  <si>
    <t>Profit din exploatare</t>
  </si>
  <si>
    <t xml:space="preserve">Venituri financiare </t>
  </si>
  <si>
    <t xml:space="preserve">Cheltuieli financiare </t>
  </si>
  <si>
    <t>Venituri financiare, net</t>
  </si>
  <si>
    <t>Profit înainte de impozitare</t>
  </si>
  <si>
    <t xml:space="preserve">Cheltuiala cu impozitul pe profit </t>
  </si>
  <si>
    <t xml:space="preserve">Profit net aferent perioadei </t>
  </si>
  <si>
    <t>Rezultatul global total aferent perioadei</t>
  </si>
  <si>
    <t>Împrumuturi pe termen Scurt</t>
  </si>
  <si>
    <t>Creanţe comerciale şi  alte creanţe</t>
  </si>
  <si>
    <t>Ajustări ale capitalului social la hiperinflaţie</t>
  </si>
  <si>
    <t>Imprumuturi pe termen lung</t>
  </si>
  <si>
    <t>Datorii comerciale şi alte datorii</t>
  </si>
  <si>
    <t xml:space="preserve">Cheltuieli cu angajaţii </t>
  </si>
  <si>
    <t xml:space="preserve">Consum gaze SNT, materiale şi consumabile utilizate </t>
  </si>
  <si>
    <t>Venituri/Cheltuieli cu provizionul pentru riscuri şi cheltuieli</t>
  </si>
  <si>
    <t>Diferențe de conversie din consolidare</t>
  </si>
  <si>
    <t>Diferențe de conversie</t>
  </si>
  <si>
    <t>Rezultatul pe acţiune, de bază şi diluat  (exprimat în lei pe acţiune)</t>
  </si>
  <si>
    <t>Fond comercial</t>
  </si>
  <si>
    <t>Venituri din activitatea de transport internaţional și asimilate</t>
  </si>
  <si>
    <t>Capitaluri proprii atribuibile asociaților</t>
  </si>
  <si>
    <t>Interese fără control</t>
  </si>
  <si>
    <t>Atribuibil societăţii mamă</t>
  </si>
  <si>
    <t>Atribuibil intereselor care nu controlează</t>
  </si>
  <si>
    <t>Capital</t>
  </si>
  <si>
    <t xml:space="preserve">         social</t>
  </si>
  <si>
    <t>Ajustări ale</t>
  </si>
  <si>
    <t>capitalului</t>
  </si>
  <si>
    <t xml:space="preserve">           social</t>
  </si>
  <si>
    <t>Primă de</t>
  </si>
  <si>
    <t xml:space="preserve">   emisiune</t>
  </si>
  <si>
    <t xml:space="preserve"> Alte rezerve</t>
  </si>
  <si>
    <t>Rezultatul</t>
  </si>
  <si>
    <t xml:space="preserve">       reportat</t>
  </si>
  <si>
    <t>Total capitaluri</t>
  </si>
  <si>
    <t xml:space="preserve">         proprii</t>
  </si>
  <si>
    <t>Profit net aferent perioadei</t>
  </si>
  <si>
    <t>Tranzacţii cu acţionarii:</t>
  </si>
  <si>
    <t>Ajustări pentru:</t>
  </si>
  <si>
    <t xml:space="preserve">Câştig/(pierdere) din cedarea de mijloace fixe </t>
  </si>
  <si>
    <t>Provizioane pentru riscuri şi cheltuieli</t>
  </si>
  <si>
    <t>Ajustarea Creanta privind Acordul de Concesiune</t>
  </si>
  <si>
    <t>Pierdere din creante si debitori diversi</t>
  </si>
  <si>
    <t xml:space="preserve">Ajustări pentru deprecierea creanţelor </t>
  </si>
  <si>
    <t>Venituri din dobânzi</t>
  </si>
  <si>
    <t>Cheltuieli din dobânzi</t>
  </si>
  <si>
    <t>Alte venituri / cheltuieli</t>
  </si>
  <si>
    <t>Profit din exploatare înainte de modificările în</t>
  </si>
  <si>
    <t xml:space="preserve">   capitalul circulant</t>
  </si>
  <si>
    <t xml:space="preserve">(Creştere)/ descreştere creanţe comerciale şi alte creanţe </t>
  </si>
  <si>
    <t xml:space="preserve">(Creştere)/descreştere stocuri </t>
  </si>
  <si>
    <t xml:space="preserve">Creştere/(descreştere) datorii comerciale şi alte datorii </t>
  </si>
  <si>
    <t>Numerar generat din exploatare</t>
  </si>
  <si>
    <t>Dobânzi primite</t>
  </si>
  <si>
    <t>Impozit pe profit plătit</t>
  </si>
  <si>
    <t xml:space="preserve">Intrări de numerar net generat din </t>
  </si>
  <si>
    <t xml:space="preserve">   activitatea de exploatare</t>
  </si>
  <si>
    <t xml:space="preserve">Flux de trezorerie din activităţi de </t>
  </si>
  <si>
    <t xml:space="preserve">   investiţii</t>
  </si>
  <si>
    <t>Incasări din cedarea de imobilizări corporale</t>
  </si>
  <si>
    <t xml:space="preserve">Numerar net utilizat în activităţi de </t>
  </si>
  <si>
    <t>Rambursări împrumuturi termen lung</t>
  </si>
  <si>
    <t>Trageri/rambursări credit pentru capital de lucru</t>
  </si>
  <si>
    <t>Plăți IFRS 16</t>
  </si>
  <si>
    <t>Dividende plătite</t>
  </si>
  <si>
    <t>Numerar net utilizat în activităţi de</t>
  </si>
  <si>
    <t xml:space="preserve">    finanţare</t>
  </si>
  <si>
    <t xml:space="preserve">Modificarea netă a numerarului şi </t>
  </si>
  <si>
    <t xml:space="preserve">   echivalentului de numerar</t>
  </si>
  <si>
    <t xml:space="preserve">Numerar şi echivalent de numerar </t>
  </si>
  <si>
    <t xml:space="preserve">   la început de an</t>
  </si>
  <si>
    <t xml:space="preserve">   la sfârşit de perioadă</t>
  </si>
  <si>
    <t>Dobânzi plătite</t>
  </si>
  <si>
    <t>Numerar din taxe de racordare şi fonduri nerambursabile</t>
  </si>
  <si>
    <t>Plăţi pentru achiziţia de imobilizări corporale</t>
  </si>
  <si>
    <t>Plăţi pentru achiziţia de imobilizări necorporale</t>
  </si>
  <si>
    <t>Impozit amânat de plată</t>
  </si>
  <si>
    <t>Număr de acțiuni</t>
  </si>
  <si>
    <t>Dividende aferente anului 2021</t>
  </si>
  <si>
    <t>Sold la 31 decembrie 2022</t>
  </si>
  <si>
    <t>Constituire rezerve din profit</t>
  </si>
  <si>
    <t>Majorare rezervă legală</t>
  </si>
  <si>
    <t>31 decembrie 2022</t>
  </si>
  <si>
    <t>Flux de trezorerie din activităţi de    finanţare</t>
  </si>
  <si>
    <t>Sold la 1 ianuarie 2022</t>
  </si>
  <si>
    <t>Profit net aferent perioadei, raportat</t>
  </si>
  <si>
    <t>Câștigul/(pierderea) actuarială aferentă perioadei</t>
  </si>
  <si>
    <t xml:space="preserve">Majorarea capitalului social </t>
  </si>
  <si>
    <t xml:space="preserve">(neauditat)        </t>
  </si>
  <si>
    <t>Impozit amanat</t>
  </si>
  <si>
    <t xml:space="preserve">(Castig)/Pierdere actuariala aferenta perioadei </t>
  </si>
  <si>
    <t>Dividende aferente anului 2022</t>
  </si>
  <si>
    <t>Pierdere/ (castig) din deprecierea stocurilor</t>
  </si>
  <si>
    <t>Provizioane pentru beneficiile angajatilor</t>
  </si>
  <si>
    <t>Efectul actualizarii provizionului pentru beneficiile acordate angajatilor</t>
  </si>
  <si>
    <r>
      <t xml:space="preserve">Diferente de conversie din </t>
    </r>
    <r>
      <rPr>
        <b/>
        <u/>
        <sz val="12"/>
        <color rgb="FF000000"/>
        <rFont val="Segoe UI"/>
        <family val="2"/>
      </rPr>
      <t>consolidare</t>
    </r>
  </si>
  <si>
    <r>
      <t xml:space="preserve">Interese fără </t>
    </r>
    <r>
      <rPr>
        <b/>
        <u/>
        <sz val="12"/>
        <color rgb="FF000000"/>
        <rFont val="Segoe UI"/>
        <family val="2"/>
      </rPr>
      <t>control</t>
    </r>
  </si>
  <si>
    <t>Trageri imprumuturi termen lung</t>
  </si>
  <si>
    <t xml:space="preserve">31 Decembrie 2023 </t>
  </si>
  <si>
    <t xml:space="preserve">Anul încheiat la </t>
  </si>
  <si>
    <t>31 Decembrie  2023</t>
  </si>
  <si>
    <t xml:space="preserve">31 decembrie 2022 </t>
  </si>
  <si>
    <t xml:space="preserve">Sold la 31 decembrie 2023 (neauditat)        </t>
  </si>
  <si>
    <t>Anul încheiat la</t>
  </si>
  <si>
    <t>31 decembrie 2023</t>
  </si>
  <si>
    <t xml:space="preserve">31 decembrie 2022  </t>
  </si>
  <si>
    <t>Investiții financiare/participații</t>
  </si>
  <si>
    <t>Majorare capital social</t>
  </si>
  <si>
    <t xml:space="preserve"> Venituri din taxe de racordare, fonduri nerambursabile  și bunuri preluate cu titlu gratuit</t>
  </si>
  <si>
    <t>Efectul variaţiei ratelor de schimb asupra  altor elemente decât cele din exploatare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</si>
</sst>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sz val="12"/>
      <name val="Arial Narrow"/>
      <family val="2"/>
    </font>
    <font>
      <b/>
      <sz val="12"/>
      <name val="Segoe UI"/>
      <family val="2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sz val="12"/>
      <color rgb="FFFF0000"/>
      <name val="Segoe UI"/>
      <family val="2"/>
    </font>
    <font>
      <b/>
      <sz val="12"/>
      <color rgb="FF000000"/>
      <name val="Segoe UI"/>
      <family val="2"/>
    </font>
    <font>
      <b/>
      <sz val="10"/>
      <name val="Georgia"/>
      <family val="1"/>
    </font>
    <font>
      <b/>
      <u/>
      <sz val="12"/>
      <color rgb="FF000000"/>
      <name val="Segoe UI"/>
      <family val="2"/>
    </font>
    <font>
      <b/>
      <u val="double"/>
      <sz val="12"/>
      <color rgb="FF000000"/>
      <name val="Segoe UI"/>
      <family val="2"/>
    </font>
    <font>
      <b/>
      <u/>
      <sz val="10"/>
      <color theme="1"/>
      <name val="Georgia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/>
    <xf numFmtId="0" fontId="2" fillId="0" borderId="0" xfId="0" applyFont="1" applyAlignment="1">
      <alignment vertical="top" wrapText="1"/>
    </xf>
    <xf numFmtId="3" fontId="5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/>
    <xf numFmtId="39" fontId="6" fillId="0" borderId="0" xfId="0" applyNumberFormat="1" applyFont="1" applyFill="1"/>
    <xf numFmtId="0" fontId="9" fillId="0" borderId="0" xfId="0" applyFont="1" applyAlignment="1">
      <alignment wrapText="1"/>
    </xf>
    <xf numFmtId="0" fontId="8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8" fillId="0" borderId="3" xfId="0" applyFont="1" applyBorder="1" applyAlignment="1">
      <alignment horizontal="right"/>
    </xf>
    <xf numFmtId="3" fontId="6" fillId="0" borderId="0" xfId="0" applyNumberFormat="1" applyFont="1"/>
    <xf numFmtId="3" fontId="2" fillId="0" borderId="0" xfId="0" applyNumberFormat="1" applyFont="1" applyFill="1" applyBorder="1" applyAlignment="1">
      <alignment horizontal="right" wrapText="1"/>
    </xf>
    <xf numFmtId="37" fontId="6" fillId="0" borderId="0" xfId="0" applyNumberFormat="1" applyFont="1" applyFill="1" applyAlignment="1">
      <alignment horizontal="right"/>
    </xf>
    <xf numFmtId="39" fontId="6" fillId="0" borderId="0" xfId="0" applyNumberFormat="1" applyFont="1" applyFill="1" applyAlignment="1">
      <alignment horizontal="right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/>
    <xf numFmtId="0" fontId="14" fillId="0" borderId="0" xfId="0" applyFont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0" fontId="10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3" fontId="11" fillId="0" borderId="0" xfId="0" applyNumberFormat="1" applyFont="1" applyAlignment="1">
      <alignment horizontal="right" vertical="center" wrapText="1"/>
    </xf>
    <xf numFmtId="37" fontId="7" fillId="0" borderId="0" xfId="0" applyNumberFormat="1" applyFont="1" applyFill="1" applyAlignment="1">
      <alignment vertical="center"/>
    </xf>
    <xf numFmtId="3" fontId="11" fillId="0" borderId="0" xfId="0" applyNumberFormat="1" applyFont="1" applyAlignment="1">
      <alignment vertical="center" wrapText="1"/>
    </xf>
    <xf numFmtId="37" fontId="12" fillId="0" borderId="0" xfId="0" applyNumberFormat="1" applyFont="1" applyFill="1" applyAlignment="1">
      <alignment vertical="center"/>
    </xf>
    <xf numFmtId="3" fontId="15" fillId="0" borderId="0" xfId="0" applyNumberFormat="1" applyFont="1" applyAlignment="1">
      <alignment vertical="center" wrapText="1"/>
    </xf>
    <xf numFmtId="0" fontId="7" fillId="0" borderId="0" xfId="0" applyFont="1" applyAlignment="1">
      <alignment horizontal="right" vertical="center" wrapText="1"/>
    </xf>
    <xf numFmtId="3" fontId="11" fillId="0" borderId="0" xfId="0" applyNumberFormat="1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0" fontId="17" fillId="0" borderId="0" xfId="0" applyFont="1"/>
    <xf numFmtId="3" fontId="2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/>
    <xf numFmtId="0" fontId="19" fillId="0" borderId="0" xfId="0" applyFont="1" applyAlignment="1">
      <alignment horizontal="right"/>
    </xf>
    <xf numFmtId="37" fontId="1" fillId="0" borderId="0" xfId="0" applyNumberFormat="1" applyFont="1" applyFill="1"/>
    <xf numFmtId="37" fontId="10" fillId="0" borderId="1" xfId="0" applyNumberFormat="1" applyFont="1" applyFill="1" applyBorder="1"/>
    <xf numFmtId="39" fontId="1" fillId="0" borderId="0" xfId="0" applyNumberFormat="1" applyFont="1" applyFill="1" applyAlignment="1">
      <alignment horizontal="right"/>
    </xf>
    <xf numFmtId="0" fontId="17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12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37" fontId="10" fillId="0" borderId="2" xfId="0" applyNumberFormat="1" applyFont="1" applyFill="1" applyBorder="1" applyAlignment="1">
      <alignment horizontal="right" wrapText="1"/>
    </xf>
    <xf numFmtId="3" fontId="20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22" fillId="0" borderId="0" xfId="0" applyFont="1" applyAlignment="1">
      <alignment horizontal="right" vertical="center" wrapText="1"/>
    </xf>
    <xf numFmtId="0" fontId="15" fillId="0" borderId="0" xfId="0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3" fontId="1" fillId="0" borderId="0" xfId="0" applyNumberFormat="1" applyFont="1" applyFill="1" applyAlignment="1">
      <alignment horizontal="right"/>
    </xf>
    <xf numFmtId="37" fontId="10" fillId="0" borderId="0" xfId="0" applyNumberFormat="1" applyFont="1" applyFill="1" applyAlignment="1">
      <alignment horizontal="right"/>
    </xf>
    <xf numFmtId="37" fontId="7" fillId="0" borderId="0" xfId="0" applyNumberFormat="1" applyFont="1" applyFill="1" applyAlignment="1">
      <alignment horizontal="right"/>
    </xf>
    <xf numFmtId="0" fontId="12" fillId="0" borderId="0" xfId="0" applyFont="1" applyAlignment="1">
      <alignment vertical="top" wrapText="1"/>
    </xf>
    <xf numFmtId="0" fontId="12" fillId="0" borderId="0" xfId="0" applyFont="1" applyAlignment="1">
      <alignment horizontal="right" vertical="center" wrapText="1"/>
    </xf>
    <xf numFmtId="0" fontId="18" fillId="0" borderId="0" xfId="0" applyFont="1" applyAlignment="1">
      <alignment vertical="center" wrapText="1"/>
    </xf>
    <xf numFmtId="0" fontId="20" fillId="0" borderId="0" xfId="0" applyFont="1" applyAlignment="1">
      <alignment horizontal="right" vertical="center" wrapText="1"/>
    </xf>
    <xf numFmtId="0" fontId="18" fillId="0" borderId="0" xfId="0" applyFont="1" applyAlignment="1">
      <alignment horizontal="right" vertical="center" wrapText="1"/>
    </xf>
    <xf numFmtId="0" fontId="12" fillId="0" borderId="0" xfId="0" applyFont="1" applyAlignment="1">
      <alignment vertical="center" wrapText="1"/>
    </xf>
    <xf numFmtId="3" fontId="12" fillId="0" borderId="0" xfId="0" applyNumberFormat="1" applyFont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56"/>
  <sheetViews>
    <sheetView tabSelected="1" zoomScale="70" zoomScaleNormal="70" workbookViewId="0">
      <selection activeCell="R16" sqref="R15:R16"/>
    </sheetView>
  </sheetViews>
  <sheetFormatPr defaultColWidth="9.140625" defaultRowHeight="17.25" x14ac:dyDescent="0.3"/>
  <cols>
    <col min="1" max="1" width="9.140625" style="14"/>
    <col min="2" max="2" width="48.5703125" style="1" bestFit="1" customWidth="1"/>
    <col min="3" max="4" width="28.5703125" style="2" customWidth="1"/>
    <col min="5" max="16384" width="9.140625" style="14"/>
  </cols>
  <sheetData>
    <row r="1" spans="2:4" ht="18" thickBot="1" x14ac:dyDescent="0.35"/>
    <row r="2" spans="2:4" x14ac:dyDescent="0.3">
      <c r="B2" s="3"/>
      <c r="C2" s="4" t="s">
        <v>135</v>
      </c>
      <c r="D2" s="4" t="s">
        <v>119</v>
      </c>
    </row>
    <row r="3" spans="2:4" ht="18" thickBot="1" x14ac:dyDescent="0.35">
      <c r="B3" s="3"/>
      <c r="C3" s="5" t="s">
        <v>125</v>
      </c>
      <c r="D3" s="5"/>
    </row>
    <row r="4" spans="2:4" x14ac:dyDescent="0.3">
      <c r="B4" s="3" t="s">
        <v>0</v>
      </c>
    </row>
    <row r="5" spans="2:4" x14ac:dyDescent="0.3">
      <c r="B5" s="3" t="s">
        <v>1</v>
      </c>
    </row>
    <row r="6" spans="2:4" x14ac:dyDescent="0.3">
      <c r="B6" s="7" t="s">
        <v>4</v>
      </c>
      <c r="C6" s="77">
        <v>767359458</v>
      </c>
      <c r="D6" s="77">
        <v>801193708</v>
      </c>
    </row>
    <row r="7" spans="2:4" ht="34.5" x14ac:dyDescent="0.3">
      <c r="B7" s="9" t="s">
        <v>3</v>
      </c>
      <c r="C7" s="77">
        <v>187272930</v>
      </c>
      <c r="D7" s="77">
        <v>16934813</v>
      </c>
    </row>
    <row r="8" spans="2:4" x14ac:dyDescent="0.3">
      <c r="B8" s="9" t="s">
        <v>2</v>
      </c>
      <c r="C8" s="77">
        <v>3631015300</v>
      </c>
      <c r="D8" s="77">
        <v>3909592137</v>
      </c>
    </row>
    <row r="9" spans="2:4" x14ac:dyDescent="0.3">
      <c r="B9" s="7" t="s">
        <v>55</v>
      </c>
      <c r="C9" s="77">
        <v>10126276</v>
      </c>
      <c r="D9" s="77">
        <v>9566769</v>
      </c>
    </row>
    <row r="10" spans="2:4" x14ac:dyDescent="0.3">
      <c r="B10" s="7" t="s">
        <v>5</v>
      </c>
      <c r="C10" s="77">
        <v>2423669229</v>
      </c>
      <c r="D10" s="77">
        <v>2141205428</v>
      </c>
    </row>
    <row r="11" spans="2:4" ht="18" thickBot="1" x14ac:dyDescent="0.35">
      <c r="B11" s="7" t="s">
        <v>126</v>
      </c>
      <c r="C11" s="77">
        <v>7186195</v>
      </c>
      <c r="D11" s="77">
        <v>0</v>
      </c>
    </row>
    <row r="12" spans="2:4" ht="18" thickBot="1" x14ac:dyDescent="0.35">
      <c r="B12" s="3"/>
      <c r="C12" s="10">
        <f>SUM(C6:C11)</f>
        <v>7026629388</v>
      </c>
      <c r="D12" s="10">
        <v>6878492855</v>
      </c>
    </row>
    <row r="13" spans="2:4" x14ac:dyDescent="0.3">
      <c r="B13" s="7"/>
    </row>
    <row r="14" spans="2:4" x14ac:dyDescent="0.3">
      <c r="B14" s="3" t="s">
        <v>6</v>
      </c>
    </row>
    <row r="15" spans="2:4" x14ac:dyDescent="0.3">
      <c r="B15" s="9" t="s">
        <v>7</v>
      </c>
      <c r="C15" s="2">
        <v>585217588</v>
      </c>
      <c r="D15" s="2">
        <v>613182876</v>
      </c>
    </row>
    <row r="16" spans="2:4" x14ac:dyDescent="0.3">
      <c r="B16" s="7" t="s">
        <v>45</v>
      </c>
      <c r="C16" s="2">
        <v>433883893</v>
      </c>
      <c r="D16" s="2">
        <v>346798529</v>
      </c>
    </row>
    <row r="17" spans="2:4" ht="18" thickBot="1" x14ac:dyDescent="0.35">
      <c r="B17" s="7" t="s">
        <v>8</v>
      </c>
      <c r="C17" s="2">
        <v>712592750</v>
      </c>
      <c r="D17" s="2">
        <v>418666555</v>
      </c>
    </row>
    <row r="18" spans="2:4" ht="18" thickBot="1" x14ac:dyDescent="0.35">
      <c r="B18" s="3"/>
      <c r="C18" s="10">
        <f>SUM(C15:C17)</f>
        <v>1731694231</v>
      </c>
      <c r="D18" s="11">
        <v>1378647960</v>
      </c>
    </row>
    <row r="19" spans="2:4" x14ac:dyDescent="0.3">
      <c r="B19" s="3"/>
      <c r="C19" s="6"/>
      <c r="D19" s="6"/>
    </row>
    <row r="20" spans="2:4" ht="18" thickBot="1" x14ac:dyDescent="0.35">
      <c r="B20" s="3" t="s">
        <v>9</v>
      </c>
      <c r="C20" s="57">
        <f>C12+C18</f>
        <v>8758323619</v>
      </c>
      <c r="D20" s="12">
        <v>8257140815</v>
      </c>
    </row>
    <row r="21" spans="2:4" ht="18" thickTop="1" x14ac:dyDescent="0.3">
      <c r="B21" s="7"/>
    </row>
    <row r="22" spans="2:4" x14ac:dyDescent="0.3">
      <c r="B22" s="13" t="s">
        <v>10</v>
      </c>
    </row>
    <row r="23" spans="2:4" x14ac:dyDescent="0.3">
      <c r="B23" s="7"/>
    </row>
    <row r="24" spans="2:4" x14ac:dyDescent="0.3">
      <c r="B24" s="3" t="s">
        <v>11</v>
      </c>
    </row>
    <row r="25" spans="2:4" x14ac:dyDescent="0.3">
      <c r="B25" s="7" t="s">
        <v>12</v>
      </c>
      <c r="C25" s="2">
        <v>1883815040</v>
      </c>
      <c r="D25" s="2">
        <v>1883815040</v>
      </c>
    </row>
    <row r="26" spans="2:4" x14ac:dyDescent="0.3">
      <c r="B26" s="7" t="s">
        <v>46</v>
      </c>
      <c r="C26" s="2">
        <v>441418396</v>
      </c>
      <c r="D26" s="2">
        <v>441418396</v>
      </c>
    </row>
    <row r="27" spans="2:4" x14ac:dyDescent="0.3">
      <c r="B27" s="7" t="s">
        <v>13</v>
      </c>
      <c r="C27" s="2">
        <v>247478865</v>
      </c>
      <c r="D27" s="2">
        <v>247478865</v>
      </c>
    </row>
    <row r="28" spans="2:4" x14ac:dyDescent="0.3">
      <c r="B28" s="7" t="s">
        <v>14</v>
      </c>
      <c r="C28" s="2">
        <v>1265796861</v>
      </c>
      <c r="D28" s="2">
        <v>1265796861</v>
      </c>
    </row>
    <row r="29" spans="2:4" x14ac:dyDescent="0.3">
      <c r="B29" s="7" t="s">
        <v>15</v>
      </c>
      <c r="C29" s="2">
        <v>241396473</v>
      </c>
      <c r="D29" s="2">
        <v>199648810</v>
      </c>
    </row>
    <row r="30" spans="2:4" x14ac:dyDescent="0.3">
      <c r="B30" s="7" t="s">
        <v>52</v>
      </c>
      <c r="C30" s="2">
        <v>23812304</v>
      </c>
      <c r="D30" s="2">
        <v>19932259</v>
      </c>
    </row>
    <row r="31" spans="2:4" x14ac:dyDescent="0.3">
      <c r="C31" s="24">
        <f>SUM(C25:C30)</f>
        <v>4103717939</v>
      </c>
      <c r="D31" s="16">
        <v>4058090231</v>
      </c>
    </row>
    <row r="32" spans="2:4" x14ac:dyDescent="0.3">
      <c r="B32" s="14" t="s">
        <v>57</v>
      </c>
      <c r="C32" s="24"/>
      <c r="D32" s="16"/>
    </row>
    <row r="33" spans="2:4" ht="18" thickBot="1" x14ac:dyDescent="0.35">
      <c r="B33" s="14" t="s">
        <v>58</v>
      </c>
      <c r="C33" s="2">
        <v>99069694</v>
      </c>
      <c r="D33" s="2">
        <v>82818034</v>
      </c>
    </row>
    <row r="34" spans="2:4" ht="18" thickBot="1" x14ac:dyDescent="0.35">
      <c r="B34" s="3"/>
      <c r="C34" s="10">
        <f>SUM(C31:C33)</f>
        <v>4202787633</v>
      </c>
      <c r="D34" s="11">
        <v>4140908265</v>
      </c>
    </row>
    <row r="35" spans="2:4" x14ac:dyDescent="0.3">
      <c r="B35" s="3"/>
      <c r="C35" s="24"/>
      <c r="D35" s="16"/>
    </row>
    <row r="36" spans="2:4" x14ac:dyDescent="0.3">
      <c r="B36" s="13" t="s">
        <v>16</v>
      </c>
    </row>
    <row r="37" spans="2:4" x14ac:dyDescent="0.3">
      <c r="B37" s="7" t="s">
        <v>47</v>
      </c>
      <c r="C37" s="2">
        <v>2025632533</v>
      </c>
      <c r="D37" s="2">
        <v>2054247351</v>
      </c>
    </row>
    <row r="38" spans="2:4" x14ac:dyDescent="0.3">
      <c r="B38" s="7" t="s">
        <v>17</v>
      </c>
      <c r="C38" s="2">
        <v>114807183</v>
      </c>
      <c r="D38" s="2">
        <v>110895341</v>
      </c>
    </row>
    <row r="39" spans="2:4" x14ac:dyDescent="0.3">
      <c r="B39" s="7" t="s">
        <v>18</v>
      </c>
      <c r="C39" s="2">
        <v>849564612</v>
      </c>
      <c r="D39" s="2">
        <v>969150112</v>
      </c>
    </row>
    <row r="40" spans="2:4" x14ac:dyDescent="0.3">
      <c r="B40" s="7" t="s">
        <v>113</v>
      </c>
      <c r="C40" s="2">
        <v>0</v>
      </c>
      <c r="D40" s="2">
        <v>3053157</v>
      </c>
    </row>
    <row r="41" spans="2:4" ht="18" thickBot="1" x14ac:dyDescent="0.35">
      <c r="B41" s="7" t="s">
        <v>48</v>
      </c>
      <c r="C41" s="2">
        <v>155051001</v>
      </c>
      <c r="D41" s="2">
        <v>14178481</v>
      </c>
    </row>
    <row r="42" spans="2:4" ht="18" thickBot="1" x14ac:dyDescent="0.35">
      <c r="B42" s="3"/>
      <c r="C42" s="10">
        <f>SUM(C37:C41)</f>
        <v>3145055329</v>
      </c>
      <c r="D42" s="11">
        <v>3151524442</v>
      </c>
    </row>
    <row r="44" spans="2:4" x14ac:dyDescent="0.3">
      <c r="B44" s="3"/>
    </row>
    <row r="45" spans="2:4" x14ac:dyDescent="0.3">
      <c r="B45" s="3" t="s">
        <v>19</v>
      </c>
    </row>
    <row r="46" spans="2:4" x14ac:dyDescent="0.3">
      <c r="B46" s="7" t="s">
        <v>48</v>
      </c>
      <c r="C46" s="2">
        <v>699161698</v>
      </c>
      <c r="D46" s="2">
        <v>634601301</v>
      </c>
    </row>
    <row r="47" spans="2:4" x14ac:dyDescent="0.3">
      <c r="B47" s="7" t="s">
        <v>18</v>
      </c>
      <c r="C47" s="2">
        <v>113993591</v>
      </c>
      <c r="D47" s="2">
        <v>107439092</v>
      </c>
    </row>
    <row r="48" spans="2:4" x14ac:dyDescent="0.3">
      <c r="B48" s="7" t="s">
        <v>20</v>
      </c>
      <c r="C48" s="2">
        <v>125243573</v>
      </c>
      <c r="D48" s="2">
        <v>81438491</v>
      </c>
    </row>
    <row r="49" spans="2:4" x14ac:dyDescent="0.3">
      <c r="B49" s="7" t="s">
        <v>44</v>
      </c>
      <c r="C49" s="2">
        <v>455946578</v>
      </c>
      <c r="D49" s="2">
        <v>136644990</v>
      </c>
    </row>
    <row r="50" spans="2:4" ht="18" thickBot="1" x14ac:dyDescent="0.35">
      <c r="B50" s="7" t="s">
        <v>17</v>
      </c>
      <c r="C50" s="2">
        <v>16135217</v>
      </c>
      <c r="D50" s="2">
        <v>4584234</v>
      </c>
    </row>
    <row r="51" spans="2:4" ht="18" thickBot="1" x14ac:dyDescent="0.35">
      <c r="B51" s="3"/>
      <c r="C51" s="10">
        <f>SUM(C46:C50)</f>
        <v>1410480657</v>
      </c>
      <c r="D51" s="10">
        <v>964708108</v>
      </c>
    </row>
    <row r="52" spans="2:4" x14ac:dyDescent="0.3">
      <c r="B52" s="3"/>
      <c r="C52" s="8"/>
      <c r="D52" s="8"/>
    </row>
    <row r="53" spans="2:4" x14ac:dyDescent="0.3">
      <c r="B53" s="3" t="s">
        <v>21</v>
      </c>
      <c r="C53" s="24">
        <f>C42+C51</f>
        <v>4555535986</v>
      </c>
      <c r="D53" s="24">
        <v>4116232550</v>
      </c>
    </row>
    <row r="54" spans="2:4" x14ac:dyDescent="0.3">
      <c r="B54" s="3"/>
      <c r="C54" s="6"/>
      <c r="D54" s="6"/>
    </row>
    <row r="55" spans="2:4" ht="18" thickBot="1" x14ac:dyDescent="0.35">
      <c r="B55" s="3" t="s">
        <v>22</v>
      </c>
      <c r="C55" s="57">
        <f>C53+C34</f>
        <v>8758323619</v>
      </c>
      <c r="D55" s="12">
        <v>8257140815</v>
      </c>
    </row>
    <row r="56" spans="2:4" ht="18" thickTop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46"/>
  <sheetViews>
    <sheetView zoomScale="60" zoomScaleNormal="60" workbookViewId="0">
      <selection activeCell="G4" sqref="G4"/>
    </sheetView>
  </sheetViews>
  <sheetFormatPr defaultColWidth="8.85546875" defaultRowHeight="17.25" x14ac:dyDescent="0.3"/>
  <cols>
    <col min="1" max="1" width="85.140625" style="1" bestFit="1" customWidth="1"/>
    <col min="2" max="2" width="20.85546875" style="60" customWidth="1"/>
    <col min="3" max="3" width="20.42578125" style="17" customWidth="1"/>
    <col min="4" max="4" width="8.85546875" style="14"/>
    <col min="5" max="5" width="8.140625" style="14" customWidth="1"/>
    <col min="6" max="6" width="8.85546875" style="14" customWidth="1"/>
    <col min="7" max="16384" width="8.85546875" style="14"/>
  </cols>
  <sheetData>
    <row r="1" spans="1:3" x14ac:dyDescent="0.3">
      <c r="A1" s="64"/>
      <c r="B1" s="67" t="s">
        <v>136</v>
      </c>
      <c r="C1" s="67" t="s">
        <v>136</v>
      </c>
    </row>
    <row r="2" spans="1:3" x14ac:dyDescent="0.3">
      <c r="A2" s="15"/>
      <c r="B2" s="78" t="s">
        <v>137</v>
      </c>
      <c r="C2" s="79" t="s">
        <v>138</v>
      </c>
    </row>
    <row r="3" spans="1:3" ht="18" thickBot="1" x14ac:dyDescent="0.35">
      <c r="A3" s="21"/>
      <c r="B3" s="22" t="s">
        <v>125</v>
      </c>
      <c r="C3" s="22"/>
    </row>
    <row r="4" spans="1:3" x14ac:dyDescent="0.3">
      <c r="A4" s="64"/>
      <c r="B4" s="59"/>
      <c r="C4" s="20"/>
    </row>
    <row r="5" spans="1:3" x14ac:dyDescent="0.3">
      <c r="A5" s="7" t="s">
        <v>23</v>
      </c>
      <c r="B5" s="60">
        <v>1519421773</v>
      </c>
      <c r="C5" s="17">
        <v>1356044593</v>
      </c>
    </row>
    <row r="6" spans="1:3" x14ac:dyDescent="0.3">
      <c r="A6" s="7" t="s">
        <v>56</v>
      </c>
      <c r="B6" s="60">
        <v>116305612</v>
      </c>
      <c r="C6" s="17">
        <v>73926517</v>
      </c>
    </row>
    <row r="7" spans="1:3" ht="18" thickBot="1" x14ac:dyDescent="0.35">
      <c r="A7" s="7" t="s">
        <v>24</v>
      </c>
      <c r="B7" s="60">
        <v>149207638</v>
      </c>
      <c r="C7" s="17">
        <v>149312392</v>
      </c>
    </row>
    <row r="8" spans="1:3" ht="35.25" thickBot="1" x14ac:dyDescent="0.35">
      <c r="A8" s="3" t="s">
        <v>25</v>
      </c>
      <c r="B8" s="61">
        <f>SUM(B5:B7)</f>
        <v>1784935023</v>
      </c>
      <c r="C8" s="61">
        <f>SUM(C5:C7)</f>
        <v>1579283502</v>
      </c>
    </row>
    <row r="9" spans="1:3" x14ac:dyDescent="0.3">
      <c r="A9" s="7"/>
    </row>
    <row r="10" spans="1:3" x14ac:dyDescent="0.3">
      <c r="A10" s="19" t="s">
        <v>26</v>
      </c>
      <c r="B10" s="60">
        <v>-482704105</v>
      </c>
      <c r="C10" s="17">
        <v>-435409965</v>
      </c>
    </row>
    <row r="11" spans="1:3" x14ac:dyDescent="0.3">
      <c r="A11" s="19" t="s">
        <v>49</v>
      </c>
      <c r="B11" s="60">
        <v>-572057843</v>
      </c>
      <c r="C11" s="17">
        <v>-495131807</v>
      </c>
    </row>
    <row r="12" spans="1:3" x14ac:dyDescent="0.3">
      <c r="A12" s="19" t="s">
        <v>50</v>
      </c>
      <c r="B12" s="60">
        <v>-148293231</v>
      </c>
      <c r="C12" s="17">
        <v>-180267951</v>
      </c>
    </row>
    <row r="13" spans="1:3" x14ac:dyDescent="0.3">
      <c r="A13" s="19" t="s">
        <v>27</v>
      </c>
      <c r="B13" s="60">
        <v>-55285137</v>
      </c>
      <c r="C13" s="17">
        <v>-5703430</v>
      </c>
    </row>
    <row r="14" spans="1:3" x14ac:dyDescent="0.3">
      <c r="A14" s="19" t="s">
        <v>28</v>
      </c>
      <c r="B14" s="60">
        <v>-40822612</v>
      </c>
      <c r="C14" s="17">
        <v>-37253061</v>
      </c>
    </row>
    <row r="15" spans="1:3" x14ac:dyDescent="0.3">
      <c r="A15" s="19" t="s">
        <v>29</v>
      </c>
      <c r="B15" s="60">
        <v>-87662227</v>
      </c>
      <c r="C15" s="17">
        <v>-86781521</v>
      </c>
    </row>
    <row r="16" spans="1:3" x14ac:dyDescent="0.3">
      <c r="A16" s="19" t="s">
        <v>51</v>
      </c>
      <c r="B16" s="60">
        <v>-23012421</v>
      </c>
      <c r="C16" s="17">
        <v>-18096076</v>
      </c>
    </row>
    <row r="17" spans="1:3" ht="18" thickBot="1" x14ac:dyDescent="0.35">
      <c r="A17" s="19" t="s">
        <v>30</v>
      </c>
      <c r="B17" s="60">
        <v>-262679613</v>
      </c>
      <c r="C17" s="17">
        <v>-174323882</v>
      </c>
    </row>
    <row r="18" spans="1:3" ht="35.25" thickBot="1" x14ac:dyDescent="0.35">
      <c r="A18" s="3" t="s">
        <v>31</v>
      </c>
      <c r="B18" s="61">
        <f>SUM(B8:B17)</f>
        <v>112417834</v>
      </c>
      <c r="C18" s="61">
        <f>SUM(C8:C17)</f>
        <v>146315809</v>
      </c>
    </row>
    <row r="19" spans="1:3" x14ac:dyDescent="0.3">
      <c r="A19" s="7"/>
    </row>
    <row r="20" spans="1:3" x14ac:dyDescent="0.3">
      <c r="A20" s="7" t="s">
        <v>32</v>
      </c>
      <c r="B20" s="60">
        <v>458810505</v>
      </c>
      <c r="C20" s="17">
        <v>1005543997</v>
      </c>
    </row>
    <row r="21" spans="1:3" x14ac:dyDescent="0.3">
      <c r="A21" s="7" t="s">
        <v>33</v>
      </c>
      <c r="B21" s="60">
        <v>-458810505</v>
      </c>
      <c r="C21" s="17">
        <v>-1005543997</v>
      </c>
    </row>
    <row r="22" spans="1:3" x14ac:dyDescent="0.3">
      <c r="A22" s="7" t="s">
        <v>34</v>
      </c>
      <c r="B22" s="60">
        <v>170617135</v>
      </c>
      <c r="C22" s="17">
        <v>299868442</v>
      </c>
    </row>
    <row r="23" spans="1:3" x14ac:dyDescent="0.3">
      <c r="A23" s="7" t="s">
        <v>35</v>
      </c>
      <c r="B23" s="60">
        <v>-170617135</v>
      </c>
      <c r="C23" s="17">
        <v>-299868442</v>
      </c>
    </row>
    <row r="24" spans="1:3" ht="18" thickBot="1" x14ac:dyDescent="0.35">
      <c r="A24" s="7"/>
    </row>
    <row r="25" spans="1:3" ht="18" thickBot="1" x14ac:dyDescent="0.35">
      <c r="A25" s="3" t="s">
        <v>36</v>
      </c>
      <c r="B25" s="61">
        <f>B18+B20+B21+B22+B23</f>
        <v>112417834</v>
      </c>
      <c r="C25" s="61">
        <f>C18+C20+C21+C22+C23</f>
        <v>146315809</v>
      </c>
    </row>
    <row r="26" spans="1:3" x14ac:dyDescent="0.3">
      <c r="A26" s="7"/>
    </row>
    <row r="27" spans="1:3" x14ac:dyDescent="0.3">
      <c r="A27" s="7" t="s">
        <v>37</v>
      </c>
      <c r="B27" s="60">
        <v>260962331</v>
      </c>
      <c r="C27" s="17">
        <v>498370151</v>
      </c>
    </row>
    <row r="28" spans="1:3" ht="18" thickBot="1" x14ac:dyDescent="0.35">
      <c r="A28" s="7" t="s">
        <v>38</v>
      </c>
      <c r="B28" s="60">
        <v>-161568335</v>
      </c>
      <c r="C28" s="17">
        <v>-225110222</v>
      </c>
    </row>
    <row r="29" spans="1:3" ht="18" thickBot="1" x14ac:dyDescent="0.35">
      <c r="A29" s="3" t="s">
        <v>39</v>
      </c>
      <c r="B29" s="61">
        <f>B27+B28</f>
        <v>99393996</v>
      </c>
      <c r="C29" s="61">
        <f>C27+C28</f>
        <v>273259929</v>
      </c>
    </row>
    <row r="30" spans="1:3" ht="18" thickBot="1" x14ac:dyDescent="0.35">
      <c r="A30" s="7"/>
    </row>
    <row r="31" spans="1:3" ht="18" thickBot="1" x14ac:dyDescent="0.35">
      <c r="A31" s="3" t="s">
        <v>40</v>
      </c>
      <c r="B31" s="61">
        <f>B25+B29</f>
        <v>211811830</v>
      </c>
      <c r="C31" s="61">
        <f>C25+C29</f>
        <v>419575738</v>
      </c>
    </row>
    <row r="32" spans="1:3" x14ac:dyDescent="0.3">
      <c r="A32" s="7"/>
    </row>
    <row r="33" spans="1:3" x14ac:dyDescent="0.3">
      <c r="A33" s="7" t="s">
        <v>41</v>
      </c>
      <c r="B33" s="60">
        <v>-39424866</v>
      </c>
      <c r="C33" s="17">
        <v>-72507267</v>
      </c>
    </row>
    <row r="34" spans="1:3" ht="18" thickBot="1" x14ac:dyDescent="0.35">
      <c r="A34" s="7"/>
    </row>
    <row r="35" spans="1:3" ht="18" thickBot="1" x14ac:dyDescent="0.35">
      <c r="A35" s="15" t="s">
        <v>42</v>
      </c>
      <c r="B35" s="61">
        <f>B31+B33</f>
        <v>172386964</v>
      </c>
      <c r="C35" s="61">
        <f>C31+C33</f>
        <v>347068471</v>
      </c>
    </row>
    <row r="36" spans="1:3" x14ac:dyDescent="0.3">
      <c r="A36" s="14" t="s">
        <v>59</v>
      </c>
      <c r="B36" s="60">
        <v>169280666</v>
      </c>
      <c r="C36" s="25">
        <v>351895142</v>
      </c>
    </row>
    <row r="37" spans="1:3" x14ac:dyDescent="0.3">
      <c r="A37" s="14" t="s">
        <v>60</v>
      </c>
      <c r="B37" s="60">
        <v>3106298</v>
      </c>
      <c r="C37" s="25">
        <v>-4826671</v>
      </c>
    </row>
    <row r="38" spans="1:3" x14ac:dyDescent="0.3">
      <c r="A38" s="14" t="s">
        <v>114</v>
      </c>
      <c r="B38" s="58">
        <v>188381504</v>
      </c>
      <c r="C38" s="23">
        <v>188381504</v>
      </c>
    </row>
    <row r="39" spans="1:3" x14ac:dyDescent="0.3">
      <c r="A39" s="14"/>
      <c r="B39" s="58"/>
      <c r="C39" s="23"/>
    </row>
    <row r="40" spans="1:3" x14ac:dyDescent="0.3">
      <c r="A40" s="18" t="s">
        <v>54</v>
      </c>
      <c r="B40" s="62">
        <v>0.92</v>
      </c>
      <c r="C40" s="26">
        <v>1.84</v>
      </c>
    </row>
    <row r="41" spans="1:3" x14ac:dyDescent="0.3">
      <c r="A41" s="18"/>
      <c r="B41" s="62"/>
      <c r="C41" s="26"/>
    </row>
    <row r="42" spans="1:3" x14ac:dyDescent="0.3">
      <c r="A42" s="18" t="s">
        <v>127</v>
      </c>
      <c r="B42" s="60">
        <v>4334050</v>
      </c>
      <c r="C42" s="25">
        <v>2452222</v>
      </c>
    </row>
    <row r="43" spans="1:3" ht="18" thickBot="1" x14ac:dyDescent="0.35">
      <c r="A43" s="14" t="s">
        <v>53</v>
      </c>
      <c r="B43" s="60">
        <v>30170769</v>
      </c>
      <c r="C43" s="25">
        <v>-8396441</v>
      </c>
    </row>
    <row r="44" spans="1:3" ht="18" thickBot="1" x14ac:dyDescent="0.35">
      <c r="A44" s="15" t="s">
        <v>43</v>
      </c>
      <c r="B44" s="61">
        <f>B35+B43+B42</f>
        <v>206891783</v>
      </c>
      <c r="C44" s="61">
        <f>C35+C43+C42</f>
        <v>341124252</v>
      </c>
    </row>
    <row r="45" spans="1:3" x14ac:dyDescent="0.3">
      <c r="A45" s="14" t="s">
        <v>59</v>
      </c>
      <c r="B45" s="58">
        <v>203785485</v>
      </c>
      <c r="C45" s="58">
        <v>345950923</v>
      </c>
    </row>
    <row r="46" spans="1:3" x14ac:dyDescent="0.3">
      <c r="A46" s="14" t="s">
        <v>60</v>
      </c>
      <c r="B46" s="58">
        <v>3106298</v>
      </c>
      <c r="C46" s="58">
        <v>-4826671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5"/>
  <sheetViews>
    <sheetView zoomScale="60" zoomScaleNormal="60" workbookViewId="0">
      <selection activeCell="P8" sqref="P8"/>
    </sheetView>
  </sheetViews>
  <sheetFormatPr defaultColWidth="8.85546875" defaultRowHeight="17.25" x14ac:dyDescent="0.3"/>
  <cols>
    <col min="1" max="1" width="46.42578125" style="56" customWidth="1"/>
    <col min="2" max="2" width="19.85546875" style="63" bestFit="1" customWidth="1"/>
    <col min="3" max="3" width="17.42578125" style="63" bestFit="1" customWidth="1"/>
    <col min="4" max="4" width="18" style="63" bestFit="1" customWidth="1"/>
    <col min="5" max="5" width="19.85546875" style="63" bestFit="1" customWidth="1"/>
    <col min="6" max="6" width="21.28515625" style="63" bestFit="1" customWidth="1"/>
    <col min="7" max="7" width="18.7109375" style="63" customWidth="1"/>
    <col min="8" max="8" width="22.5703125" style="63" bestFit="1" customWidth="1"/>
    <col min="9" max="9" width="16.85546875" style="63" bestFit="1" customWidth="1"/>
    <col min="10" max="10" width="14.7109375" style="56" customWidth="1"/>
    <col min="11" max="16384" width="8.85546875" style="56"/>
  </cols>
  <sheetData>
    <row r="1" spans="1:9" ht="34.5" x14ac:dyDescent="0.3">
      <c r="A1" s="82"/>
      <c r="B1" s="72" t="s">
        <v>61</v>
      </c>
      <c r="C1" s="72" t="s">
        <v>63</v>
      </c>
      <c r="D1" s="72" t="s">
        <v>66</v>
      </c>
      <c r="E1" s="83" t="s">
        <v>68</v>
      </c>
      <c r="F1" s="72" t="s">
        <v>69</v>
      </c>
      <c r="G1" s="84" t="s">
        <v>132</v>
      </c>
      <c r="H1" s="84" t="s">
        <v>133</v>
      </c>
      <c r="I1" s="72" t="s">
        <v>71</v>
      </c>
    </row>
    <row r="2" spans="1:9" x14ac:dyDescent="0.3">
      <c r="A2" s="82"/>
      <c r="B2" s="71" t="s">
        <v>62</v>
      </c>
      <c r="C2" s="72" t="s">
        <v>64</v>
      </c>
      <c r="D2" s="71" t="s">
        <v>67</v>
      </c>
      <c r="E2" s="83"/>
      <c r="F2" s="71" t="s">
        <v>70</v>
      </c>
      <c r="G2" s="84"/>
      <c r="H2" s="84"/>
      <c r="I2" s="71" t="s">
        <v>72</v>
      </c>
    </row>
    <row r="3" spans="1:9" x14ac:dyDescent="0.3">
      <c r="A3" s="82"/>
      <c r="B3" s="80"/>
      <c r="C3" s="71" t="s">
        <v>65</v>
      </c>
      <c r="D3" s="80"/>
      <c r="E3" s="83"/>
      <c r="F3" s="80"/>
      <c r="G3" s="84"/>
      <c r="H3" s="84"/>
      <c r="I3" s="80"/>
    </row>
    <row r="4" spans="1:9" x14ac:dyDescent="0.3">
      <c r="A4" s="70" t="s">
        <v>121</v>
      </c>
      <c r="B4" s="68">
        <v>117738440</v>
      </c>
      <c r="C4" s="68">
        <v>441418396</v>
      </c>
      <c r="D4" s="68">
        <v>247478865</v>
      </c>
      <c r="E4" s="68">
        <v>1265796861</v>
      </c>
      <c r="F4" s="69">
        <v>1785866415</v>
      </c>
      <c r="G4" s="69">
        <v>16520600</v>
      </c>
      <c r="H4" s="69">
        <v>93548755</v>
      </c>
      <c r="I4" s="68">
        <v>3968368332</v>
      </c>
    </row>
    <row r="5" spans="1:9" x14ac:dyDescent="0.3">
      <c r="A5" s="65" t="s">
        <v>122</v>
      </c>
      <c r="B5" s="41"/>
      <c r="C5" s="41"/>
      <c r="D5" s="41"/>
      <c r="E5" s="41"/>
      <c r="F5" s="44">
        <v>351895142</v>
      </c>
      <c r="G5" s="41"/>
      <c r="H5" s="44">
        <v>-4826671</v>
      </c>
      <c r="I5" s="44">
        <v>347068471</v>
      </c>
    </row>
    <row r="6" spans="1:9" ht="34.5" x14ac:dyDescent="0.3">
      <c r="A6" s="65" t="s">
        <v>123</v>
      </c>
      <c r="B6" s="75"/>
      <c r="C6" s="75"/>
      <c r="D6" s="75"/>
      <c r="E6" s="75"/>
      <c r="F6" s="76">
        <v>2452222</v>
      </c>
      <c r="G6" s="75"/>
      <c r="H6" s="75"/>
      <c r="I6" s="76">
        <v>2452222</v>
      </c>
    </row>
    <row r="7" spans="1:9" x14ac:dyDescent="0.3">
      <c r="A7" s="65"/>
      <c r="B7" s="41"/>
      <c r="C7" s="41"/>
      <c r="D7" s="41"/>
      <c r="E7" s="41"/>
      <c r="F7" s="43">
        <v>354347364</v>
      </c>
      <c r="G7" s="53"/>
      <c r="H7" s="43">
        <v>-4826671</v>
      </c>
      <c r="I7" s="43">
        <v>349520693</v>
      </c>
    </row>
    <row r="8" spans="1:9" x14ac:dyDescent="0.3">
      <c r="A8" s="65"/>
      <c r="B8" s="41"/>
      <c r="C8" s="41"/>
      <c r="D8" s="41"/>
      <c r="E8" s="41"/>
      <c r="F8" s="53"/>
      <c r="G8" s="53"/>
      <c r="H8" s="53"/>
      <c r="I8" s="53"/>
    </row>
    <row r="9" spans="1:9" x14ac:dyDescent="0.3">
      <c r="A9" s="65" t="s">
        <v>117</v>
      </c>
      <c r="B9" s="41"/>
      <c r="C9" s="41"/>
      <c r="D9" s="41"/>
      <c r="E9" s="41"/>
      <c r="F9" s="44">
        <v>-21873676</v>
      </c>
      <c r="G9" s="41"/>
      <c r="H9" s="41"/>
      <c r="I9" s="44">
        <v>-21873676</v>
      </c>
    </row>
    <row r="10" spans="1:9" x14ac:dyDescent="0.3">
      <c r="A10" s="65" t="s">
        <v>118</v>
      </c>
      <c r="B10" s="41"/>
      <c r="C10" s="41"/>
      <c r="D10" s="41"/>
      <c r="E10" s="41"/>
      <c r="F10" s="44">
        <v>21873676</v>
      </c>
      <c r="G10" s="41"/>
      <c r="H10" s="41"/>
      <c r="I10" s="44">
        <v>21873676</v>
      </c>
    </row>
    <row r="11" spans="1:9" x14ac:dyDescent="0.3">
      <c r="A11" s="31" t="s">
        <v>74</v>
      </c>
      <c r="B11" s="41"/>
      <c r="C11" s="41"/>
      <c r="D11" s="41"/>
      <c r="E11" s="41"/>
      <c r="F11" s="53"/>
      <c r="G11" s="41"/>
      <c r="H11" s="41"/>
      <c r="I11" s="41"/>
    </row>
    <row r="12" spans="1:9" x14ac:dyDescent="0.3">
      <c r="A12" s="85" t="s">
        <v>124</v>
      </c>
      <c r="B12" s="86">
        <v>1766076600</v>
      </c>
      <c r="C12" s="81"/>
      <c r="D12" s="81"/>
      <c r="E12" s="81"/>
      <c r="F12" s="86">
        <v>-1766076600</v>
      </c>
      <c r="G12" s="81"/>
      <c r="H12" s="81"/>
      <c r="I12" s="81"/>
    </row>
    <row r="13" spans="1:9" x14ac:dyDescent="0.3">
      <c r="A13" s="85"/>
      <c r="B13" s="81"/>
      <c r="C13" s="81"/>
      <c r="D13" s="81"/>
      <c r="E13" s="81"/>
      <c r="F13" s="81"/>
      <c r="G13" s="81"/>
      <c r="H13" s="81"/>
      <c r="I13" s="81"/>
    </row>
    <row r="14" spans="1:9" x14ac:dyDescent="0.3">
      <c r="A14" s="34" t="s">
        <v>115</v>
      </c>
      <c r="B14" s="41"/>
      <c r="C14" s="41"/>
      <c r="D14" s="41"/>
      <c r="E14" s="41"/>
      <c r="F14" s="38">
        <v>-174488369</v>
      </c>
      <c r="G14" s="41"/>
      <c r="H14" s="41"/>
      <c r="I14" s="38">
        <v>-174488369</v>
      </c>
    </row>
    <row r="15" spans="1:9" x14ac:dyDescent="0.3">
      <c r="A15" s="65" t="s">
        <v>52</v>
      </c>
      <c r="B15" s="41"/>
      <c r="C15" s="41"/>
      <c r="D15" s="41"/>
      <c r="E15" s="41"/>
      <c r="F15" s="41"/>
      <c r="G15" s="44">
        <v>3411659</v>
      </c>
      <c r="H15" s="44">
        <v>-11808100</v>
      </c>
      <c r="I15" s="44">
        <v>-8396441</v>
      </c>
    </row>
    <row r="16" spans="1:9" x14ac:dyDescent="0.3">
      <c r="A16" s="65" t="s">
        <v>58</v>
      </c>
      <c r="B16" s="75"/>
      <c r="C16" s="75"/>
      <c r="D16" s="75"/>
      <c r="E16" s="75"/>
      <c r="F16" s="75"/>
      <c r="G16" s="75"/>
      <c r="H16" s="76">
        <v>5904050</v>
      </c>
      <c r="I16" s="76">
        <v>5904050</v>
      </c>
    </row>
    <row r="17" spans="1:9" x14ac:dyDescent="0.3">
      <c r="A17" s="66" t="s">
        <v>116</v>
      </c>
      <c r="B17" s="54">
        <v>1883815040</v>
      </c>
      <c r="C17" s="54">
        <v>441418396</v>
      </c>
      <c r="D17" s="54">
        <v>247478865</v>
      </c>
      <c r="E17" s="54">
        <v>1265796861</v>
      </c>
      <c r="F17" s="54">
        <v>199648810</v>
      </c>
      <c r="G17" s="54">
        <v>19932259</v>
      </c>
      <c r="H17" s="54">
        <v>82818034</v>
      </c>
      <c r="I17" s="54">
        <v>4140908265</v>
      </c>
    </row>
    <row r="18" spans="1:9" x14ac:dyDescent="0.3">
      <c r="A18" s="65" t="s">
        <v>73</v>
      </c>
      <c r="B18" s="41"/>
      <c r="C18" s="41"/>
      <c r="D18" s="41"/>
      <c r="E18" s="41"/>
      <c r="F18" s="44">
        <v>169280666</v>
      </c>
      <c r="G18" s="41"/>
      <c r="H18" s="44">
        <v>3106298</v>
      </c>
      <c r="I18" s="44">
        <v>172386964</v>
      </c>
    </row>
    <row r="19" spans="1:9" ht="34.5" x14ac:dyDescent="0.3">
      <c r="A19" s="65" t="s">
        <v>123</v>
      </c>
      <c r="B19" s="41"/>
      <c r="C19" s="41"/>
      <c r="D19" s="41"/>
      <c r="E19" s="41"/>
      <c r="F19" s="44">
        <v>4334050</v>
      </c>
      <c r="G19" s="41"/>
      <c r="H19" s="41"/>
      <c r="I19" s="44">
        <v>4334050</v>
      </c>
    </row>
    <row r="20" spans="1:9" x14ac:dyDescent="0.3">
      <c r="A20" s="31"/>
      <c r="B20" s="75"/>
      <c r="C20" s="75"/>
      <c r="D20" s="75"/>
      <c r="E20" s="75"/>
      <c r="F20" s="76">
        <v>173614716</v>
      </c>
      <c r="G20" s="75"/>
      <c r="H20" s="76">
        <v>3106298</v>
      </c>
      <c r="I20" s="76">
        <v>176721014</v>
      </c>
    </row>
    <row r="21" spans="1:9" x14ac:dyDescent="0.3">
      <c r="A21" s="31" t="s">
        <v>74</v>
      </c>
      <c r="B21" s="53"/>
      <c r="C21" s="53"/>
      <c r="D21" s="53"/>
      <c r="E21" s="53"/>
      <c r="F21" s="53"/>
      <c r="G21" s="53"/>
      <c r="H21" s="53"/>
      <c r="I21" s="53"/>
    </row>
    <row r="22" spans="1:9" x14ac:dyDescent="0.3">
      <c r="A22" s="65" t="s">
        <v>128</v>
      </c>
      <c r="B22" s="41"/>
      <c r="C22" s="41"/>
      <c r="D22" s="41"/>
      <c r="E22" s="41"/>
      <c r="F22" s="44">
        <v>-131867053</v>
      </c>
      <c r="G22" s="41"/>
      <c r="H22" s="41"/>
      <c r="I22" s="44">
        <v>-131867053</v>
      </c>
    </row>
    <row r="23" spans="1:9" x14ac:dyDescent="0.3">
      <c r="A23" s="65" t="s">
        <v>58</v>
      </c>
      <c r="B23" s="41"/>
      <c r="C23" s="41"/>
      <c r="D23" s="41"/>
      <c r="E23" s="41"/>
      <c r="F23" s="41"/>
      <c r="G23" s="44">
        <v>3880045</v>
      </c>
      <c r="H23" s="44">
        <v>26290724</v>
      </c>
      <c r="I23" s="44">
        <v>30170769</v>
      </c>
    </row>
    <row r="24" spans="1:9" x14ac:dyDescent="0.3">
      <c r="A24" s="65" t="s">
        <v>52</v>
      </c>
      <c r="B24" s="75"/>
      <c r="C24" s="75"/>
      <c r="D24" s="75"/>
      <c r="E24" s="75"/>
      <c r="F24" s="75"/>
      <c r="G24" s="75"/>
      <c r="H24" s="76">
        <v>-13145362</v>
      </c>
      <c r="I24" s="76">
        <v>-13145362</v>
      </c>
    </row>
    <row r="25" spans="1:9" x14ac:dyDescent="0.3">
      <c r="A25" s="66" t="s">
        <v>139</v>
      </c>
      <c r="B25" s="54">
        <v>1883815040</v>
      </c>
      <c r="C25" s="54">
        <v>441418396</v>
      </c>
      <c r="D25" s="54">
        <v>247478865</v>
      </c>
      <c r="E25" s="54">
        <v>1265796861</v>
      </c>
      <c r="F25" s="36">
        <v>241396473</v>
      </c>
      <c r="G25" s="36">
        <v>23812304</v>
      </c>
      <c r="H25" s="36">
        <v>99069694</v>
      </c>
      <c r="I25" s="36">
        <v>4202787633</v>
      </c>
    </row>
  </sheetData>
  <mergeCells count="13">
    <mergeCell ref="G12:G13"/>
    <mergeCell ref="H12:H13"/>
    <mergeCell ref="I12:I13"/>
    <mergeCell ref="A1:A3"/>
    <mergeCell ref="E1:E3"/>
    <mergeCell ref="G1:G3"/>
    <mergeCell ref="H1:H3"/>
    <mergeCell ref="A12:A13"/>
    <mergeCell ref="B12:B13"/>
    <mergeCell ref="C12:C13"/>
    <mergeCell ref="D12:D13"/>
    <mergeCell ref="E12:E13"/>
    <mergeCell ref="F12:F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D60"/>
  <sheetViews>
    <sheetView zoomScale="60" zoomScaleNormal="60" workbookViewId="0">
      <selection activeCell="F3" sqref="F3"/>
    </sheetView>
  </sheetViews>
  <sheetFormatPr defaultColWidth="8.85546875" defaultRowHeight="17.25" x14ac:dyDescent="0.3"/>
  <cols>
    <col min="1" max="1" width="8.85546875" style="30"/>
    <col min="2" max="2" width="58.140625" style="30" customWidth="1"/>
    <col min="3" max="4" width="27.85546875" style="30" customWidth="1"/>
    <col min="5" max="16384" width="8.85546875" style="30"/>
  </cols>
  <sheetData>
    <row r="1" spans="2:4" x14ac:dyDescent="0.3">
      <c r="B1" s="27"/>
      <c r="C1" s="73" t="s">
        <v>140</v>
      </c>
      <c r="D1" s="73" t="s">
        <v>140</v>
      </c>
    </row>
    <row r="2" spans="2:4" x14ac:dyDescent="0.3">
      <c r="B2" s="27"/>
      <c r="C2" s="74" t="s">
        <v>141</v>
      </c>
      <c r="D2" s="74" t="s">
        <v>142</v>
      </c>
    </row>
    <row r="3" spans="2:4" x14ac:dyDescent="0.3">
      <c r="B3" s="27"/>
      <c r="C3" s="73" t="s">
        <v>125</v>
      </c>
      <c r="D3" s="73"/>
    </row>
    <row r="4" spans="2:4" x14ac:dyDescent="0.3">
      <c r="B4" s="27" t="s">
        <v>40</v>
      </c>
      <c r="C4" s="43">
        <v>211811830</v>
      </c>
      <c r="D4" s="43">
        <v>419575738</v>
      </c>
    </row>
    <row r="5" spans="2:4" x14ac:dyDescent="0.3">
      <c r="B5" s="27"/>
      <c r="C5" s="40"/>
      <c r="D5" s="28"/>
    </row>
    <row r="6" spans="2:4" x14ac:dyDescent="0.3">
      <c r="B6" s="31" t="s">
        <v>75</v>
      </c>
      <c r="C6" s="40"/>
      <c r="D6" s="28"/>
    </row>
    <row r="7" spans="2:4" x14ac:dyDescent="0.3">
      <c r="B7" s="32"/>
      <c r="C7" s="41"/>
      <c r="D7" s="33"/>
    </row>
    <row r="8" spans="2:4" x14ac:dyDescent="0.3">
      <c r="B8" s="32" t="s">
        <v>26</v>
      </c>
      <c r="C8" s="51">
        <v>482704105</v>
      </c>
      <c r="D8" s="51">
        <v>435409965</v>
      </c>
    </row>
    <row r="9" spans="2:4" x14ac:dyDescent="0.3">
      <c r="B9" s="32" t="s">
        <v>76</v>
      </c>
      <c r="C9" s="51">
        <v>-123138</v>
      </c>
      <c r="D9" s="51">
        <v>-451748</v>
      </c>
    </row>
    <row r="10" spans="2:4" x14ac:dyDescent="0.3">
      <c r="B10" s="32" t="s">
        <v>77</v>
      </c>
      <c r="C10" s="51">
        <v>11862111</v>
      </c>
      <c r="D10" s="51">
        <v>13759358</v>
      </c>
    </row>
    <row r="11" spans="2:4" ht="34.5" x14ac:dyDescent="0.3">
      <c r="B11" s="32" t="s">
        <v>145</v>
      </c>
      <c r="C11" s="51">
        <v>-113957081</v>
      </c>
      <c r="D11" s="51">
        <v>-107066896</v>
      </c>
    </row>
    <row r="12" spans="2:4" x14ac:dyDescent="0.3">
      <c r="B12" s="32" t="s">
        <v>78</v>
      </c>
      <c r="C12" s="51">
        <v>-147131305</v>
      </c>
      <c r="D12" s="51">
        <v>-286877258</v>
      </c>
    </row>
    <row r="13" spans="2:4" x14ac:dyDescent="0.3">
      <c r="B13" s="32" t="s">
        <v>79</v>
      </c>
      <c r="C13" s="51">
        <v>126282</v>
      </c>
      <c r="D13" s="51">
        <v>1695530</v>
      </c>
    </row>
    <row r="14" spans="2:4" x14ac:dyDescent="0.3">
      <c r="B14" s="65" t="s">
        <v>129</v>
      </c>
      <c r="C14" s="51">
        <v>8499713</v>
      </c>
      <c r="D14" s="51">
        <v>13249122</v>
      </c>
    </row>
    <row r="15" spans="2:4" x14ac:dyDescent="0.3">
      <c r="B15" s="65" t="s">
        <v>80</v>
      </c>
      <c r="C15" s="51">
        <v>108175204</v>
      </c>
      <c r="D15" s="51">
        <v>42126151</v>
      </c>
    </row>
    <row r="16" spans="2:4" x14ac:dyDescent="0.3">
      <c r="B16" s="65" t="s">
        <v>130</v>
      </c>
      <c r="C16" s="51">
        <v>12567497</v>
      </c>
      <c r="D16" s="51">
        <v>2341979</v>
      </c>
    </row>
    <row r="17" spans="2:4" ht="34.5" x14ac:dyDescent="0.3">
      <c r="B17" s="65" t="s">
        <v>131</v>
      </c>
      <c r="C17" s="51">
        <v>7229379</v>
      </c>
      <c r="D17" s="51">
        <v>5541410</v>
      </c>
    </row>
    <row r="18" spans="2:4" x14ac:dyDescent="0.3">
      <c r="B18" s="32" t="s">
        <v>81</v>
      </c>
      <c r="C18" s="51">
        <v>-59913067</v>
      </c>
      <c r="D18" s="51">
        <v>-50739681</v>
      </c>
    </row>
    <row r="19" spans="2:4" x14ac:dyDescent="0.3">
      <c r="B19" s="32" t="s">
        <v>82</v>
      </c>
      <c r="C19" s="51">
        <v>103554726</v>
      </c>
      <c r="D19" s="51">
        <v>55752281</v>
      </c>
    </row>
    <row r="20" spans="2:4" ht="34.5" x14ac:dyDescent="0.3">
      <c r="B20" s="32" t="s">
        <v>146</v>
      </c>
      <c r="C20" s="51">
        <v>9686599</v>
      </c>
      <c r="D20" s="51">
        <v>2312196</v>
      </c>
    </row>
    <row r="21" spans="2:4" x14ac:dyDescent="0.3">
      <c r="B21" s="32" t="s">
        <v>83</v>
      </c>
      <c r="C21" s="51">
        <v>-330242</v>
      </c>
      <c r="D21" s="51">
        <v>-834770</v>
      </c>
    </row>
    <row r="22" spans="2:4" x14ac:dyDescent="0.3">
      <c r="B22" s="27" t="s">
        <v>84</v>
      </c>
      <c r="C22" s="50">
        <f>SUM(C4:C21)</f>
        <v>634762613</v>
      </c>
      <c r="D22" s="50">
        <f>SUM(D4:D21)</f>
        <v>545793377</v>
      </c>
    </row>
    <row r="23" spans="2:4" x14ac:dyDescent="0.3">
      <c r="B23" s="27" t="s">
        <v>85</v>
      </c>
      <c r="C23" s="29"/>
      <c r="D23" s="29"/>
    </row>
    <row r="24" spans="2:4" x14ac:dyDescent="0.3">
      <c r="B24" s="32"/>
      <c r="C24" s="35"/>
      <c r="D24" s="35"/>
    </row>
    <row r="25" spans="2:4" ht="34.5" x14ac:dyDescent="0.3">
      <c r="B25" s="32" t="s">
        <v>86</v>
      </c>
      <c r="C25" s="38">
        <v>47935656</v>
      </c>
      <c r="D25" s="38">
        <v>110453918</v>
      </c>
    </row>
    <row r="26" spans="2:4" x14ac:dyDescent="0.3">
      <c r="B26" s="32" t="s">
        <v>87</v>
      </c>
      <c r="C26" s="38">
        <v>19031377</v>
      </c>
      <c r="D26" s="51">
        <v>-320635665</v>
      </c>
    </row>
    <row r="27" spans="2:4" x14ac:dyDescent="0.3">
      <c r="B27" s="32" t="s">
        <v>88</v>
      </c>
      <c r="C27" s="51">
        <v>104026565</v>
      </c>
      <c r="D27" s="51">
        <v>326100884</v>
      </c>
    </row>
    <row r="28" spans="2:4" x14ac:dyDescent="0.3">
      <c r="B28" s="27" t="s">
        <v>89</v>
      </c>
      <c r="C28" s="45">
        <f>SUM(C22:C27)</f>
        <v>805756211</v>
      </c>
      <c r="D28" s="45">
        <f>SUM(D22:D27)</f>
        <v>661712514</v>
      </c>
    </row>
    <row r="29" spans="2:4" x14ac:dyDescent="0.3">
      <c r="B29" s="27"/>
      <c r="C29" s="40"/>
      <c r="D29" s="28"/>
    </row>
    <row r="30" spans="2:4" x14ac:dyDescent="0.3">
      <c r="B30" s="32" t="s">
        <v>109</v>
      </c>
      <c r="C30" s="51">
        <v>-128084979</v>
      </c>
      <c r="D30" s="51">
        <v>-69604175</v>
      </c>
    </row>
    <row r="31" spans="2:4" x14ac:dyDescent="0.3">
      <c r="B31" s="32" t="s">
        <v>90</v>
      </c>
      <c r="C31" s="44">
        <v>4317150</v>
      </c>
      <c r="D31" s="37">
        <v>1277835</v>
      </c>
    </row>
    <row r="32" spans="2:4" x14ac:dyDescent="0.3">
      <c r="B32" s="32" t="s">
        <v>91</v>
      </c>
      <c r="C32" s="51">
        <v>-93897260</v>
      </c>
      <c r="D32" s="51">
        <v>-77532781</v>
      </c>
    </row>
    <row r="33" spans="2:4" x14ac:dyDescent="0.3">
      <c r="B33" s="27" t="s">
        <v>92</v>
      </c>
      <c r="C33" s="40"/>
      <c r="D33" s="28"/>
    </row>
    <row r="34" spans="2:4" x14ac:dyDescent="0.3">
      <c r="B34" s="27" t="s">
        <v>93</v>
      </c>
      <c r="C34" s="48">
        <f>SUM(C28:C33)</f>
        <v>588091122</v>
      </c>
      <c r="D34" s="54">
        <f>SUM(D28:D33)</f>
        <v>515853393</v>
      </c>
    </row>
    <row r="35" spans="2:4" x14ac:dyDescent="0.3">
      <c r="B35" s="32"/>
      <c r="C35" s="40"/>
      <c r="D35" s="28"/>
    </row>
    <row r="36" spans="2:4" x14ac:dyDescent="0.3">
      <c r="B36" s="27" t="s">
        <v>94</v>
      </c>
      <c r="C36" s="39"/>
      <c r="D36" s="27"/>
    </row>
    <row r="37" spans="2:4" x14ac:dyDescent="0.3">
      <c r="B37" s="55"/>
      <c r="C37" s="39"/>
      <c r="D37" s="27"/>
    </row>
    <row r="38" spans="2:4" x14ac:dyDescent="0.3">
      <c r="B38" s="34" t="s">
        <v>112</v>
      </c>
      <c r="C38" s="51">
        <v>-441200047</v>
      </c>
      <c r="D38" s="51">
        <v>-598243216</v>
      </c>
    </row>
    <row r="39" spans="2:4" x14ac:dyDescent="0.3">
      <c r="B39" s="34" t="s">
        <v>111</v>
      </c>
      <c r="C39" s="51">
        <v>-5087811</v>
      </c>
      <c r="D39" s="51">
        <v>-18801250</v>
      </c>
    </row>
    <row r="40" spans="2:4" x14ac:dyDescent="0.3">
      <c r="B40" s="30" t="s">
        <v>143</v>
      </c>
      <c r="C40" s="51"/>
      <c r="D40" s="51"/>
    </row>
    <row r="41" spans="2:4" x14ac:dyDescent="0.3">
      <c r="B41" s="32" t="s">
        <v>96</v>
      </c>
      <c r="C41" s="44">
        <v>263919</v>
      </c>
      <c r="D41" s="37">
        <v>479363</v>
      </c>
    </row>
    <row r="42" spans="2:4" ht="34.5" x14ac:dyDescent="0.3">
      <c r="B42" s="32" t="s">
        <v>110</v>
      </c>
      <c r="C42" s="52">
        <v>4477340</v>
      </c>
      <c r="D42" s="52">
        <v>133208997</v>
      </c>
    </row>
    <row r="43" spans="2:4" x14ac:dyDescent="0.3">
      <c r="B43" s="27" t="s">
        <v>97</v>
      </c>
      <c r="C43" s="42"/>
      <c r="D43" s="42"/>
    </row>
    <row r="44" spans="2:4" x14ac:dyDescent="0.3">
      <c r="B44" s="27" t="s">
        <v>95</v>
      </c>
      <c r="C44" s="49">
        <f>SUM(C38:C43)</f>
        <v>-441546599</v>
      </c>
      <c r="D44" s="49">
        <f>SUM(D38:D43)</f>
        <v>-483356106</v>
      </c>
    </row>
    <row r="45" spans="2:4" x14ac:dyDescent="0.3">
      <c r="B45" s="32"/>
      <c r="C45" s="42"/>
      <c r="D45" s="42"/>
    </row>
    <row r="46" spans="2:4" x14ac:dyDescent="0.3">
      <c r="B46" s="27" t="s">
        <v>120</v>
      </c>
      <c r="C46" s="39"/>
      <c r="D46" s="27"/>
    </row>
    <row r="47" spans="2:4" x14ac:dyDescent="0.3">
      <c r="B47" s="30" t="s">
        <v>144</v>
      </c>
      <c r="C47" s="66"/>
      <c r="D47" s="51">
        <v>3205405</v>
      </c>
    </row>
    <row r="48" spans="2:4" x14ac:dyDescent="0.3">
      <c r="B48" s="32" t="s">
        <v>98</v>
      </c>
      <c r="C48" s="51">
        <v>-136659386</v>
      </c>
      <c r="D48" s="51">
        <v>-143485273</v>
      </c>
    </row>
    <row r="49" spans="2:4" x14ac:dyDescent="0.3">
      <c r="B49" s="32" t="s">
        <v>99</v>
      </c>
      <c r="C49" s="51">
        <v>175431456</v>
      </c>
      <c r="D49" s="51">
        <v>291740052</v>
      </c>
    </row>
    <row r="50" spans="2:4" x14ac:dyDescent="0.3">
      <c r="B50" s="32" t="s">
        <v>100</v>
      </c>
      <c r="C50" s="51">
        <v>-5601390</v>
      </c>
      <c r="D50" s="51">
        <v>-5157454</v>
      </c>
    </row>
    <row r="51" spans="2:4" x14ac:dyDescent="0.3">
      <c r="B51" s="32" t="s">
        <v>101</v>
      </c>
      <c r="C51" s="44">
        <v>-132399008</v>
      </c>
      <c r="D51" s="37">
        <v>-175088518</v>
      </c>
    </row>
    <row r="52" spans="2:4" x14ac:dyDescent="0.3">
      <c r="B52" s="30" t="s">
        <v>134</v>
      </c>
      <c r="C52" s="51">
        <v>246610000</v>
      </c>
      <c r="D52" s="51"/>
    </row>
    <row r="53" spans="2:4" x14ac:dyDescent="0.3">
      <c r="B53" s="27" t="s">
        <v>102</v>
      </c>
      <c r="C53" s="49">
        <f>SUM(C48:C52)</f>
        <v>147381672</v>
      </c>
      <c r="D53" s="49">
        <f>SUM(D47:D52)</f>
        <v>-28785788</v>
      </c>
    </row>
    <row r="54" spans="2:4" x14ac:dyDescent="0.3">
      <c r="B54" s="27" t="s">
        <v>103</v>
      </c>
      <c r="C54" s="40"/>
      <c r="D54" s="28"/>
    </row>
    <row r="55" spans="2:4" x14ac:dyDescent="0.3">
      <c r="B55" s="46" t="s">
        <v>104</v>
      </c>
      <c r="C55" s="49">
        <f>C53+C44+C34</f>
        <v>293926195</v>
      </c>
      <c r="D55" s="49">
        <f>D53+D44+D34</f>
        <v>3711499</v>
      </c>
    </row>
    <row r="56" spans="2:4" x14ac:dyDescent="0.3">
      <c r="B56" s="27" t="s">
        <v>105</v>
      </c>
      <c r="C56" s="41"/>
      <c r="D56" s="33"/>
    </row>
    <row r="57" spans="2:4" x14ac:dyDescent="0.3">
      <c r="B57" s="46" t="s">
        <v>106</v>
      </c>
      <c r="C57" s="50">
        <v>418666555</v>
      </c>
      <c r="D57" s="50">
        <v>414955056</v>
      </c>
    </row>
    <row r="58" spans="2:4" x14ac:dyDescent="0.3">
      <c r="B58" s="27" t="s">
        <v>107</v>
      </c>
      <c r="C58" s="29"/>
      <c r="D58" s="29"/>
    </row>
    <row r="59" spans="2:4" x14ac:dyDescent="0.3">
      <c r="B59" s="46" t="s">
        <v>106</v>
      </c>
      <c r="C59" s="36">
        <f>C55+C57</f>
        <v>712592750</v>
      </c>
      <c r="D59" s="36">
        <f>D55+D57</f>
        <v>418666555</v>
      </c>
    </row>
    <row r="60" spans="2:4" x14ac:dyDescent="0.3">
      <c r="B60" s="47" t="s">
        <v>108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31122023-Ro </vt:lpstr>
      <vt:lpstr>Rez. Glob_31122023-Ro</vt:lpstr>
      <vt:lpstr>Capitaluri_31122023-Ro</vt:lpstr>
      <vt:lpstr>Flux de numerar_31122023-Ro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2024-02-27T12:49:19Z</dcterms:modified>
</cp:coreProperties>
</file>