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y Documents\rezultate financiare\2022\Rezultate anuale\Luci S\RO\"/>
    </mc:Choice>
  </mc:AlternateContent>
  <bookViews>
    <workbookView xWindow="0" yWindow="0" windowWidth="19200" windowHeight="6465" tabRatio="860"/>
  </bookViews>
  <sheets>
    <sheet name=" Poz.Fin. 31122021-Ro " sheetId="1" r:id="rId1"/>
    <sheet name="Rez. Glob_31122021-Ro" sheetId="2" r:id="rId2"/>
    <sheet name="Capitaluri_31122021-Ro" sheetId="7" r:id="rId3"/>
    <sheet name="Flux de numerar_31122021-Ro" sheetId="9" r:id="rId4"/>
  </sheets>
  <definedNames>
    <definedName name="OLE_LINK12" localSheetId="0">' Poz.Fin. 31122021-Ro '!#REF!</definedName>
    <definedName name="OLE_LINK3" localSheetId="1">'Rez. Glob_31122021-Ro'!#REF!</definedName>
    <definedName name="OLE_LINK9" localSheetId="0">' Poz.Fin. 31122021-Ro 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2" l="1"/>
  <c r="C49" i="1"/>
  <c r="C40" i="1"/>
  <c r="C31" i="1"/>
  <c r="C18" i="1"/>
  <c r="C12" i="1"/>
  <c r="C51" i="1" l="1"/>
  <c r="C34" i="1"/>
  <c r="C20" i="1"/>
  <c r="B9" i="2"/>
  <c r="B30" i="2"/>
  <c r="C53" i="1" l="1"/>
  <c r="B19" i="2"/>
  <c r="C9" i="2"/>
  <c r="C19" i="2" l="1"/>
  <c r="B26" i="2"/>
  <c r="B32" i="2" l="1"/>
  <c r="C26" i="2"/>
  <c r="C32" i="2" l="1"/>
  <c r="B36" i="2"/>
  <c r="B44" i="2" s="1"/>
  <c r="C36" i="2" l="1"/>
  <c r="C44" i="2" s="1"/>
</calcChain>
</file>

<file path=xl/sharedStrings.xml><?xml version="1.0" encoding="utf-8"?>
<sst xmlns="http://schemas.openxmlformats.org/spreadsheetml/2006/main" count="233" uniqueCount="158">
  <si>
    <t>ACTIV</t>
  </si>
  <si>
    <t>Active imobilizate</t>
  </si>
  <si>
    <t>Imobilizări necorporale</t>
  </si>
  <si>
    <t>Drepturi de utilizare a activelor luate in leasing</t>
  </si>
  <si>
    <t>Imobilizări corporale</t>
  </si>
  <si>
    <t>Creanţe comerciale şi alte creanţe</t>
  </si>
  <si>
    <t>Active circulante</t>
  </si>
  <si>
    <t>Stocuri</t>
  </si>
  <si>
    <t>Numerar şi echivalent de numerar</t>
  </si>
  <si>
    <t>Total activ</t>
  </si>
  <si>
    <t>CAPITALURI PROPRII ŞI DATORII</t>
  </si>
  <si>
    <t>Capitaluri proprii</t>
  </si>
  <si>
    <t>Capital social</t>
  </si>
  <si>
    <t>Primă de emisiune</t>
  </si>
  <si>
    <t>Alte rezerve</t>
  </si>
  <si>
    <t>Rezultatul reportat</t>
  </si>
  <si>
    <t>Datorii pe termen lung</t>
  </si>
  <si>
    <t>Provizion pentru beneficiile angajaţilor</t>
  </si>
  <si>
    <t>Venituri înregistrate în avans</t>
  </si>
  <si>
    <t>Datorii curente</t>
  </si>
  <si>
    <t>Provizion pentru riscuri şi cheltuieli</t>
  </si>
  <si>
    <t>Total datorii</t>
  </si>
  <si>
    <t>Total capitaluri proprii şi datorii</t>
  </si>
  <si>
    <t>Perioada</t>
  </si>
  <si>
    <t>Venituri din activitatea de transport intern</t>
  </si>
  <si>
    <t>Alte venituri</t>
  </si>
  <si>
    <t>Venituri din exploatare inainte de activitatea de constructii conform cu IFRIC12 si echilibrare</t>
  </si>
  <si>
    <t>Amortizare</t>
  </si>
  <si>
    <t>Cheltuieli cu redevenţe</t>
  </si>
  <si>
    <t>Întreţinere şi transport</t>
  </si>
  <si>
    <t>Impozite şi alte sume datorate statului</t>
  </si>
  <si>
    <t xml:space="preserve">Alte cheltuieli de exploatare </t>
  </si>
  <si>
    <t>Profit din exploatare inainte de activitatea de constructii conform cu IFRIC12</t>
  </si>
  <si>
    <t>Venituri din activitatea de echilibrare</t>
  </si>
  <si>
    <t>Cheltuieli din activitatea de echilibrare</t>
  </si>
  <si>
    <t>Venituri din activitatea de constructii conform cu IFRIC12</t>
  </si>
  <si>
    <t>Costul activelor construite conform cu IFRIC12</t>
  </si>
  <si>
    <t>Profit din exploatare</t>
  </si>
  <si>
    <t xml:space="preserve">Venituri financiare </t>
  </si>
  <si>
    <t xml:space="preserve">Cheltuieli financiare </t>
  </si>
  <si>
    <t>Venituri financiare, net</t>
  </si>
  <si>
    <t>Profit înainte de impozitare</t>
  </si>
  <si>
    <t xml:space="preserve">Cheltuiala cu impozitul pe profit </t>
  </si>
  <si>
    <t xml:space="preserve">Profit net aferent perioadei </t>
  </si>
  <si>
    <t>Rezultatul global total aferent perioadei</t>
  </si>
  <si>
    <t>-</t>
  </si>
  <si>
    <t>Împrumuturi pe termen Scurt</t>
  </si>
  <si>
    <t>Creanţe comerciale şi  alte creanţe</t>
  </si>
  <si>
    <t>Ajustări ale capitalului social la hiperinflaţie</t>
  </si>
  <si>
    <t>Imprumuturi pe termen lung</t>
  </si>
  <si>
    <t>Datorii comerciale şi alte datorii</t>
  </si>
  <si>
    <t xml:space="preserve">Cheltuieli cu angajaţii </t>
  </si>
  <si>
    <t xml:space="preserve">Consum gaze SNT, materiale şi consumabile utilizate </t>
  </si>
  <si>
    <t>Venituri/Cheltuieli cu provizionul pentru riscuri şi cheltuieli</t>
  </si>
  <si>
    <t xml:space="preserve">Impozit amânat </t>
  </si>
  <si>
    <t>Diferențe de conversie din consolidare</t>
  </si>
  <si>
    <t>Diferențe de conversie</t>
  </si>
  <si>
    <t>Rezultatul pe acţiune, de bază şi diluat  (exprimat în lei pe acţiune)</t>
  </si>
  <si>
    <t>31 decembrie 2020</t>
  </si>
  <si>
    <t>Fond comercial</t>
  </si>
  <si>
    <t>Venituri din activitatea de transport internaţional și asimilate</t>
  </si>
  <si>
    <t>Capitaluri proprii atribuibile asociaților</t>
  </si>
  <si>
    <t>Interese fără control</t>
  </si>
  <si>
    <t>Atribuibil societăţii mamă</t>
  </si>
  <si>
    <t>Atribuibil intereselor care nu controlează</t>
  </si>
  <si>
    <t>31 decembrie 2021</t>
  </si>
  <si>
    <t xml:space="preserve">                            -</t>
  </si>
  <si>
    <t>(Câștig)/Pierdere actuarială aferentă perioadei</t>
  </si>
  <si>
    <t xml:space="preserve">Anul încheiat la </t>
  </si>
  <si>
    <t>15,03</t>
  </si>
  <si>
    <t>14,03</t>
  </si>
  <si>
    <t>Capital</t>
  </si>
  <si>
    <t xml:space="preserve">         social</t>
  </si>
  <si>
    <t>Ajustări ale</t>
  </si>
  <si>
    <t>capitalului</t>
  </si>
  <si>
    <t xml:space="preserve">           social</t>
  </si>
  <si>
    <t>Primă de</t>
  </si>
  <si>
    <t xml:space="preserve">   emisiune</t>
  </si>
  <si>
    <t xml:space="preserve"> Alte rezerve</t>
  </si>
  <si>
    <t>Rezultatul</t>
  </si>
  <si>
    <t xml:space="preserve">       reportat</t>
  </si>
  <si>
    <t>Total capitaluri</t>
  </si>
  <si>
    <t xml:space="preserve">         proprii</t>
  </si>
  <si>
    <t>Sold la 1 ianuarie 2020</t>
  </si>
  <si>
    <t xml:space="preserve">                     -</t>
  </si>
  <si>
    <t>Elemente ale rezultatului global</t>
  </si>
  <si>
    <t>Profit net aferent perioadei</t>
  </si>
  <si>
    <t>Câștigul/pierderea actuarială aferentă perioadei</t>
  </si>
  <si>
    <t xml:space="preserve">                      -</t>
  </si>
  <si>
    <t xml:space="preserve">                         -</t>
  </si>
  <si>
    <t xml:space="preserve">                        -</t>
  </si>
  <si>
    <t>Tranzacţii cu acţionarii:</t>
  </si>
  <si>
    <t>Dividende aferente anului 2019</t>
  </si>
  <si>
    <t xml:space="preserve">                       -</t>
  </si>
  <si>
    <t xml:space="preserve">                          -</t>
  </si>
  <si>
    <t xml:space="preserve">                      - </t>
  </si>
  <si>
    <t xml:space="preserve">                     -                                                  </t>
  </si>
  <si>
    <t>Sold la 31 decembrie 2020</t>
  </si>
  <si>
    <t xml:space="preserve">                    -  </t>
  </si>
  <si>
    <t xml:space="preserve">                    -</t>
  </si>
  <si>
    <t xml:space="preserve">                   -</t>
  </si>
  <si>
    <t>Dividende aferente anului 2020</t>
  </si>
  <si>
    <t xml:space="preserve">                        - </t>
  </si>
  <si>
    <t xml:space="preserve">                           -</t>
  </si>
  <si>
    <t>Sold la 31 decembrie 2021</t>
  </si>
  <si>
    <r>
      <t xml:space="preserve">Diferente de conversie din </t>
    </r>
    <r>
      <rPr>
        <b/>
        <u/>
        <sz val="12"/>
        <color theme="1"/>
        <rFont val="Segoe UI"/>
        <family val="2"/>
      </rPr>
      <t>consolidare</t>
    </r>
  </si>
  <si>
    <r>
      <t xml:space="preserve">Interese fără </t>
    </r>
    <r>
      <rPr>
        <b/>
        <u/>
        <sz val="12"/>
        <color theme="1"/>
        <rFont val="Segoe UI"/>
        <family val="2"/>
      </rPr>
      <t>control</t>
    </r>
  </si>
  <si>
    <t>Anul încheiat la</t>
  </si>
  <si>
    <t>Ajustări pentru:</t>
  </si>
  <si>
    <t xml:space="preserve">Câştig/(pierdere) din cedarea de mijloace fixe </t>
  </si>
  <si>
    <t>Provizioane pentru riscuri şi cheltuieli</t>
  </si>
  <si>
    <t>Provizioane pentru garanții</t>
  </si>
  <si>
    <t>Provizioane pentru beneficiile angajaților</t>
  </si>
  <si>
    <t>Ajustarea Creanta privind Acordul de Concesiune</t>
  </si>
  <si>
    <t>Pierdere din creante si debitori diversi</t>
  </si>
  <si>
    <t>Pierdere/ (castig) din deprecierea stocurilor</t>
  </si>
  <si>
    <t xml:space="preserve">Ajustări pentru deprecierea creanţelor </t>
  </si>
  <si>
    <t>Ajustări pentru deprecierea imobilizarilor financiare</t>
  </si>
  <si>
    <t>Venituri din dobânzi</t>
  </si>
  <si>
    <t>Cheltuieli din dobânzi</t>
  </si>
  <si>
    <t>Alte venituri / cheltuieli</t>
  </si>
  <si>
    <t>Profit din exploatare înainte de modificările în</t>
  </si>
  <si>
    <t xml:space="preserve">   capitalul circulant</t>
  </si>
  <si>
    <t xml:space="preserve">(Creştere)/ descreştere creanţe comerciale şi alte creanţe </t>
  </si>
  <si>
    <t xml:space="preserve">(Creştere)/descreştere stocuri </t>
  </si>
  <si>
    <t xml:space="preserve">Creştere/(descreştere) datorii comerciale şi alte datorii </t>
  </si>
  <si>
    <t>Numerar generat din exploatare</t>
  </si>
  <si>
    <t>Efectul variaţiei ratelor de schimb asupra  altor    elemente decât cele din exploatare</t>
  </si>
  <si>
    <t>Venituri din taxe de racordare, fonduri nerambursabile  și bunuri preluate cu titlu gratuit</t>
  </si>
  <si>
    <t>Efectul actualizării provizionului pentru beneficiile acordate angajaților</t>
  </si>
  <si>
    <t>Dobânzi primite</t>
  </si>
  <si>
    <t>Impozit pe profit plătit</t>
  </si>
  <si>
    <t xml:space="preserve">Intrări de numerar net generat din </t>
  </si>
  <si>
    <t xml:space="preserve">   activitatea de exploatare</t>
  </si>
  <si>
    <t xml:space="preserve">Flux de trezorerie din activităţi de </t>
  </si>
  <si>
    <t xml:space="preserve">   investiţii</t>
  </si>
  <si>
    <t>Incasări din cedarea de imobilizări corporale</t>
  </si>
  <si>
    <t xml:space="preserve">Numerar net utilizat în activităţi de </t>
  </si>
  <si>
    <t xml:space="preserve">   finanţare</t>
  </si>
  <si>
    <t>Trageri împrumuturi pe termen lung</t>
  </si>
  <si>
    <t>Contribuții ale asociaților</t>
  </si>
  <si>
    <t>Rambursări împrumuturi termen lung</t>
  </si>
  <si>
    <t>Trageri/rambursări credit pentru capital de lucru</t>
  </si>
  <si>
    <t>Plăți IFRS 16</t>
  </si>
  <si>
    <t>Dividende plătite</t>
  </si>
  <si>
    <t>Numerar net utilizat în activităţi de</t>
  </si>
  <si>
    <t xml:space="preserve">    finanţare</t>
  </si>
  <si>
    <t>Diferența de conversie</t>
  </si>
  <si>
    <t xml:space="preserve">Modificarea netă a numerarului şi </t>
  </si>
  <si>
    <t xml:space="preserve">   echivalentului de numerar</t>
  </si>
  <si>
    <t xml:space="preserve">Numerar şi echivalent de numerar </t>
  </si>
  <si>
    <t xml:space="preserve">   la început de an</t>
  </si>
  <si>
    <t xml:space="preserve">   la sfârşit de perioadă</t>
  </si>
  <si>
    <t>Dobânzi plătite</t>
  </si>
  <si>
    <t xml:space="preserve">   </t>
  </si>
  <si>
    <t>Numerar din taxe de racordare şi fonduri nerambursabile</t>
  </si>
  <si>
    <t>Plăţi pentru achiziţia de imobilizări corporale</t>
  </si>
  <si>
    <t>Plăţi pentru achiziţia de imobilizări necorporale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</si>
</sst>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25" x14ac:knownFonts="1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b/>
      <sz val="12"/>
      <name val="Segoe UI"/>
      <family val="2"/>
      <charset val="238"/>
    </font>
    <font>
      <b/>
      <u/>
      <sz val="12"/>
      <name val="Segoe UI"/>
      <family val="2"/>
      <charset val="238"/>
    </font>
    <font>
      <sz val="12"/>
      <color rgb="FF000000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</font>
    <font>
      <b/>
      <sz val="10"/>
      <color theme="1"/>
      <name val="Georgia"/>
      <family val="1"/>
    </font>
    <font>
      <sz val="10"/>
      <color theme="1"/>
      <name val="Georgia"/>
      <family val="1"/>
    </font>
    <font>
      <b/>
      <u/>
      <sz val="12"/>
      <name val="Arial Narrow"/>
      <family val="2"/>
    </font>
    <font>
      <sz val="12"/>
      <name val="Arial Narrow"/>
      <family val="2"/>
    </font>
    <font>
      <b/>
      <sz val="12"/>
      <color theme="1"/>
      <name val="Georgia"/>
      <family val="1"/>
    </font>
    <font>
      <b/>
      <sz val="12"/>
      <name val="Segoe UI"/>
      <family val="2"/>
    </font>
    <font>
      <b/>
      <u/>
      <sz val="12"/>
      <color theme="1"/>
      <name val="Segoe UI"/>
      <family val="2"/>
    </font>
    <font>
      <sz val="12"/>
      <color theme="1"/>
      <name val="Segoe UI"/>
      <family val="2"/>
    </font>
    <font>
      <b/>
      <sz val="12"/>
      <color rgb="FFFF0000"/>
      <name val="Segoe UI"/>
      <family val="2"/>
    </font>
    <font>
      <b/>
      <u val="double"/>
      <sz val="12"/>
      <color theme="1"/>
      <name val="Segoe UI"/>
      <family val="2"/>
    </font>
    <font>
      <i/>
      <sz val="12"/>
      <color theme="1"/>
      <name val="Segoe UI"/>
      <family val="2"/>
    </font>
    <font>
      <u/>
      <sz val="12"/>
      <color theme="1"/>
      <name val="Segoe UI"/>
      <family val="2"/>
    </font>
    <font>
      <sz val="12"/>
      <color rgb="FF000000"/>
      <name val="Segoe UI"/>
      <family val="2"/>
    </font>
    <font>
      <u/>
      <sz val="12"/>
      <color rgb="FF000000"/>
      <name val="Segoe UI"/>
      <family val="2"/>
    </font>
    <font>
      <sz val="12"/>
      <color rgb="FFFF0000"/>
      <name val="Segoe UI"/>
      <family val="2"/>
    </font>
    <font>
      <b/>
      <u/>
      <sz val="12"/>
      <color rgb="FF000000"/>
      <name val="Segoe UI"/>
      <family val="2"/>
    </font>
    <font>
      <b/>
      <sz val="12"/>
      <color rgb="FF000000"/>
      <name val="Segoe U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 applyAlignment="1">
      <alignment wrapText="1"/>
    </xf>
    <xf numFmtId="14" fontId="3" fillId="0" borderId="2" xfId="0" applyNumberFormat="1" applyFont="1" applyFill="1" applyBorder="1" applyAlignment="1">
      <alignment horizontal="right" wrapText="1"/>
    </xf>
    <xf numFmtId="3" fontId="2" fillId="0" borderId="3" xfId="0" applyNumberFormat="1" applyFont="1" applyFill="1" applyBorder="1" applyAlignment="1">
      <alignment horizontal="right"/>
    </xf>
    <xf numFmtId="3" fontId="2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0" fontId="4" fillId="0" borderId="0" xfId="0" applyFont="1" applyAlignment="1">
      <alignment wrapText="1"/>
    </xf>
    <xf numFmtId="3" fontId="2" fillId="0" borderId="1" xfId="0" applyNumberFormat="1" applyFont="1" applyFill="1" applyBorder="1" applyAlignment="1">
      <alignment horizontal="right" wrapText="1"/>
    </xf>
    <xf numFmtId="3" fontId="5" fillId="0" borderId="1" xfId="0" applyNumberFormat="1" applyFont="1" applyFill="1" applyBorder="1" applyAlignment="1">
      <alignment horizontal="right" wrapText="1"/>
    </xf>
    <xf numFmtId="3" fontId="5" fillId="0" borderId="4" xfId="0" applyNumberFormat="1" applyFont="1" applyFill="1" applyBorder="1" applyAlignment="1">
      <alignment horizontal="right" wrapText="1"/>
    </xf>
    <xf numFmtId="0" fontId="5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vertical="top" wrapText="1"/>
    </xf>
    <xf numFmtId="0" fontId="6" fillId="0" borderId="0" xfId="0" applyFont="1"/>
    <xf numFmtId="0" fontId="2" fillId="0" borderId="0" xfId="0" applyFont="1" applyAlignment="1">
      <alignment vertical="top" wrapText="1"/>
    </xf>
    <xf numFmtId="164" fontId="1" fillId="0" borderId="0" xfId="0" applyNumberFormat="1" applyFont="1" applyFill="1" applyAlignment="1">
      <alignment horizontal="right" wrapText="1"/>
    </xf>
    <xf numFmtId="3" fontId="5" fillId="0" borderId="0" xfId="0" applyNumberFormat="1" applyFont="1" applyFill="1" applyBorder="1" applyAlignment="1">
      <alignment horizontal="right" wrapText="1"/>
    </xf>
    <xf numFmtId="37" fontId="6" fillId="0" borderId="0" xfId="0" applyNumberFormat="1" applyFont="1" applyFill="1"/>
    <xf numFmtId="39" fontId="6" fillId="0" borderId="0" xfId="0" applyNumberFormat="1" applyFont="1" applyFill="1"/>
    <xf numFmtId="37" fontId="7" fillId="0" borderId="1" xfId="0" applyNumberFormat="1" applyFont="1" applyFill="1" applyBorder="1"/>
    <xf numFmtId="37" fontId="7" fillId="0" borderId="2" xfId="0" applyNumberFormat="1" applyFont="1" applyFill="1" applyBorder="1" applyAlignment="1">
      <alignment horizontal="right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14" fontId="10" fillId="0" borderId="0" xfId="0" applyNumberFormat="1" applyFont="1" applyFill="1" applyAlignment="1">
      <alignment horizontal="right" wrapText="1"/>
    </xf>
    <xf numFmtId="0" fontId="8" fillId="0" borderId="0" xfId="0" applyFont="1" applyAlignment="1">
      <alignment horizontal="right"/>
    </xf>
    <xf numFmtId="0" fontId="12" fillId="0" borderId="3" xfId="0" applyFont="1" applyBorder="1" applyAlignment="1">
      <alignment horizontal="right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8" fillId="0" borderId="3" xfId="0" applyFont="1" applyBorder="1" applyAlignment="1">
      <alignment horizontal="right"/>
    </xf>
    <xf numFmtId="3" fontId="6" fillId="0" borderId="0" xfId="0" applyNumberFormat="1" applyFont="1"/>
    <xf numFmtId="3" fontId="2" fillId="0" borderId="0" xfId="0" applyNumberFormat="1" applyFont="1" applyFill="1" applyBorder="1" applyAlignment="1">
      <alignment horizontal="right" wrapText="1"/>
    </xf>
    <xf numFmtId="37" fontId="6" fillId="0" borderId="0" xfId="0" applyNumberFormat="1" applyFont="1" applyFill="1" applyAlignment="1">
      <alignment horizontal="right"/>
    </xf>
    <xf numFmtId="39" fontId="6" fillId="0" borderId="0" xfId="0" applyNumberFormat="1" applyFont="1" applyFill="1" applyAlignment="1">
      <alignment horizontal="right"/>
    </xf>
    <xf numFmtId="0" fontId="6" fillId="0" borderId="0" xfId="0" applyFont="1" applyAlignment="1">
      <alignment horizontal="right"/>
    </xf>
    <xf numFmtId="0" fontId="9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/>
    <xf numFmtId="0" fontId="14" fillId="0" borderId="0" xfId="0" applyFont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0" fontId="17" fillId="0" borderId="0" xfId="0" applyFont="1" applyAlignment="1">
      <alignment horizontal="right" vertical="center" wrapText="1"/>
    </xf>
    <xf numFmtId="0" fontId="18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right" vertical="center" wrapText="1"/>
    </xf>
    <xf numFmtId="0" fontId="19" fillId="0" borderId="0" xfId="0" applyFont="1" applyAlignment="1">
      <alignment vertical="center" wrapText="1"/>
    </xf>
    <xf numFmtId="0" fontId="15" fillId="0" borderId="0" xfId="0" applyFont="1" applyAlignment="1">
      <alignment horizontal="right" vertical="top" wrapText="1"/>
    </xf>
    <xf numFmtId="0" fontId="15" fillId="0" borderId="0" xfId="0" applyFont="1" applyAlignment="1">
      <alignment horizontal="right" wrapText="1"/>
    </xf>
    <xf numFmtId="0" fontId="22" fillId="0" borderId="0" xfId="0" applyFont="1" applyAlignment="1">
      <alignment horizontal="right" vertical="center" wrapText="1"/>
    </xf>
    <xf numFmtId="0" fontId="15" fillId="0" borderId="0" xfId="0" applyFont="1" applyAlignment="1">
      <alignment horizontal="right"/>
    </xf>
    <xf numFmtId="3" fontId="17" fillId="0" borderId="0" xfId="0" applyNumberFormat="1" applyFont="1" applyAlignment="1">
      <alignment horizontal="right" vertical="center" wrapText="1"/>
    </xf>
    <xf numFmtId="3" fontId="15" fillId="0" borderId="0" xfId="0" applyNumberFormat="1" applyFont="1" applyAlignment="1">
      <alignment horizontal="right" vertical="center" wrapText="1"/>
    </xf>
    <xf numFmtId="3" fontId="19" fillId="0" borderId="0" xfId="0" applyNumberFormat="1" applyFont="1" applyAlignment="1">
      <alignment horizontal="right" vertical="center" wrapText="1"/>
    </xf>
    <xf numFmtId="3" fontId="20" fillId="0" borderId="0" xfId="0" applyNumberFormat="1" applyFont="1" applyAlignment="1">
      <alignment horizontal="right" vertical="center" wrapText="1"/>
    </xf>
    <xf numFmtId="3" fontId="21" fillId="0" borderId="0" xfId="0" applyNumberFormat="1" applyFont="1" applyAlignment="1">
      <alignment horizontal="right" vertical="center" wrapText="1"/>
    </xf>
    <xf numFmtId="3" fontId="14" fillId="0" borderId="0" xfId="0" applyNumberFormat="1" applyFont="1" applyAlignment="1">
      <alignment horizontal="right" vertical="center" wrapText="1"/>
    </xf>
    <xf numFmtId="3" fontId="23" fillId="0" borderId="0" xfId="0" applyNumberFormat="1" applyFont="1" applyAlignment="1">
      <alignment horizontal="right" vertical="center" wrapText="1"/>
    </xf>
    <xf numFmtId="37" fontId="6" fillId="0" borderId="0" xfId="0" applyNumberFormat="1" applyFont="1" applyFill="1" applyAlignment="1">
      <alignment vertical="center"/>
    </xf>
    <xf numFmtId="37" fontId="6" fillId="0" borderId="0" xfId="0" applyNumberFormat="1" applyFont="1" applyFill="1" applyAlignment="1">
      <alignment horizontal="right" vertical="center"/>
    </xf>
    <xf numFmtId="0" fontId="24" fillId="0" borderId="0" xfId="0" applyFont="1" applyAlignment="1">
      <alignment horizontal="right" vertical="center" wrapText="1"/>
    </xf>
    <xf numFmtId="3" fontId="7" fillId="0" borderId="0" xfId="0" applyNumberFormat="1" applyFont="1" applyAlignment="1">
      <alignment horizontal="right" vertical="center" wrapText="1"/>
    </xf>
    <xf numFmtId="3" fontId="24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37" fontId="7" fillId="0" borderId="0" xfId="0" applyNumberFormat="1" applyFont="1" applyFill="1" applyAlignment="1">
      <alignment vertical="center"/>
    </xf>
    <xf numFmtId="3" fontId="15" fillId="0" borderId="0" xfId="0" applyNumberFormat="1" applyFont="1" applyAlignment="1">
      <alignment vertical="center" wrapText="1"/>
    </xf>
    <xf numFmtId="3" fontId="14" fillId="0" borderId="0" xfId="0" applyNumberFormat="1" applyFont="1" applyAlignment="1">
      <alignment vertical="center" wrapText="1"/>
    </xf>
    <xf numFmtId="37" fontId="15" fillId="0" borderId="0" xfId="0" applyNumberFormat="1" applyFont="1" applyFill="1" applyAlignment="1">
      <alignment vertical="center"/>
    </xf>
    <xf numFmtId="3" fontId="19" fillId="0" borderId="0" xfId="0" applyNumberFormat="1" applyFont="1" applyAlignment="1">
      <alignment vertic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4"/>
  <sheetViews>
    <sheetView tabSelected="1" zoomScale="70" zoomScaleNormal="70" workbookViewId="0">
      <selection activeCell="L15" sqref="L15"/>
    </sheetView>
  </sheetViews>
  <sheetFormatPr defaultColWidth="9.140625" defaultRowHeight="17.25" x14ac:dyDescent="0.3"/>
  <cols>
    <col min="1" max="1" width="9.140625" style="15"/>
    <col min="2" max="2" width="48.5703125" style="1" bestFit="1" customWidth="1"/>
    <col min="3" max="3" width="28.5703125" style="2" customWidth="1"/>
    <col min="4" max="4" width="26.28515625" style="2" customWidth="1"/>
    <col min="5" max="16384" width="9.140625" style="15"/>
  </cols>
  <sheetData>
    <row r="1" spans="2:4" ht="18" thickBot="1" x14ac:dyDescent="0.35"/>
    <row r="2" spans="2:4" x14ac:dyDescent="0.3">
      <c r="B2" s="3"/>
      <c r="C2" s="4" t="s">
        <v>65</v>
      </c>
      <c r="D2" s="4" t="s">
        <v>58</v>
      </c>
    </row>
    <row r="3" spans="2:4" ht="18" thickBot="1" x14ac:dyDescent="0.35">
      <c r="B3" s="3"/>
      <c r="C3" s="5"/>
      <c r="D3" s="27"/>
    </row>
    <row r="4" spans="2:4" x14ac:dyDescent="0.3">
      <c r="B4" s="3" t="s">
        <v>0</v>
      </c>
      <c r="D4" s="6"/>
    </row>
    <row r="5" spans="2:4" x14ac:dyDescent="0.3">
      <c r="B5" s="3" t="s">
        <v>1</v>
      </c>
      <c r="D5" s="6"/>
    </row>
    <row r="6" spans="2:4" x14ac:dyDescent="0.3">
      <c r="B6" s="7" t="s">
        <v>4</v>
      </c>
      <c r="C6" s="2">
        <v>852178630</v>
      </c>
      <c r="D6" s="8">
        <v>731437847</v>
      </c>
    </row>
    <row r="7" spans="2:4" ht="34.5" x14ac:dyDescent="0.3">
      <c r="B7" s="9" t="s">
        <v>3</v>
      </c>
      <c r="C7" s="2">
        <v>19617136</v>
      </c>
      <c r="D7" s="17">
        <v>19192069</v>
      </c>
    </row>
    <row r="8" spans="2:4" x14ac:dyDescent="0.3">
      <c r="B8" s="9" t="s">
        <v>2</v>
      </c>
      <c r="C8" s="2">
        <v>3997052066</v>
      </c>
      <c r="D8" s="8">
        <v>3931692560</v>
      </c>
    </row>
    <row r="9" spans="2:4" x14ac:dyDescent="0.3">
      <c r="B9" s="7" t="s">
        <v>59</v>
      </c>
      <c r="C9" s="2">
        <v>9704675</v>
      </c>
      <c r="D9" s="8">
        <v>9082127</v>
      </c>
    </row>
    <row r="10" spans="2:4" x14ac:dyDescent="0.3">
      <c r="B10" s="7" t="s">
        <v>5</v>
      </c>
      <c r="C10" s="2">
        <v>1788570507</v>
      </c>
      <c r="D10" s="8">
        <v>1364268828</v>
      </c>
    </row>
    <row r="11" spans="2:4" ht="18" thickBot="1" x14ac:dyDescent="0.35">
      <c r="B11" s="15" t="s">
        <v>54</v>
      </c>
      <c r="C11" s="2">
        <v>352591</v>
      </c>
      <c r="D11" s="17">
        <v>4985106</v>
      </c>
    </row>
    <row r="12" spans="2:4" ht="18" thickBot="1" x14ac:dyDescent="0.35">
      <c r="B12" s="3"/>
      <c r="C12" s="10">
        <f>SUM(C6:C11)</f>
        <v>6667475605</v>
      </c>
      <c r="D12" s="10">
        <v>6060658537</v>
      </c>
    </row>
    <row r="13" spans="2:4" x14ac:dyDescent="0.3">
      <c r="B13" s="7"/>
      <c r="D13" s="8"/>
    </row>
    <row r="14" spans="2:4" x14ac:dyDescent="0.3">
      <c r="B14" s="3" t="s">
        <v>6</v>
      </c>
      <c r="D14" s="8"/>
    </row>
    <row r="15" spans="2:4" x14ac:dyDescent="0.3">
      <c r="B15" s="9" t="s">
        <v>7</v>
      </c>
      <c r="C15" s="2">
        <v>311708204</v>
      </c>
      <c r="D15" s="8">
        <v>194141876</v>
      </c>
    </row>
    <row r="16" spans="2:4" x14ac:dyDescent="0.3">
      <c r="B16" s="7" t="s">
        <v>47</v>
      </c>
      <c r="C16" s="2">
        <v>612007279</v>
      </c>
      <c r="D16" s="8">
        <v>677396485</v>
      </c>
    </row>
    <row r="17" spans="2:4" ht="18" thickBot="1" x14ac:dyDescent="0.35">
      <c r="B17" s="7" t="s">
        <v>8</v>
      </c>
      <c r="C17" s="2">
        <v>414955056</v>
      </c>
      <c r="D17" s="8">
        <v>289452040</v>
      </c>
    </row>
    <row r="18" spans="2:4" ht="18" thickBot="1" x14ac:dyDescent="0.35">
      <c r="B18" s="3"/>
      <c r="C18" s="11">
        <f>SUM(C15:C17)</f>
        <v>1338670539</v>
      </c>
      <c r="D18" s="11">
        <v>1160990401</v>
      </c>
    </row>
    <row r="19" spans="2:4" x14ac:dyDescent="0.3">
      <c r="B19" s="3"/>
      <c r="C19" s="6"/>
      <c r="D19" s="6"/>
    </row>
    <row r="20" spans="2:4" ht="18" thickBot="1" x14ac:dyDescent="0.35">
      <c r="B20" s="3" t="s">
        <v>9</v>
      </c>
      <c r="C20" s="12">
        <f>C12+C18</f>
        <v>8006146144</v>
      </c>
      <c r="D20" s="12">
        <v>7221648938</v>
      </c>
    </row>
    <row r="21" spans="2:4" ht="18" thickTop="1" x14ac:dyDescent="0.3">
      <c r="B21" s="7"/>
      <c r="D21" s="8"/>
    </row>
    <row r="22" spans="2:4" x14ac:dyDescent="0.3">
      <c r="B22" s="13" t="s">
        <v>10</v>
      </c>
      <c r="D22" s="8"/>
    </row>
    <row r="23" spans="2:4" x14ac:dyDescent="0.3">
      <c r="B23" s="7"/>
      <c r="D23" s="8"/>
    </row>
    <row r="24" spans="2:4" x14ac:dyDescent="0.3">
      <c r="B24" s="3" t="s">
        <v>11</v>
      </c>
      <c r="D24" s="8"/>
    </row>
    <row r="25" spans="2:4" x14ac:dyDescent="0.3">
      <c r="B25" s="7" t="s">
        <v>12</v>
      </c>
      <c r="C25" s="2">
        <v>117738440</v>
      </c>
      <c r="D25" s="8">
        <v>117738440</v>
      </c>
    </row>
    <row r="26" spans="2:4" x14ac:dyDescent="0.3">
      <c r="B26" s="7" t="s">
        <v>48</v>
      </c>
      <c r="C26" s="2">
        <v>441418396</v>
      </c>
      <c r="D26" s="8">
        <v>441418396</v>
      </c>
    </row>
    <row r="27" spans="2:4" x14ac:dyDescent="0.3">
      <c r="B27" s="7" t="s">
        <v>13</v>
      </c>
      <c r="C27" s="2">
        <v>247478865</v>
      </c>
      <c r="D27" s="8">
        <v>247478865</v>
      </c>
    </row>
    <row r="28" spans="2:4" x14ac:dyDescent="0.3">
      <c r="B28" s="7" t="s">
        <v>14</v>
      </c>
      <c r="C28" s="2">
        <v>1265796861</v>
      </c>
      <c r="D28" s="8">
        <v>1265796861</v>
      </c>
    </row>
    <row r="29" spans="2:4" x14ac:dyDescent="0.3">
      <c r="B29" s="7" t="s">
        <v>15</v>
      </c>
      <c r="C29" s="2">
        <v>1785866415</v>
      </c>
      <c r="D29" s="8">
        <v>1693268334</v>
      </c>
    </row>
    <row r="30" spans="2:4" x14ac:dyDescent="0.3">
      <c r="B30" s="7" t="s">
        <v>55</v>
      </c>
      <c r="C30" s="2">
        <v>16520600</v>
      </c>
      <c r="D30" s="19">
        <v>-19432339</v>
      </c>
    </row>
    <row r="31" spans="2:4" x14ac:dyDescent="0.3">
      <c r="C31" s="18">
        <f>SUM(C25:C30)</f>
        <v>3874819577</v>
      </c>
      <c r="D31" s="18">
        <v>3746268557</v>
      </c>
    </row>
    <row r="32" spans="2:4" x14ac:dyDescent="0.3">
      <c r="B32" s="15" t="s">
        <v>61</v>
      </c>
      <c r="C32" s="18"/>
      <c r="D32" s="18"/>
    </row>
    <row r="33" spans="2:4" ht="18" thickBot="1" x14ac:dyDescent="0.35">
      <c r="B33" s="15" t="s">
        <v>62</v>
      </c>
      <c r="C33" s="2">
        <v>93548755</v>
      </c>
      <c r="D33" s="15">
        <v>0</v>
      </c>
    </row>
    <row r="34" spans="2:4" ht="18" thickBot="1" x14ac:dyDescent="0.35">
      <c r="B34" s="3"/>
      <c r="C34" s="11">
        <f>SUM(C31:C33)</f>
        <v>3968368332</v>
      </c>
      <c r="D34" s="11">
        <v>3746268557</v>
      </c>
    </row>
    <row r="35" spans="2:4" x14ac:dyDescent="0.3">
      <c r="B35" s="13" t="s">
        <v>16</v>
      </c>
      <c r="D35" s="8"/>
    </row>
    <row r="36" spans="2:4" x14ac:dyDescent="0.3">
      <c r="B36" s="7" t="s">
        <v>49</v>
      </c>
      <c r="C36" s="2">
        <v>1899193227</v>
      </c>
      <c r="D36" s="8">
        <v>1593385489</v>
      </c>
    </row>
    <row r="37" spans="2:4" x14ac:dyDescent="0.3">
      <c r="B37" s="7" t="s">
        <v>17</v>
      </c>
      <c r="C37" s="2">
        <v>106041177</v>
      </c>
      <c r="D37" s="8">
        <v>118611004</v>
      </c>
    </row>
    <row r="38" spans="2:4" x14ac:dyDescent="0.3">
      <c r="B38" s="7" t="s">
        <v>18</v>
      </c>
      <c r="C38" s="2">
        <v>1069813639</v>
      </c>
      <c r="D38" s="8">
        <v>1043635227</v>
      </c>
    </row>
    <row r="39" spans="2:4" ht="18" thickBot="1" x14ac:dyDescent="0.35">
      <c r="B39" s="7" t="s">
        <v>50</v>
      </c>
      <c r="C39" s="2">
        <v>16699325</v>
      </c>
      <c r="D39" s="17">
        <v>16482440</v>
      </c>
    </row>
    <row r="40" spans="2:4" ht="18" thickBot="1" x14ac:dyDescent="0.35">
      <c r="B40" s="3"/>
      <c r="C40" s="11">
        <f>SUM(C36:C39)</f>
        <v>3091747368</v>
      </c>
      <c r="D40" s="11">
        <v>2772114160</v>
      </c>
    </row>
    <row r="42" spans="2:4" x14ac:dyDescent="0.3">
      <c r="B42" s="3"/>
      <c r="D42" s="14"/>
    </row>
    <row r="43" spans="2:4" x14ac:dyDescent="0.3">
      <c r="B43" s="3" t="s">
        <v>19</v>
      </c>
      <c r="D43" s="8"/>
    </row>
    <row r="44" spans="2:4" x14ac:dyDescent="0.3">
      <c r="B44" s="7" t="s">
        <v>50</v>
      </c>
      <c r="C44" s="2">
        <v>650466973</v>
      </c>
      <c r="D44" s="8">
        <v>434132013</v>
      </c>
    </row>
    <row r="45" spans="2:4" x14ac:dyDescent="0.3">
      <c r="B45" s="7" t="s">
        <v>18</v>
      </c>
      <c r="C45" s="2">
        <v>91671887</v>
      </c>
      <c r="D45" s="8">
        <v>69030913</v>
      </c>
    </row>
    <row r="46" spans="2:4" x14ac:dyDescent="0.3">
      <c r="B46" s="7" t="s">
        <v>20</v>
      </c>
      <c r="C46" s="2">
        <v>67779988</v>
      </c>
      <c r="D46" s="17">
        <v>75794781</v>
      </c>
    </row>
    <row r="47" spans="2:4" x14ac:dyDescent="0.3">
      <c r="B47" s="7" t="s">
        <v>46</v>
      </c>
      <c r="C47" s="2">
        <v>132104365</v>
      </c>
      <c r="D47" s="8">
        <v>121410422</v>
      </c>
    </row>
    <row r="48" spans="2:4" ht="18" thickBot="1" x14ac:dyDescent="0.35">
      <c r="B48" s="7" t="s">
        <v>17</v>
      </c>
      <c r="C48" s="2">
        <v>4007231</v>
      </c>
      <c r="D48" s="8">
        <v>2898092</v>
      </c>
    </row>
    <row r="49" spans="2:4" ht="18" thickBot="1" x14ac:dyDescent="0.35">
      <c r="B49" s="3"/>
      <c r="C49" s="10">
        <f>SUM(C44:C48)</f>
        <v>946030444</v>
      </c>
      <c r="D49" s="10">
        <v>703266221</v>
      </c>
    </row>
    <row r="50" spans="2:4" x14ac:dyDescent="0.3">
      <c r="B50" s="3"/>
      <c r="C50" s="8"/>
      <c r="D50" s="8"/>
    </row>
    <row r="51" spans="2:4" x14ac:dyDescent="0.3">
      <c r="B51" s="3" t="s">
        <v>21</v>
      </c>
      <c r="C51" s="32">
        <f>C40+C49</f>
        <v>4037777812</v>
      </c>
      <c r="D51" s="32">
        <v>3475380381</v>
      </c>
    </row>
    <row r="52" spans="2:4" x14ac:dyDescent="0.3">
      <c r="B52" s="3"/>
      <c r="C52" s="6"/>
      <c r="D52" s="6"/>
    </row>
    <row r="53" spans="2:4" ht="18" thickBot="1" x14ac:dyDescent="0.35">
      <c r="B53" s="3" t="s">
        <v>22</v>
      </c>
      <c r="C53" s="12">
        <f>C51+C34</f>
        <v>8006146144</v>
      </c>
      <c r="D53" s="12">
        <v>7221648938</v>
      </c>
    </row>
    <row r="54" spans="2:4" ht="18" thickTop="1" x14ac:dyDescent="0.3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zoomScale="60" zoomScaleNormal="60" workbookViewId="0">
      <selection activeCell="B1" sqref="B1:C1048576"/>
    </sheetView>
  </sheetViews>
  <sheetFormatPr defaultColWidth="8.7109375" defaultRowHeight="17.25" x14ac:dyDescent="0.3"/>
  <cols>
    <col min="1" max="1" width="85.28515625" style="1" bestFit="1" customWidth="1"/>
    <col min="2" max="2" width="20.85546875" style="19" customWidth="1"/>
    <col min="3" max="3" width="20.42578125" style="19" customWidth="1"/>
    <col min="4" max="16384" width="8.7109375" style="15"/>
  </cols>
  <sheetData>
    <row r="1" spans="1:3" x14ac:dyDescent="0.3">
      <c r="A1" s="74"/>
      <c r="B1" s="22" t="s">
        <v>23</v>
      </c>
      <c r="C1" s="22" t="s">
        <v>23</v>
      </c>
    </row>
    <row r="2" spans="1:3" x14ac:dyDescent="0.3">
      <c r="A2" s="74"/>
      <c r="B2" s="25">
        <v>44197</v>
      </c>
      <c r="C2" s="25">
        <v>43831</v>
      </c>
    </row>
    <row r="3" spans="1:3" x14ac:dyDescent="0.3">
      <c r="A3" s="74"/>
      <c r="B3" s="25">
        <v>44561</v>
      </c>
      <c r="C3" s="25">
        <v>44196</v>
      </c>
    </row>
    <row r="4" spans="1:3" ht="18" thickBot="1" x14ac:dyDescent="0.35">
      <c r="A4" s="16"/>
      <c r="B4" s="30"/>
      <c r="C4" s="30"/>
    </row>
    <row r="5" spans="1:3" x14ac:dyDescent="0.3">
      <c r="A5" s="29"/>
      <c r="B5" s="26"/>
      <c r="C5" s="26"/>
    </row>
    <row r="6" spans="1:3" x14ac:dyDescent="0.3">
      <c r="A6" s="7" t="s">
        <v>24</v>
      </c>
      <c r="B6" s="19">
        <v>1164418613</v>
      </c>
      <c r="C6" s="19">
        <v>1150464877</v>
      </c>
    </row>
    <row r="7" spans="1:3" x14ac:dyDescent="0.3">
      <c r="A7" s="7" t="s">
        <v>60</v>
      </c>
      <c r="B7" s="19">
        <v>72037147</v>
      </c>
      <c r="C7" s="19">
        <v>114222513</v>
      </c>
    </row>
    <row r="8" spans="1:3" ht="18" thickBot="1" x14ac:dyDescent="0.35">
      <c r="A8" s="7" t="s">
        <v>25</v>
      </c>
      <c r="B8" s="19">
        <v>128493903</v>
      </c>
      <c r="C8" s="19">
        <v>73327808</v>
      </c>
    </row>
    <row r="9" spans="1:3" ht="35.25" thickBot="1" x14ac:dyDescent="0.35">
      <c r="A9" s="3" t="s">
        <v>26</v>
      </c>
      <c r="B9" s="21">
        <f>SUM(B6:B8)</f>
        <v>1364949663</v>
      </c>
      <c r="C9" s="21">
        <f>SUM(C6:C8)</f>
        <v>1338015198</v>
      </c>
    </row>
    <row r="10" spans="1:3" x14ac:dyDescent="0.3">
      <c r="A10" s="7"/>
    </row>
    <row r="11" spans="1:3" x14ac:dyDescent="0.3">
      <c r="A11" s="24" t="s">
        <v>27</v>
      </c>
      <c r="B11" s="19">
        <v>-359741684</v>
      </c>
      <c r="C11" s="19">
        <v>-248718205</v>
      </c>
    </row>
    <row r="12" spans="1:3" x14ac:dyDescent="0.3">
      <c r="A12" s="24" t="s">
        <v>51</v>
      </c>
      <c r="B12" s="19">
        <v>-467705112</v>
      </c>
      <c r="C12" s="19">
        <v>-434561188</v>
      </c>
    </row>
    <row r="13" spans="1:3" x14ac:dyDescent="0.3">
      <c r="A13" s="24" t="s">
        <v>52</v>
      </c>
      <c r="B13" s="19">
        <v>-112818316</v>
      </c>
      <c r="C13" s="19">
        <v>-115609386</v>
      </c>
    </row>
    <row r="14" spans="1:3" x14ac:dyDescent="0.3">
      <c r="A14" s="24" t="s">
        <v>28</v>
      </c>
      <c r="B14" s="19">
        <v>-4945824</v>
      </c>
      <c r="C14" s="19">
        <v>-107760493</v>
      </c>
    </row>
    <row r="15" spans="1:3" x14ac:dyDescent="0.3">
      <c r="A15" s="24" t="s">
        <v>29</v>
      </c>
      <c r="B15" s="19">
        <v>-32925423</v>
      </c>
      <c r="C15" s="19">
        <v>-30406540</v>
      </c>
    </row>
    <row r="16" spans="1:3" x14ac:dyDescent="0.3">
      <c r="A16" s="24" t="s">
        <v>30</v>
      </c>
      <c r="B16" s="19">
        <v>-86200783</v>
      </c>
      <c r="C16" s="19">
        <v>-71869930</v>
      </c>
    </row>
    <row r="17" spans="1:3" x14ac:dyDescent="0.3">
      <c r="A17" s="24" t="s">
        <v>53</v>
      </c>
      <c r="B17" s="19">
        <v>7226509</v>
      </c>
      <c r="C17" s="19">
        <v>-6121086</v>
      </c>
    </row>
    <row r="18" spans="1:3" ht="18" thickBot="1" x14ac:dyDescent="0.35">
      <c r="A18" s="24" t="s">
        <v>31</v>
      </c>
      <c r="B18" s="19">
        <v>-187128338</v>
      </c>
      <c r="C18" s="19">
        <v>-158473942</v>
      </c>
    </row>
    <row r="19" spans="1:3" ht="35.25" thickBot="1" x14ac:dyDescent="0.35">
      <c r="A19" s="3" t="s">
        <v>32</v>
      </c>
      <c r="B19" s="21">
        <f>SUM(B9:B18)</f>
        <v>120710692</v>
      </c>
      <c r="C19" s="21">
        <f>SUM(C9:C18)</f>
        <v>164494428</v>
      </c>
    </row>
    <row r="20" spans="1:3" x14ac:dyDescent="0.3">
      <c r="A20" s="7"/>
    </row>
    <row r="21" spans="1:3" x14ac:dyDescent="0.3">
      <c r="A21" s="7" t="s">
        <v>33</v>
      </c>
      <c r="B21" s="19">
        <v>442199967</v>
      </c>
      <c r="C21" s="19">
        <v>199239242</v>
      </c>
    </row>
    <row r="22" spans="1:3" x14ac:dyDescent="0.3">
      <c r="A22" s="7" t="s">
        <v>34</v>
      </c>
      <c r="B22" s="19">
        <v>-442199967</v>
      </c>
      <c r="C22" s="19">
        <v>-199239242</v>
      </c>
    </row>
    <row r="23" spans="1:3" x14ac:dyDescent="0.3">
      <c r="A23" s="7" t="s">
        <v>35</v>
      </c>
      <c r="B23" s="19">
        <v>704026548</v>
      </c>
      <c r="C23" s="19">
        <v>1587548396</v>
      </c>
    </row>
    <row r="24" spans="1:3" x14ac:dyDescent="0.3">
      <c r="A24" s="7" t="s">
        <v>36</v>
      </c>
      <c r="B24" s="19">
        <v>-704026548</v>
      </c>
      <c r="C24" s="19">
        <v>-1587548396</v>
      </c>
    </row>
    <row r="25" spans="1:3" ht="18" thickBot="1" x14ac:dyDescent="0.35">
      <c r="A25" s="7"/>
    </row>
    <row r="26" spans="1:3" ht="18" thickBot="1" x14ac:dyDescent="0.35">
      <c r="A26" s="3" t="s">
        <v>37</v>
      </c>
      <c r="B26" s="21">
        <f>B19+B21+B22+B23+B24</f>
        <v>120710692</v>
      </c>
      <c r="C26" s="21">
        <f>C19+C21+C22+C23+C24</f>
        <v>164494428</v>
      </c>
    </row>
    <row r="27" spans="1:3" x14ac:dyDescent="0.3">
      <c r="A27" s="7"/>
    </row>
    <row r="28" spans="1:3" x14ac:dyDescent="0.3">
      <c r="A28" s="7" t="s">
        <v>38</v>
      </c>
      <c r="B28" s="19">
        <v>152208435</v>
      </c>
      <c r="C28" s="19">
        <v>68929384</v>
      </c>
    </row>
    <row r="29" spans="1:3" ht="18" thickBot="1" x14ac:dyDescent="0.35">
      <c r="A29" s="7" t="s">
        <v>39</v>
      </c>
      <c r="B29" s="19">
        <v>-42669235</v>
      </c>
      <c r="C29" s="19">
        <v>-33871638</v>
      </c>
    </row>
    <row r="30" spans="1:3" ht="18" thickBot="1" x14ac:dyDescent="0.35">
      <c r="A30" s="3" t="s">
        <v>40</v>
      </c>
      <c r="B30" s="21">
        <f>B28+B29</f>
        <v>109539200</v>
      </c>
      <c r="C30" s="21">
        <f>C28+C29</f>
        <v>35057746</v>
      </c>
    </row>
    <row r="31" spans="1:3" ht="18" thickBot="1" x14ac:dyDescent="0.35">
      <c r="A31" s="7"/>
    </row>
    <row r="32" spans="1:3" ht="18" thickBot="1" x14ac:dyDescent="0.35">
      <c r="A32" s="3" t="s">
        <v>41</v>
      </c>
      <c r="B32" s="21">
        <f>B26+B30</f>
        <v>230249892</v>
      </c>
      <c r="C32" s="21">
        <f>C26+C30</f>
        <v>199552174</v>
      </c>
    </row>
    <row r="33" spans="1:3" x14ac:dyDescent="0.3">
      <c r="A33" s="7"/>
    </row>
    <row r="34" spans="1:3" x14ac:dyDescent="0.3">
      <c r="A34" s="7" t="s">
        <v>42</v>
      </c>
      <c r="B34" s="19">
        <v>-53445225</v>
      </c>
      <c r="C34" s="19">
        <v>-34327858</v>
      </c>
    </row>
    <row r="35" spans="1:3" ht="18" thickBot="1" x14ac:dyDescent="0.35">
      <c r="A35" s="7"/>
    </row>
    <row r="36" spans="1:3" ht="18" thickBot="1" x14ac:dyDescent="0.35">
      <c r="A36" s="16" t="s">
        <v>43</v>
      </c>
      <c r="B36" s="21">
        <f>B32+B34</f>
        <v>176804667</v>
      </c>
      <c r="C36" s="21">
        <f>C32+C34</f>
        <v>165224316</v>
      </c>
    </row>
    <row r="37" spans="1:3" x14ac:dyDescent="0.3">
      <c r="A37" s="15" t="s">
        <v>63</v>
      </c>
      <c r="B37" s="19">
        <v>178145746</v>
      </c>
      <c r="C37" s="33">
        <v>165224316</v>
      </c>
    </row>
    <row r="38" spans="1:3" x14ac:dyDescent="0.3">
      <c r="A38" s="15" t="s">
        <v>64</v>
      </c>
      <c r="B38" s="19">
        <v>-1341079</v>
      </c>
      <c r="C38" s="33" t="s">
        <v>45</v>
      </c>
    </row>
    <row r="39" spans="1:3" x14ac:dyDescent="0.3">
      <c r="A39" s="28"/>
      <c r="C39" s="33"/>
    </row>
    <row r="40" spans="1:3" x14ac:dyDescent="0.3">
      <c r="A40" s="20" t="s">
        <v>57</v>
      </c>
      <c r="B40" s="34" t="s">
        <v>69</v>
      </c>
      <c r="C40" s="34" t="s">
        <v>70</v>
      </c>
    </row>
    <row r="41" spans="1:3" x14ac:dyDescent="0.3">
      <c r="A41" s="23"/>
      <c r="C41" s="33"/>
    </row>
    <row r="42" spans="1:3" x14ac:dyDescent="0.3">
      <c r="A42" s="15" t="s">
        <v>67</v>
      </c>
      <c r="B42" s="19">
        <v>15782924</v>
      </c>
      <c r="C42" s="33">
        <v>7341946</v>
      </c>
    </row>
    <row r="43" spans="1:3" ht="18" thickBot="1" x14ac:dyDescent="0.35">
      <c r="A43" s="15" t="s">
        <v>56</v>
      </c>
      <c r="B43" s="19">
        <v>31649572</v>
      </c>
      <c r="C43" s="33">
        <v>-19432338</v>
      </c>
    </row>
    <row r="44" spans="1:3" ht="18" thickBot="1" x14ac:dyDescent="0.35">
      <c r="A44" s="16" t="s">
        <v>44</v>
      </c>
      <c r="B44" s="21">
        <f>B36+B42+B43</f>
        <v>224237163</v>
      </c>
      <c r="C44" s="21">
        <f>C36+C42+C43</f>
        <v>153133924</v>
      </c>
    </row>
    <row r="45" spans="1:3" x14ac:dyDescent="0.3">
      <c r="A45" s="15" t="s">
        <v>63</v>
      </c>
      <c r="B45" s="31">
        <v>224390110</v>
      </c>
      <c r="C45" s="36">
        <v>153133924</v>
      </c>
    </row>
    <row r="46" spans="1:3" x14ac:dyDescent="0.3">
      <c r="A46" s="15" t="s">
        <v>64</v>
      </c>
      <c r="B46" s="31">
        <v>-152947</v>
      </c>
      <c r="C46" s="35" t="s">
        <v>45</v>
      </c>
    </row>
  </sheetData>
  <mergeCells count="1">
    <mergeCell ref="A1:A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="60" zoomScaleNormal="60" workbookViewId="0">
      <selection sqref="A1:XFD1048576"/>
    </sheetView>
  </sheetViews>
  <sheetFormatPr defaultColWidth="8.7109375" defaultRowHeight="17.25" x14ac:dyDescent="0.3"/>
  <cols>
    <col min="1" max="1" width="46.42578125" style="40" customWidth="1"/>
    <col min="2" max="2" width="21.85546875" style="54" customWidth="1"/>
    <col min="3" max="3" width="20" style="54" customWidth="1"/>
    <col min="4" max="4" width="17.42578125" style="54" bestFit="1" customWidth="1"/>
    <col min="5" max="5" width="19.85546875" style="54" bestFit="1" customWidth="1"/>
    <col min="6" max="6" width="21.42578125" style="54" customWidth="1"/>
    <col min="7" max="7" width="28.5703125" style="54" customWidth="1"/>
    <col min="8" max="8" width="23.7109375" style="54" customWidth="1"/>
    <col min="9" max="9" width="22.42578125" style="54" customWidth="1"/>
    <col min="10" max="16384" width="8.7109375" style="40"/>
  </cols>
  <sheetData>
    <row r="1" spans="1:9" ht="34.5" x14ac:dyDescent="0.3">
      <c r="A1" s="37"/>
      <c r="B1" s="38" t="s">
        <v>71</v>
      </c>
      <c r="C1" s="38" t="s">
        <v>73</v>
      </c>
      <c r="D1" s="38" t="s">
        <v>76</v>
      </c>
      <c r="E1" s="41" t="s">
        <v>78</v>
      </c>
      <c r="F1" s="38" t="s">
        <v>79</v>
      </c>
      <c r="G1" s="38" t="s">
        <v>105</v>
      </c>
      <c r="H1" s="38" t="s">
        <v>106</v>
      </c>
      <c r="I1" s="38" t="s">
        <v>81</v>
      </c>
    </row>
    <row r="2" spans="1:9" x14ac:dyDescent="0.3">
      <c r="A2" s="37"/>
      <c r="B2" s="41" t="s">
        <v>72</v>
      </c>
      <c r="C2" s="38" t="s">
        <v>74</v>
      </c>
      <c r="D2" s="41" t="s">
        <v>77</v>
      </c>
      <c r="E2" s="41"/>
      <c r="F2" s="41" t="s">
        <v>80</v>
      </c>
      <c r="G2" s="38"/>
      <c r="H2" s="38"/>
      <c r="I2" s="41" t="s">
        <v>82</v>
      </c>
    </row>
    <row r="3" spans="1:9" x14ac:dyDescent="0.3">
      <c r="A3" s="37"/>
      <c r="B3" s="51"/>
      <c r="C3" s="41" t="s">
        <v>75</v>
      </c>
      <c r="D3" s="51"/>
      <c r="E3" s="41"/>
      <c r="F3" s="51"/>
      <c r="G3" s="38"/>
      <c r="H3" s="38"/>
      <c r="I3" s="52"/>
    </row>
    <row r="4" spans="1:9" x14ac:dyDescent="0.3">
      <c r="A4" s="37"/>
      <c r="B4" s="38"/>
      <c r="C4" s="38"/>
      <c r="D4" s="38"/>
      <c r="E4" s="38"/>
      <c r="F4" s="38"/>
      <c r="G4" s="42"/>
      <c r="H4" s="38"/>
      <c r="I4" s="38"/>
    </row>
    <row r="5" spans="1:9" x14ac:dyDescent="0.3">
      <c r="A5" s="37" t="s">
        <v>83</v>
      </c>
      <c r="B5" s="55">
        <v>117738440</v>
      </c>
      <c r="C5" s="55">
        <v>441418396</v>
      </c>
      <c r="D5" s="55">
        <v>247478865</v>
      </c>
      <c r="E5" s="55">
        <v>1265796861</v>
      </c>
      <c r="F5" s="55">
        <v>1697351939</v>
      </c>
      <c r="G5" s="55">
        <v>5491500</v>
      </c>
      <c r="H5" s="43" t="s">
        <v>84</v>
      </c>
      <c r="I5" s="55">
        <v>3775276001</v>
      </c>
    </row>
    <row r="6" spans="1:9" x14ac:dyDescent="0.3">
      <c r="A6" s="44" t="s">
        <v>85</v>
      </c>
      <c r="B6" s="38"/>
      <c r="C6" s="38"/>
      <c r="D6" s="38"/>
      <c r="E6" s="38"/>
      <c r="F6" s="38"/>
      <c r="G6" s="38"/>
      <c r="H6" s="38"/>
      <c r="I6" s="38"/>
    </row>
    <row r="7" spans="1:9" x14ac:dyDescent="0.3">
      <c r="A7" s="45" t="s">
        <v>86</v>
      </c>
      <c r="B7" s="46" t="s">
        <v>45</v>
      </c>
      <c r="C7" s="46" t="s">
        <v>45</v>
      </c>
      <c r="D7" s="46" t="s">
        <v>45</v>
      </c>
      <c r="E7" s="46" t="s">
        <v>45</v>
      </c>
      <c r="F7" s="56">
        <v>165224316</v>
      </c>
      <c r="G7" s="46" t="s">
        <v>45</v>
      </c>
      <c r="H7" s="46" t="s">
        <v>45</v>
      </c>
      <c r="I7" s="56">
        <v>165224316</v>
      </c>
    </row>
    <row r="8" spans="1:9" ht="34.5" x14ac:dyDescent="0.3">
      <c r="A8" s="45" t="s">
        <v>87</v>
      </c>
      <c r="B8" s="47" t="s">
        <v>88</v>
      </c>
      <c r="C8" s="47" t="s">
        <v>89</v>
      </c>
      <c r="D8" s="47" t="s">
        <v>90</v>
      </c>
      <c r="E8" s="47" t="s">
        <v>66</v>
      </c>
      <c r="F8" s="57">
        <v>7341946</v>
      </c>
      <c r="G8" s="47" t="s">
        <v>89</v>
      </c>
      <c r="H8" s="47" t="s">
        <v>84</v>
      </c>
      <c r="I8" s="57">
        <v>7341946</v>
      </c>
    </row>
    <row r="9" spans="1:9" x14ac:dyDescent="0.3">
      <c r="A9" s="45"/>
      <c r="B9" s="46" t="s">
        <v>45</v>
      </c>
      <c r="C9" s="46" t="s">
        <v>45</v>
      </c>
      <c r="D9" s="46" t="s">
        <v>45</v>
      </c>
      <c r="E9" s="46" t="s">
        <v>45</v>
      </c>
      <c r="F9" s="56">
        <v>172566262</v>
      </c>
      <c r="G9" s="46" t="s">
        <v>45</v>
      </c>
      <c r="H9" s="46" t="s">
        <v>45</v>
      </c>
      <c r="I9" s="56">
        <v>172566262</v>
      </c>
    </row>
    <row r="10" spans="1:9" x14ac:dyDescent="0.3">
      <c r="A10" s="44" t="s">
        <v>91</v>
      </c>
      <c r="B10" s="46" t="s">
        <v>93</v>
      </c>
      <c r="C10" s="46" t="s">
        <v>89</v>
      </c>
      <c r="D10" s="46" t="s">
        <v>90</v>
      </c>
      <c r="E10" s="46" t="s">
        <v>94</v>
      </c>
      <c r="F10" s="19">
        <v>-182141367</v>
      </c>
      <c r="G10" s="19" t="s">
        <v>45</v>
      </c>
      <c r="H10" s="19" t="s">
        <v>45</v>
      </c>
      <c r="I10" s="19">
        <v>-182141367</v>
      </c>
    </row>
    <row r="11" spans="1:9" x14ac:dyDescent="0.3">
      <c r="A11" s="45" t="s">
        <v>92</v>
      </c>
      <c r="B11" s="46"/>
      <c r="C11" s="46"/>
      <c r="D11" s="46"/>
      <c r="E11" s="46"/>
      <c r="F11" s="49"/>
      <c r="G11" s="46"/>
      <c r="H11" s="46"/>
      <c r="I11" s="46"/>
    </row>
    <row r="12" spans="1:9" x14ac:dyDescent="0.3">
      <c r="A12" s="45" t="s">
        <v>55</v>
      </c>
      <c r="B12" s="41" t="s">
        <v>95</v>
      </c>
      <c r="C12" s="41" t="s">
        <v>93</v>
      </c>
      <c r="D12" s="41" t="s">
        <v>93</v>
      </c>
      <c r="E12" s="41" t="s">
        <v>94</v>
      </c>
      <c r="F12" s="63" t="s">
        <v>94</v>
      </c>
      <c r="G12" s="62">
        <v>-19432339</v>
      </c>
      <c r="H12" s="62" t="s">
        <v>96</v>
      </c>
      <c r="I12" s="62">
        <v>-19432339</v>
      </c>
    </row>
    <row r="13" spans="1:9" x14ac:dyDescent="0.3">
      <c r="A13" s="37" t="s">
        <v>97</v>
      </c>
      <c r="B13" s="55">
        <v>117738440</v>
      </c>
      <c r="C13" s="55">
        <v>441418396</v>
      </c>
      <c r="D13" s="55">
        <v>247478865</v>
      </c>
      <c r="E13" s="55">
        <v>1265796861</v>
      </c>
      <c r="F13" s="55">
        <v>1687776834</v>
      </c>
      <c r="G13" s="55">
        <v>-13940839</v>
      </c>
      <c r="H13" s="43" t="s">
        <v>98</v>
      </c>
      <c r="I13" s="55">
        <v>3746268557</v>
      </c>
    </row>
    <row r="14" spans="1:9" x14ac:dyDescent="0.3">
      <c r="A14" s="44" t="s">
        <v>85</v>
      </c>
      <c r="B14" s="38"/>
      <c r="C14" s="38"/>
      <c r="D14" s="38"/>
      <c r="E14" s="38"/>
      <c r="F14" s="38"/>
      <c r="G14" s="38"/>
      <c r="H14" s="38"/>
      <c r="I14" s="38"/>
    </row>
    <row r="15" spans="1:9" x14ac:dyDescent="0.3">
      <c r="A15" s="45" t="s">
        <v>86</v>
      </c>
      <c r="B15" s="38" t="s">
        <v>45</v>
      </c>
      <c r="C15" s="38" t="s">
        <v>45</v>
      </c>
      <c r="D15" s="38" t="s">
        <v>45</v>
      </c>
      <c r="E15" s="38" t="s">
        <v>45</v>
      </c>
      <c r="F15" s="58">
        <v>178145746</v>
      </c>
      <c r="G15" s="46" t="s">
        <v>45</v>
      </c>
      <c r="H15" s="62">
        <v>-1341079</v>
      </c>
      <c r="I15" s="58">
        <v>176804667</v>
      </c>
    </row>
    <row r="16" spans="1:9" ht="34.5" x14ac:dyDescent="0.3">
      <c r="A16" s="45" t="s">
        <v>87</v>
      </c>
      <c r="B16" s="38" t="s">
        <v>45</v>
      </c>
      <c r="C16" s="38" t="s">
        <v>45</v>
      </c>
      <c r="D16" s="38" t="s">
        <v>45</v>
      </c>
      <c r="E16" s="38" t="s">
        <v>45</v>
      </c>
      <c r="F16" s="56">
        <v>15782924</v>
      </c>
      <c r="G16" s="46" t="s">
        <v>45</v>
      </c>
      <c r="H16" s="63" t="s">
        <v>45</v>
      </c>
      <c r="I16" s="56">
        <v>15782924</v>
      </c>
    </row>
    <row r="17" spans="1:9" x14ac:dyDescent="0.3">
      <c r="A17" s="45"/>
      <c r="B17" s="41" t="s">
        <v>99</v>
      </c>
      <c r="C17" s="41" t="s">
        <v>100</v>
      </c>
      <c r="D17" s="41" t="s">
        <v>93</v>
      </c>
      <c r="E17" s="41" t="s">
        <v>94</v>
      </c>
      <c r="F17" s="57">
        <v>193928670</v>
      </c>
      <c r="G17" s="47" t="s">
        <v>89</v>
      </c>
      <c r="H17" s="62">
        <v>-1341079</v>
      </c>
      <c r="I17" s="57">
        <v>192587591</v>
      </c>
    </row>
    <row r="18" spans="1:9" x14ac:dyDescent="0.3">
      <c r="A18" s="44" t="s">
        <v>91</v>
      </c>
      <c r="B18" s="38" t="s">
        <v>88</v>
      </c>
      <c r="C18" s="38" t="s">
        <v>93</v>
      </c>
      <c r="D18" s="38" t="s">
        <v>102</v>
      </c>
      <c r="E18" s="38" t="s">
        <v>94</v>
      </c>
      <c r="F18" s="62">
        <v>-95839089</v>
      </c>
      <c r="G18" s="62"/>
      <c r="H18" s="62" t="s">
        <v>45</v>
      </c>
      <c r="I18" s="62">
        <v>-95839089</v>
      </c>
    </row>
    <row r="19" spans="1:9" x14ac:dyDescent="0.3">
      <c r="A19" s="45" t="s">
        <v>101</v>
      </c>
      <c r="B19" s="38"/>
      <c r="C19" s="38"/>
      <c r="D19" s="38"/>
      <c r="E19" s="38"/>
      <c r="F19" s="46"/>
      <c r="G19" s="53"/>
      <c r="H19" s="46"/>
      <c r="I19" s="46"/>
    </row>
    <row r="20" spans="1:9" x14ac:dyDescent="0.3">
      <c r="A20" s="45" t="s">
        <v>55</v>
      </c>
      <c r="B20" s="38" t="s">
        <v>88</v>
      </c>
      <c r="C20" s="38" t="s">
        <v>90</v>
      </c>
      <c r="D20" s="38" t="s">
        <v>93</v>
      </c>
      <c r="E20" s="38" t="s">
        <v>103</v>
      </c>
      <c r="F20" s="46"/>
      <c r="G20" s="56">
        <v>30461439</v>
      </c>
      <c r="H20" s="56">
        <v>1188132</v>
      </c>
      <c r="I20" s="56">
        <v>31649571</v>
      </c>
    </row>
    <row r="21" spans="1:9" x14ac:dyDescent="0.3">
      <c r="A21" s="45" t="s">
        <v>62</v>
      </c>
      <c r="B21" s="41" t="s">
        <v>84</v>
      </c>
      <c r="C21" s="41" t="s">
        <v>90</v>
      </c>
      <c r="D21" s="41" t="s">
        <v>88</v>
      </c>
      <c r="E21" s="41" t="s">
        <v>89</v>
      </c>
      <c r="F21" s="41" t="s">
        <v>89</v>
      </c>
      <c r="G21" s="41" t="s">
        <v>89</v>
      </c>
      <c r="H21" s="57">
        <v>93701702</v>
      </c>
      <c r="I21" s="57">
        <v>93701702</v>
      </c>
    </row>
    <row r="22" spans="1:9" x14ac:dyDescent="0.3">
      <c r="A22" s="37" t="s">
        <v>104</v>
      </c>
      <c r="B22" s="60">
        <v>117738440</v>
      </c>
      <c r="C22" s="60">
        <v>441418396</v>
      </c>
      <c r="D22" s="60">
        <v>247478865</v>
      </c>
      <c r="E22" s="60">
        <v>1265796861</v>
      </c>
      <c r="F22" s="55">
        <v>1785866415</v>
      </c>
      <c r="G22" s="55">
        <v>16520600</v>
      </c>
      <c r="H22" s="55">
        <v>93548755</v>
      </c>
      <c r="I22" s="61">
        <v>3968368332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66"/>
  <sheetViews>
    <sheetView zoomScale="60" zoomScaleNormal="60" workbookViewId="0">
      <selection activeCell="F22" sqref="F22"/>
    </sheetView>
  </sheetViews>
  <sheetFormatPr defaultColWidth="8.7109375" defaultRowHeight="17.25" x14ac:dyDescent="0.3"/>
  <cols>
    <col min="1" max="1" width="8.7109375" style="40"/>
    <col min="2" max="2" width="58.140625" style="40" customWidth="1"/>
    <col min="3" max="3" width="23.140625" style="40" customWidth="1"/>
    <col min="4" max="4" width="27.85546875" style="40" customWidth="1"/>
    <col min="5" max="16384" width="8.7109375" style="40"/>
  </cols>
  <sheetData>
    <row r="1" spans="2:4" x14ac:dyDescent="0.3">
      <c r="B1" s="37"/>
      <c r="C1" s="41" t="s">
        <v>68</v>
      </c>
      <c r="D1" s="41" t="s">
        <v>107</v>
      </c>
    </row>
    <row r="2" spans="2:4" x14ac:dyDescent="0.3">
      <c r="B2" s="37"/>
      <c r="C2" s="41" t="s">
        <v>65</v>
      </c>
      <c r="D2" s="41" t="s">
        <v>58</v>
      </c>
    </row>
    <row r="3" spans="2:4" x14ac:dyDescent="0.3">
      <c r="B3" s="37"/>
      <c r="C3" s="38"/>
      <c r="D3" s="38"/>
    </row>
    <row r="4" spans="2:4" x14ac:dyDescent="0.3">
      <c r="B4" s="37" t="s">
        <v>41</v>
      </c>
      <c r="C4" s="65">
        <v>230249892</v>
      </c>
      <c r="D4" s="65">
        <v>199552174</v>
      </c>
    </row>
    <row r="5" spans="2:4" x14ac:dyDescent="0.3">
      <c r="B5" s="37"/>
      <c r="C5" s="38"/>
      <c r="D5" s="38"/>
    </row>
    <row r="6" spans="2:4" x14ac:dyDescent="0.3">
      <c r="B6" s="44" t="s">
        <v>108</v>
      </c>
      <c r="C6" s="38"/>
      <c r="D6" s="38"/>
    </row>
    <row r="7" spans="2:4" x14ac:dyDescent="0.3">
      <c r="B7" s="45"/>
      <c r="C7" s="46"/>
      <c r="D7" s="46"/>
    </row>
    <row r="8" spans="2:4" x14ac:dyDescent="0.3">
      <c r="B8" s="45" t="s">
        <v>27</v>
      </c>
      <c r="C8" s="56">
        <v>359741684</v>
      </c>
      <c r="D8" s="56">
        <v>248733551</v>
      </c>
    </row>
    <row r="9" spans="2:4" x14ac:dyDescent="0.3">
      <c r="B9" s="45" t="s">
        <v>109</v>
      </c>
      <c r="C9" s="56">
        <v>-743351</v>
      </c>
      <c r="D9" s="58">
        <v>-144553</v>
      </c>
    </row>
    <row r="10" spans="2:4" x14ac:dyDescent="0.3">
      <c r="B10" s="45" t="s">
        <v>110</v>
      </c>
      <c r="C10" s="56">
        <v>-8348417</v>
      </c>
      <c r="D10" s="58">
        <v>3555070</v>
      </c>
    </row>
    <row r="11" spans="2:4" ht="34.5" x14ac:dyDescent="0.3">
      <c r="B11" s="45" t="s">
        <v>128</v>
      </c>
      <c r="C11" s="56">
        <v>-82528005</v>
      </c>
      <c r="D11" s="56">
        <v>-44138703</v>
      </c>
    </row>
    <row r="12" spans="2:4" x14ac:dyDescent="0.3">
      <c r="B12" s="45" t="s">
        <v>111</v>
      </c>
      <c r="C12" s="46" t="s">
        <v>45</v>
      </c>
      <c r="D12" s="56">
        <v>-487404</v>
      </c>
    </row>
    <row r="13" spans="2:4" x14ac:dyDescent="0.3">
      <c r="B13" s="45" t="s">
        <v>112</v>
      </c>
      <c r="C13" s="56">
        <v>1238790</v>
      </c>
      <c r="D13" s="56">
        <v>1834717</v>
      </c>
    </row>
    <row r="14" spans="2:4" ht="34.5" x14ac:dyDescent="0.3">
      <c r="B14" s="45" t="s">
        <v>129</v>
      </c>
      <c r="C14" s="56">
        <v>3165348</v>
      </c>
      <c r="D14" s="70">
        <v>5352542</v>
      </c>
    </row>
    <row r="15" spans="2:4" x14ac:dyDescent="0.3">
      <c r="B15" s="45" t="s">
        <v>113</v>
      </c>
      <c r="C15" s="56">
        <v>-87969821</v>
      </c>
      <c r="D15" s="58">
        <v>-29334109</v>
      </c>
    </row>
    <row r="16" spans="2:4" x14ac:dyDescent="0.3">
      <c r="B16" s="45" t="s">
        <v>114</v>
      </c>
      <c r="C16" s="56">
        <v>247729</v>
      </c>
      <c r="D16" s="56">
        <v>489645</v>
      </c>
    </row>
    <row r="17" spans="2:4" x14ac:dyDescent="0.3">
      <c r="B17" s="45" t="s">
        <v>115</v>
      </c>
      <c r="C17" s="56">
        <v>848843</v>
      </c>
      <c r="D17" s="56">
        <v>-832281</v>
      </c>
    </row>
    <row r="18" spans="2:4" x14ac:dyDescent="0.3">
      <c r="B18" s="45" t="s">
        <v>116</v>
      </c>
      <c r="C18" s="56">
        <v>90592388</v>
      </c>
      <c r="D18" s="58">
        <v>67518099</v>
      </c>
    </row>
    <row r="19" spans="2:4" x14ac:dyDescent="0.3">
      <c r="B19" s="45" t="s">
        <v>117</v>
      </c>
      <c r="C19" s="46" t="s">
        <v>45</v>
      </c>
      <c r="D19" s="58">
        <v>-308909</v>
      </c>
    </row>
    <row r="20" spans="2:4" x14ac:dyDescent="0.3">
      <c r="B20" s="45" t="s">
        <v>118</v>
      </c>
      <c r="C20" s="58">
        <v>-38979408</v>
      </c>
      <c r="D20" s="58">
        <v>-28044891</v>
      </c>
    </row>
    <row r="21" spans="2:4" x14ac:dyDescent="0.3">
      <c r="B21" s="45" t="s">
        <v>119</v>
      </c>
      <c r="C21" s="58">
        <v>13563216</v>
      </c>
      <c r="D21" s="58">
        <v>2866632</v>
      </c>
    </row>
    <row r="22" spans="2:4" ht="34.5" x14ac:dyDescent="0.3">
      <c r="B22" s="45" t="s">
        <v>127</v>
      </c>
      <c r="C22" s="56">
        <v>-761003</v>
      </c>
      <c r="D22" s="58">
        <v>16121142</v>
      </c>
    </row>
    <row r="23" spans="2:4" x14ac:dyDescent="0.3">
      <c r="B23" s="45" t="s">
        <v>120</v>
      </c>
      <c r="C23" s="41" t="s">
        <v>93</v>
      </c>
      <c r="D23" s="59">
        <v>-704624</v>
      </c>
    </row>
    <row r="24" spans="2:4" x14ac:dyDescent="0.3">
      <c r="B24" s="37" t="s">
        <v>121</v>
      </c>
      <c r="C24" s="71">
        <v>480317885</v>
      </c>
      <c r="D24" s="71">
        <v>442028098</v>
      </c>
    </row>
    <row r="25" spans="2:4" x14ac:dyDescent="0.3">
      <c r="B25" s="37" t="s">
        <v>122</v>
      </c>
      <c r="C25" s="39"/>
      <c r="D25" s="39"/>
    </row>
    <row r="26" spans="2:4" x14ac:dyDescent="0.3">
      <c r="B26" s="45"/>
      <c r="C26" s="49"/>
      <c r="D26" s="49"/>
    </row>
    <row r="27" spans="2:4" ht="34.5" x14ac:dyDescent="0.3">
      <c r="B27" s="45" t="s">
        <v>123</v>
      </c>
      <c r="C27" s="72">
        <v>-75164629</v>
      </c>
      <c r="D27" s="58">
        <v>41008776</v>
      </c>
    </row>
    <row r="28" spans="2:4" x14ac:dyDescent="0.3">
      <c r="B28" s="45" t="s">
        <v>124</v>
      </c>
      <c r="C28" s="72">
        <v>-171968274</v>
      </c>
      <c r="D28" s="58">
        <v>45309337</v>
      </c>
    </row>
    <row r="29" spans="2:4" x14ac:dyDescent="0.3">
      <c r="B29" s="45" t="s">
        <v>125</v>
      </c>
      <c r="C29" s="59">
        <v>389357908</v>
      </c>
      <c r="D29" s="72">
        <v>-140891854</v>
      </c>
    </row>
    <row r="30" spans="2:4" x14ac:dyDescent="0.3">
      <c r="B30" s="37" t="s">
        <v>126</v>
      </c>
      <c r="C30" s="66">
        <v>622542890</v>
      </c>
      <c r="D30" s="66">
        <v>387454357</v>
      </c>
    </row>
    <row r="31" spans="2:4" x14ac:dyDescent="0.3">
      <c r="B31" s="37"/>
      <c r="C31" s="64"/>
      <c r="D31" s="38"/>
    </row>
    <row r="32" spans="2:4" x14ac:dyDescent="0.3">
      <c r="B32" s="45" t="s">
        <v>153</v>
      </c>
      <c r="C32" s="72">
        <v>-7369936</v>
      </c>
      <c r="D32" s="72">
        <v>-3667607</v>
      </c>
    </row>
    <row r="33" spans="2:4" x14ac:dyDescent="0.3">
      <c r="B33" s="45" t="s">
        <v>130</v>
      </c>
      <c r="C33" s="58">
        <v>972988</v>
      </c>
      <c r="D33" s="56">
        <v>2104548</v>
      </c>
    </row>
    <row r="34" spans="2:4" x14ac:dyDescent="0.3">
      <c r="B34" s="45" t="s">
        <v>131</v>
      </c>
      <c r="C34" s="72">
        <v>-24095578</v>
      </c>
      <c r="D34" s="72">
        <v>-61436932</v>
      </c>
    </row>
    <row r="35" spans="2:4" x14ac:dyDescent="0.3">
      <c r="B35" s="37" t="s">
        <v>132</v>
      </c>
      <c r="C35" s="64"/>
      <c r="D35" s="38"/>
    </row>
    <row r="36" spans="2:4" x14ac:dyDescent="0.3">
      <c r="B36" s="37" t="s">
        <v>133</v>
      </c>
      <c r="C36" s="61">
        <v>592050364</v>
      </c>
      <c r="D36" s="60">
        <v>324454366</v>
      </c>
    </row>
    <row r="37" spans="2:4" x14ac:dyDescent="0.3">
      <c r="B37" s="45"/>
      <c r="C37" s="38"/>
      <c r="D37" s="38"/>
    </row>
    <row r="38" spans="2:4" x14ac:dyDescent="0.3">
      <c r="B38" s="37" t="s">
        <v>134</v>
      </c>
      <c r="C38" s="37"/>
      <c r="D38" s="37"/>
    </row>
    <row r="39" spans="2:4" x14ac:dyDescent="0.3">
      <c r="B39" s="37" t="s">
        <v>135</v>
      </c>
      <c r="C39" s="37"/>
      <c r="D39" s="37"/>
    </row>
    <row r="40" spans="2:4" ht="17.45" customHeight="1" x14ac:dyDescent="0.3">
      <c r="B40" s="48" t="s">
        <v>157</v>
      </c>
      <c r="C40" s="72">
        <v>-941370046</v>
      </c>
      <c r="D40" s="72">
        <v>-1459152956</v>
      </c>
    </row>
    <row r="41" spans="2:4" ht="17.45" customHeight="1" x14ac:dyDescent="0.3">
      <c r="B41" s="48" t="s">
        <v>156</v>
      </c>
      <c r="C41" s="72">
        <v>-47304652</v>
      </c>
      <c r="D41" s="72">
        <v>-34440854</v>
      </c>
    </row>
    <row r="42" spans="2:4" x14ac:dyDescent="0.3">
      <c r="B42" s="45" t="s">
        <v>136</v>
      </c>
      <c r="C42" s="56">
        <v>861814</v>
      </c>
      <c r="D42" s="56">
        <v>214050</v>
      </c>
    </row>
    <row r="43" spans="2:4" ht="21.6" customHeight="1" x14ac:dyDescent="0.3">
      <c r="B43" s="45" t="s">
        <v>155</v>
      </c>
      <c r="C43" s="73">
        <v>206422259</v>
      </c>
      <c r="D43" s="73">
        <v>252243711</v>
      </c>
    </row>
    <row r="44" spans="2:4" x14ac:dyDescent="0.3">
      <c r="B44" s="45" t="s">
        <v>154</v>
      </c>
      <c r="C44" s="50"/>
      <c r="D44" s="50"/>
    </row>
    <row r="45" spans="2:4" x14ac:dyDescent="0.3">
      <c r="B45" s="37" t="s">
        <v>137</v>
      </c>
      <c r="C45" s="38"/>
      <c r="D45" s="64"/>
    </row>
    <row r="46" spans="2:4" x14ac:dyDescent="0.3">
      <c r="B46" s="37" t="s">
        <v>135</v>
      </c>
      <c r="C46" s="69">
        <v>-781390625</v>
      </c>
      <c r="D46" s="69">
        <v>-1241136049</v>
      </c>
    </row>
    <row r="47" spans="2:4" x14ac:dyDescent="0.3">
      <c r="B47" s="45"/>
      <c r="C47" s="46"/>
      <c r="D47" s="64"/>
    </row>
    <row r="48" spans="2:4" x14ac:dyDescent="0.3">
      <c r="B48" s="37" t="s">
        <v>134</v>
      </c>
      <c r="C48" s="37"/>
      <c r="D48" s="37"/>
    </row>
    <row r="49" spans="2:4" x14ac:dyDescent="0.3">
      <c r="B49" s="37" t="s">
        <v>138</v>
      </c>
      <c r="C49" s="37"/>
      <c r="D49" s="37"/>
    </row>
    <row r="50" spans="2:4" x14ac:dyDescent="0.3">
      <c r="B50" s="45" t="s">
        <v>139</v>
      </c>
      <c r="C50" s="56">
        <v>403248362</v>
      </c>
      <c r="D50" s="56">
        <v>745338331</v>
      </c>
    </row>
    <row r="51" spans="2:4" x14ac:dyDescent="0.3">
      <c r="B51" s="45" t="s">
        <v>140</v>
      </c>
      <c r="C51" s="56">
        <v>103086442</v>
      </c>
      <c r="D51" s="46" t="s">
        <v>45</v>
      </c>
    </row>
    <row r="52" spans="2:4" x14ac:dyDescent="0.3">
      <c r="B52" s="45" t="s">
        <v>141</v>
      </c>
      <c r="C52" s="72">
        <v>-70179940</v>
      </c>
      <c r="D52" s="72">
        <v>-2785320</v>
      </c>
    </row>
    <row r="53" spans="2:4" x14ac:dyDescent="0.3">
      <c r="B53" s="45" t="s">
        <v>142</v>
      </c>
      <c r="C53" s="72">
        <v>-20285208</v>
      </c>
      <c r="D53" s="56">
        <v>299720329</v>
      </c>
    </row>
    <row r="54" spans="2:4" x14ac:dyDescent="0.3">
      <c r="B54" s="48" t="s">
        <v>143</v>
      </c>
      <c r="C54" s="72">
        <v>-4704239</v>
      </c>
      <c r="D54" s="72">
        <v>-5525684</v>
      </c>
    </row>
    <row r="55" spans="2:4" x14ac:dyDescent="0.3">
      <c r="B55" s="45" t="s">
        <v>144</v>
      </c>
      <c r="C55" s="72">
        <v>-96322140</v>
      </c>
      <c r="D55" s="72">
        <v>-183867440</v>
      </c>
    </row>
    <row r="56" spans="2:4" x14ac:dyDescent="0.3">
      <c r="B56" s="37" t="s">
        <v>145</v>
      </c>
      <c r="C56" s="38"/>
      <c r="D56" s="38"/>
    </row>
    <row r="57" spans="2:4" x14ac:dyDescent="0.3">
      <c r="B57" s="37" t="s">
        <v>146</v>
      </c>
      <c r="C57" s="60">
        <v>314843277</v>
      </c>
      <c r="D57" s="60">
        <v>852880216</v>
      </c>
    </row>
    <row r="58" spans="2:4" x14ac:dyDescent="0.3">
      <c r="B58" s="45" t="s">
        <v>147</v>
      </c>
      <c r="C58" s="46" t="s">
        <v>45</v>
      </c>
      <c r="D58" s="56">
        <v>268388</v>
      </c>
    </row>
    <row r="59" spans="2:4" x14ac:dyDescent="0.3">
      <c r="B59" s="67" t="s">
        <v>148</v>
      </c>
      <c r="C59" s="38"/>
      <c r="D59" s="38"/>
    </row>
    <row r="60" spans="2:4" x14ac:dyDescent="0.3">
      <c r="B60" s="37" t="s">
        <v>149</v>
      </c>
      <c r="C60" s="60">
        <v>125503016</v>
      </c>
      <c r="D60" s="69">
        <v>-63801467</v>
      </c>
    </row>
    <row r="61" spans="2:4" x14ac:dyDescent="0.3">
      <c r="B61" s="45"/>
      <c r="C61" s="38"/>
      <c r="D61" s="46"/>
    </row>
    <row r="62" spans="2:4" ht="17.45" customHeight="1" x14ac:dyDescent="0.3">
      <c r="B62" s="67" t="s">
        <v>150</v>
      </c>
      <c r="C62" s="71">
        <v>289452040</v>
      </c>
      <c r="D62" s="71">
        <v>352985119</v>
      </c>
    </row>
    <row r="63" spans="2:4" x14ac:dyDescent="0.3">
      <c r="B63" s="37" t="s">
        <v>151</v>
      </c>
      <c r="C63" s="39"/>
      <c r="D63" s="39"/>
    </row>
    <row r="64" spans="2:4" x14ac:dyDescent="0.3">
      <c r="B64" s="45"/>
      <c r="C64" s="38"/>
      <c r="D64" s="38"/>
    </row>
    <row r="65" spans="2:4" x14ac:dyDescent="0.3">
      <c r="B65" s="67" t="s">
        <v>150</v>
      </c>
      <c r="C65" s="64"/>
      <c r="D65" s="38"/>
    </row>
    <row r="66" spans="2:4" x14ac:dyDescent="0.3">
      <c r="B66" s="68" t="s">
        <v>152</v>
      </c>
      <c r="C66" s="60">
        <v>414955056</v>
      </c>
      <c r="D66" s="55">
        <v>289452040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Poz.Fin. 31122021-Ro </vt:lpstr>
      <vt:lpstr>Rez. Glob_31122021-Ro</vt:lpstr>
      <vt:lpstr>Capitaluri_31122021-Ro</vt:lpstr>
      <vt:lpstr>Flux de numerar_31122021-Ro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2022-04-28T07:05:59Z</dcterms:modified>
</cp:coreProperties>
</file>