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3"/>
  <workbookPr/>
  <mc:AlternateContent xmlns:mc="http://schemas.openxmlformats.org/markup-compatibility/2006">
    <mc:Choice Requires="x15">
      <x15ac:absPath xmlns:x15ac="http://schemas.microsoft.com/office/spreadsheetml/2010/11/ac" url="D:\My Documents\rezultate financiare\2023\rezultate trim III\Site\RO\"/>
    </mc:Choice>
  </mc:AlternateContent>
  <xr:revisionPtr revIDLastSave="0" documentId="8_{AA414759-07EF-4C6E-AE0B-AA4CA4BBD761}" xr6:coauthVersionLast="36" xr6:coauthVersionMax="36" xr10:uidLastSave="{00000000-0000-0000-0000-000000000000}"/>
  <bookViews>
    <workbookView xWindow="0" yWindow="0" windowWidth="19200" windowHeight="6465" tabRatio="860" xr2:uid="{00000000-000D-0000-FFFF-FFFF00000000}"/>
  </bookViews>
  <sheets>
    <sheet name=" Poz.Fin. 30092023-Ro " sheetId="1" r:id="rId1"/>
    <sheet name="Rez. Glob_30092023-Ro" sheetId="2" r:id="rId2"/>
    <sheet name="Capitaluri_30092023-Ro" sheetId="7" r:id="rId3"/>
    <sheet name="Flux de numerar_30092023_Ro" sheetId="9" r:id="rId4"/>
  </sheets>
  <definedNames>
    <definedName name="OLE_LINK12" localSheetId="0">' Poz.Fin. 30092023-Ro '!#REF!</definedName>
    <definedName name="OLE_LINK3" localSheetId="1">'Rez. Glob_30092023-Ro'!#REF!</definedName>
    <definedName name="OLE_LINK9" localSheetId="0">' Poz.Fin. 30092023-Ro '!#REF!</definedName>
  </definedNames>
  <calcPr calcId="191029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2" i="9" l="1"/>
  <c r="C52" i="9"/>
  <c r="C23" i="9"/>
  <c r="D23" i="9"/>
  <c r="D44" i="9" l="1"/>
  <c r="C44" i="9"/>
  <c r="C29" i="9"/>
  <c r="C34" i="9" s="1"/>
  <c r="C54" i="9" l="1"/>
  <c r="C58" i="9" s="1"/>
  <c r="D29" i="9"/>
  <c r="D34" i="9" l="1"/>
  <c r="D54" i="9" s="1"/>
  <c r="D58" i="9" s="1"/>
  <c r="C32" i="2" l="1"/>
  <c r="C11" i="2"/>
  <c r="C21" i="2" l="1"/>
  <c r="C28" i="2" l="1"/>
  <c r="C34" i="2" l="1"/>
  <c r="B32" i="2"/>
  <c r="B11" i="2"/>
  <c r="C38" i="2" l="1"/>
  <c r="B21" i="2"/>
  <c r="C44" i="2" l="1"/>
  <c r="B28" i="2"/>
  <c r="B34" i="2" l="1"/>
  <c r="B38" i="2" l="1"/>
  <c r="C47" i="1"/>
  <c r="C30" i="1"/>
  <c r="C38" i="1"/>
  <c r="C18" i="1"/>
  <c r="C12" i="1"/>
  <c r="B44" i="2" l="1"/>
  <c r="C20" i="1"/>
  <c r="C49" i="1"/>
  <c r="C51" i="1" l="1"/>
</calcChain>
</file>

<file path=xl/sharedStrings.xml><?xml version="1.0" encoding="utf-8"?>
<sst xmlns="http://schemas.openxmlformats.org/spreadsheetml/2006/main" count="202" uniqueCount="141">
  <si>
    <t>ACTIV</t>
  </si>
  <si>
    <t>Active imobilizate</t>
  </si>
  <si>
    <t>Imobilizări necorporale</t>
  </si>
  <si>
    <t>Drepturi de utilizare a activelor luate in leasing</t>
  </si>
  <si>
    <t>Imobilizări corporale</t>
  </si>
  <si>
    <t>Creanţe comerciale şi alte creanţe</t>
  </si>
  <si>
    <t>Active circulante</t>
  </si>
  <si>
    <t>Stocuri</t>
  </si>
  <si>
    <t>Numerar şi echivalent de numerar</t>
  </si>
  <si>
    <t>Total activ</t>
  </si>
  <si>
    <t>CAPITALURI PROPRII ŞI DATORII</t>
  </si>
  <si>
    <t>Capitaluri proprii</t>
  </si>
  <si>
    <t>Capital social</t>
  </si>
  <si>
    <t>Primă de emisiune</t>
  </si>
  <si>
    <t>Alte rezerve</t>
  </si>
  <si>
    <t>Rezultatul reportat</t>
  </si>
  <si>
    <t>Datorii pe termen lung</t>
  </si>
  <si>
    <t>Provizion pentru beneficiile angajaţilor</t>
  </si>
  <si>
    <t>Venituri înregistrate în avans</t>
  </si>
  <si>
    <t>Impozit amânat de plată</t>
  </si>
  <si>
    <t>Datorii curente</t>
  </si>
  <si>
    <t>Provizion pentru riscuri şi cheltuieli</t>
  </si>
  <si>
    <t>Total datorii</t>
  </si>
  <si>
    <t>Total capitaluri proprii şi datorii</t>
  </si>
  <si>
    <t>Perioada</t>
  </si>
  <si>
    <t>Venituri din activitatea de transport intern</t>
  </si>
  <si>
    <t>Venituri din activitatea de transport international</t>
  </si>
  <si>
    <t>Alte venituri</t>
  </si>
  <si>
    <t>Venituri din exploatare inainte de activitatea de constructii conform cu IFRIC12 si echilibrare</t>
  </si>
  <si>
    <t>Amortizare</t>
  </si>
  <si>
    <t>Cheltuieli cu redevenţe</t>
  </si>
  <si>
    <t>Întreţinere şi transport</t>
  </si>
  <si>
    <t>Impozite şi alte sume datorate statului</t>
  </si>
  <si>
    <t xml:space="preserve">Alte cheltuieli de exploatare </t>
  </si>
  <si>
    <t>Profit din exploatare inainte de activitatea de constructii conform cu IFRIC12</t>
  </si>
  <si>
    <t>Venituri din activitatea de echilibrare</t>
  </si>
  <si>
    <t>Cheltuieli din activitatea de echilibrare</t>
  </si>
  <si>
    <t>Venituri din activitatea de constructii conform cu IFRIC12</t>
  </si>
  <si>
    <t>Costul activelor construite conform cu IFRIC12</t>
  </si>
  <si>
    <t>Profit din exploatare</t>
  </si>
  <si>
    <t xml:space="preserve">Venituri financiare </t>
  </si>
  <si>
    <t xml:space="preserve">Cheltuieli financiare </t>
  </si>
  <si>
    <t>Venituri financiare, net</t>
  </si>
  <si>
    <t>Profit înainte de impozitare</t>
  </si>
  <si>
    <t xml:space="preserve">Cheltuiala cu impozitul pe profit </t>
  </si>
  <si>
    <t xml:space="preserve">Profit net aferent perioadei </t>
  </si>
  <si>
    <t xml:space="preserve">   </t>
  </si>
  <si>
    <t>Rezultatul global total aferent perioadei</t>
  </si>
  <si>
    <t>-</t>
  </si>
  <si>
    <t>Împrumuturi pe termen Scurt</t>
  </si>
  <si>
    <t>Imobilizări financiare</t>
  </si>
  <si>
    <t>Creanţe comerciale şi  alte creanţe</t>
  </si>
  <si>
    <t>Ajustări ale capitalului social la hiperinflaţie</t>
  </si>
  <si>
    <t>Imprumuturi pe termen lung</t>
  </si>
  <si>
    <t>Datorii comerciale şi alte datorii</t>
  </si>
  <si>
    <t xml:space="preserve">Cheltuieli cu angajaţii </t>
  </si>
  <si>
    <t xml:space="preserve">Consum gaze SNT, materiale şi consumabile utilizate </t>
  </si>
  <si>
    <t>Venituri/Cheltuieli cu provizionul pentru riscuri şi cheltuieli</t>
  </si>
  <si>
    <t xml:space="preserve">Impozit amânat </t>
  </si>
  <si>
    <t>Capital</t>
  </si>
  <si>
    <t xml:space="preserve">         social</t>
  </si>
  <si>
    <t>Ajustări ale</t>
  </si>
  <si>
    <t>Primă de</t>
  </si>
  <si>
    <t xml:space="preserve">   emisiune</t>
  </si>
  <si>
    <t xml:space="preserve"> Alte rezerve</t>
  </si>
  <si>
    <t>Rezultatul</t>
  </si>
  <si>
    <t xml:space="preserve">       reportat</t>
  </si>
  <si>
    <t>Total capitaluri</t>
  </si>
  <si>
    <t xml:space="preserve">         proprii</t>
  </si>
  <si>
    <t>Elemente ale rezultatului global</t>
  </si>
  <si>
    <t>Profit net aferent perioadei</t>
  </si>
  <si>
    <t xml:space="preserve">                        -</t>
  </si>
  <si>
    <t>Câștigul/pierderea actuarială aferentă perioadei</t>
  </si>
  <si>
    <t>Tranzacţii cu acţionarii:</t>
  </si>
  <si>
    <t xml:space="preserve">                          -</t>
  </si>
  <si>
    <t>Ajustări pentru:</t>
  </si>
  <si>
    <t xml:space="preserve">Câştig/(pierdere) din cedarea de mijloace fixe </t>
  </si>
  <si>
    <t>Provizioane pentru riscuri şi cheltuieli</t>
  </si>
  <si>
    <t>Pierdere din creanțe și debitori diverși</t>
  </si>
  <si>
    <t xml:space="preserve">Ajustări pentru deprecierea creanţelor </t>
  </si>
  <si>
    <t>Venituri din dobânzi</t>
  </si>
  <si>
    <t>Cheltuieli din dobânzi</t>
  </si>
  <si>
    <t>Ajustarea Creantei privind Acordul de Concesiune</t>
  </si>
  <si>
    <t>Alte cheltuieli și venituri</t>
  </si>
  <si>
    <t xml:space="preserve">(Creştere)/ descreştere creanţe comerciale şi alte creanţe </t>
  </si>
  <si>
    <t xml:space="preserve">(Creştere)/descreştere stocuri </t>
  </si>
  <si>
    <t xml:space="preserve">Creştere/(descreştere) datorii comerciale şi alte datorii </t>
  </si>
  <si>
    <t>Numerar generat din exploatare</t>
  </si>
  <si>
    <t>Venituri din taxe de racordare. fonduri nerambursabile  și bunuri preluate cu titlu gratuit</t>
  </si>
  <si>
    <t>Efectul variaţiei ratelor de schimb asupra  altor elemente decât cele din exploatare</t>
  </si>
  <si>
    <t>Profit din exploatare înainte de modificările în capitalul circulant</t>
  </si>
  <si>
    <t>Dobânzi primite</t>
  </si>
  <si>
    <t>Dobânzi plătite</t>
  </si>
  <si>
    <t>Impozit pe profit plătit</t>
  </si>
  <si>
    <t xml:space="preserve">Intrări de numerar net generat din </t>
  </si>
  <si>
    <t xml:space="preserve">   activitatea de exploatare</t>
  </si>
  <si>
    <t>Investiții financiare/participații</t>
  </si>
  <si>
    <t>Incasări din cedarea de imobilizări corporale</t>
  </si>
  <si>
    <t>Rambursări împrumuturi termen lung</t>
  </si>
  <si>
    <t>Plăţi leasing (IFRS 16)</t>
  </si>
  <si>
    <t>Dividende plătite</t>
  </si>
  <si>
    <t>Numerar net utilizat în activităţi de</t>
  </si>
  <si>
    <t xml:space="preserve">    finanţare</t>
  </si>
  <si>
    <t xml:space="preserve">Modificarea netă a numerarului şi </t>
  </si>
  <si>
    <t xml:space="preserve">   echivalentului de numerar</t>
  </si>
  <si>
    <t xml:space="preserve">Numerar şi echivalent de numerar </t>
  </si>
  <si>
    <t xml:space="preserve">   la început de an</t>
  </si>
  <si>
    <t xml:space="preserve">   la sfârşit de perioadă</t>
  </si>
  <si>
    <t>Numerar din taxe de racordare şi fonduri nerambursabile</t>
  </si>
  <si>
    <t>Plăţi pentru achiziţia de imobilizări corporale</t>
  </si>
  <si>
    <t>Plăţi pentru achiziţia de imobilizări necorporale</t>
  </si>
  <si>
    <t>Flux de trezorerie din activităţi de Investiţii</t>
  </si>
  <si>
    <t>Numerar net utilizat în activităţi de Investiţii</t>
  </si>
  <si>
    <t>Trageri/rambursări credit pentru capital de lucru</t>
  </si>
  <si>
    <t>Dividende aferente anului 2021</t>
  </si>
  <si>
    <t>Sold la 31 decembrie 2022</t>
  </si>
  <si>
    <t>31 decembrie 2022</t>
  </si>
  <si>
    <t xml:space="preserve">                            -</t>
  </si>
  <si>
    <t>Număr de acțiuni</t>
  </si>
  <si>
    <t>Constituire rezerve din profit</t>
  </si>
  <si>
    <t>Majorare rezervă legală</t>
  </si>
  <si>
    <t>Flux de trezorerie din activităţi de   finanţare</t>
  </si>
  <si>
    <t>(neauditat)</t>
  </si>
  <si>
    <t xml:space="preserve">(neauditat) </t>
  </si>
  <si>
    <t>capitalului social</t>
  </si>
  <si>
    <t>Sold la 1 ianuarie 2022</t>
  </si>
  <si>
    <t xml:space="preserve">                         -</t>
  </si>
  <si>
    <t xml:space="preserve">                           -</t>
  </si>
  <si>
    <t xml:space="preserve">Majorare capital social prin încorporarea rezervelor </t>
  </si>
  <si>
    <t>Dividende aferente anului 2022</t>
  </si>
  <si>
    <t>Alte elemente ale rezultatului global</t>
  </si>
  <si>
    <t>Rezultatul pe acţiune, de bază şi diluat (exprimat în lei pe acţiune)</t>
  </si>
  <si>
    <t xml:space="preserve">Perioada de șase luni încheiată la </t>
  </si>
  <si>
    <t>Provizioane pentru beneficiile angajatilor</t>
  </si>
  <si>
    <t>Ajustări pentru deprecierea stocurilor</t>
  </si>
  <si>
    <t>Efectele actualizarii provizionului pentru beneficiile acordate</t>
  </si>
  <si>
    <t>30 septembrie 2023</t>
  </si>
  <si>
    <t>Sold la 30 septembrie 2022 (neauditat)</t>
  </si>
  <si>
    <t>Sold la 30 septembrie 2023 (neauditat)</t>
  </si>
  <si>
    <t xml:space="preserve">30 septembrie 2022 </t>
  </si>
  <si>
    <t>Trageri împrumuturi termen lung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</si>
</sst>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_);_(* \(#,##0\);_(* &quot;-&quot;_);_(@_)"/>
    <numFmt numFmtId="165" formatCode="#,##0.000_);\(#,##0.000\)"/>
  </numFmts>
  <fonts count="23" x14ac:knownFonts="1">
    <font>
      <sz val="11"/>
      <color theme="1"/>
      <name val="Calibri"/>
      <family val="2"/>
      <scheme val="minor"/>
    </font>
    <font>
      <sz val="12"/>
      <name val="Segoe UI"/>
      <family val="2"/>
      <charset val="238"/>
    </font>
    <font>
      <b/>
      <sz val="12"/>
      <name val="Segoe UI"/>
      <family val="2"/>
      <charset val="238"/>
    </font>
    <font>
      <b/>
      <u/>
      <sz val="12"/>
      <name val="Segoe UI"/>
      <family val="2"/>
      <charset val="238"/>
    </font>
    <font>
      <sz val="12"/>
      <color rgb="FF000000"/>
      <name val="Segoe UI"/>
      <family val="2"/>
      <charset val="238"/>
    </font>
    <font>
      <b/>
      <sz val="12"/>
      <color rgb="FF000000"/>
      <name val="Segoe UI"/>
      <family val="2"/>
      <charset val="238"/>
    </font>
    <font>
      <sz val="12"/>
      <color theme="1"/>
      <name val="Segoe UI"/>
      <family val="2"/>
      <charset val="238"/>
    </font>
    <font>
      <b/>
      <sz val="12"/>
      <color theme="1"/>
      <name val="Segoe UI"/>
      <family val="2"/>
    </font>
    <font>
      <b/>
      <sz val="10"/>
      <color theme="1"/>
      <name val="Georgia"/>
      <family val="1"/>
    </font>
    <font>
      <sz val="10"/>
      <color theme="1"/>
      <name val="Georgia"/>
      <family val="1"/>
    </font>
    <font>
      <b/>
      <u/>
      <sz val="12"/>
      <name val="Arial Narrow"/>
      <family val="2"/>
    </font>
    <font>
      <b/>
      <u/>
      <sz val="12"/>
      <color theme="1"/>
      <name val="Segoe UI"/>
      <family val="2"/>
    </font>
    <font>
      <sz val="12"/>
      <color theme="1"/>
      <name val="Segoe UI"/>
      <family val="2"/>
    </font>
    <font>
      <b/>
      <u val="double"/>
      <sz val="12"/>
      <color theme="1"/>
      <name val="Segoe UI"/>
      <family val="2"/>
    </font>
    <font>
      <i/>
      <sz val="12"/>
      <color theme="1"/>
      <name val="Segoe UI"/>
      <family val="2"/>
    </font>
    <font>
      <u/>
      <sz val="12"/>
      <color theme="1"/>
      <name val="Segoe UI"/>
      <family val="2"/>
    </font>
    <font>
      <b/>
      <sz val="12"/>
      <color rgb="FF000000"/>
      <name val="Segoe UI"/>
      <family val="2"/>
    </font>
    <font>
      <b/>
      <u/>
      <sz val="12"/>
      <color rgb="FF000000"/>
      <name val="Segoe UI"/>
      <family val="2"/>
    </font>
    <font>
      <b/>
      <sz val="12"/>
      <name val="Segoe UI"/>
      <family val="2"/>
    </font>
    <font>
      <sz val="12"/>
      <color theme="1"/>
      <name val="Calibri"/>
      <family val="2"/>
      <scheme val="minor"/>
    </font>
    <font>
      <b/>
      <sz val="9"/>
      <color theme="1"/>
      <name val="Georgia"/>
      <family val="1"/>
    </font>
    <font>
      <b/>
      <sz val="9"/>
      <color rgb="FF000000"/>
      <name val="Georgia"/>
      <family val="1"/>
    </font>
    <font>
      <b/>
      <sz val="9"/>
      <color rgb="FFFF0000"/>
      <name val="Georgia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/>
    <xf numFmtId="3" fontId="1" fillId="0" borderId="0" xfId="0" applyNumberFormat="1" applyFont="1" applyFill="1"/>
    <xf numFmtId="0" fontId="2" fillId="0" borderId="0" xfId="0" applyFont="1" applyAlignment="1">
      <alignment wrapText="1"/>
    </xf>
    <xf numFmtId="14" fontId="3" fillId="0" borderId="2" xfId="0" applyNumberFormat="1" applyFont="1" applyFill="1" applyBorder="1" applyAlignment="1">
      <alignment horizontal="right" wrapText="1"/>
    </xf>
    <xf numFmtId="3" fontId="2" fillId="0" borderId="0" xfId="0" applyNumberFormat="1" applyFont="1" applyFill="1" applyAlignment="1">
      <alignment horizontal="right" wrapText="1"/>
    </xf>
    <xf numFmtId="0" fontId="1" fillId="0" borderId="0" xfId="0" applyFont="1" applyAlignment="1">
      <alignment wrapText="1"/>
    </xf>
    <xf numFmtId="3" fontId="1" fillId="0" borderId="0" xfId="0" applyNumberFormat="1" applyFont="1" applyFill="1" applyAlignment="1">
      <alignment horizontal="right" wrapText="1"/>
    </xf>
    <xf numFmtId="0" fontId="4" fillId="0" borderId="0" xfId="0" applyFont="1" applyAlignment="1">
      <alignment wrapText="1"/>
    </xf>
    <xf numFmtId="3" fontId="2" fillId="0" borderId="1" xfId="0" applyNumberFormat="1" applyFont="1" applyFill="1" applyBorder="1" applyAlignment="1">
      <alignment horizontal="right" wrapText="1"/>
    </xf>
    <xf numFmtId="3" fontId="5" fillId="0" borderId="1" xfId="0" applyNumberFormat="1" applyFont="1" applyFill="1" applyBorder="1" applyAlignment="1">
      <alignment horizontal="right" wrapText="1"/>
    </xf>
    <xf numFmtId="3" fontId="5" fillId="0" borderId="4" xfId="0" applyNumberFormat="1" applyFont="1" applyFill="1" applyBorder="1" applyAlignment="1">
      <alignment horizontal="right" wrapText="1"/>
    </xf>
    <xf numFmtId="0" fontId="5" fillId="0" borderId="0" xfId="0" applyFont="1" applyAlignment="1">
      <alignment wrapText="1"/>
    </xf>
    <xf numFmtId="3" fontId="2" fillId="0" borderId="3" xfId="0" applyNumberFormat="1" applyFont="1" applyFill="1" applyBorder="1" applyAlignment="1">
      <alignment horizontal="right" wrapText="1"/>
    </xf>
    <xf numFmtId="0" fontId="6" fillId="0" borderId="0" xfId="0" applyFont="1"/>
    <xf numFmtId="0" fontId="2" fillId="0" borderId="0" xfId="0" applyFont="1" applyAlignment="1">
      <alignment vertical="top" wrapText="1"/>
    </xf>
    <xf numFmtId="0" fontId="1" fillId="0" borderId="0" xfId="0" applyFont="1" applyAlignment="1">
      <alignment vertical="top" wrapText="1"/>
    </xf>
    <xf numFmtId="164" fontId="1" fillId="0" borderId="0" xfId="0" applyNumberFormat="1" applyFont="1" applyFill="1" applyAlignment="1">
      <alignment horizontal="right" wrapText="1"/>
    </xf>
    <xf numFmtId="3" fontId="5" fillId="0" borderId="0" xfId="0" applyNumberFormat="1" applyFont="1" applyFill="1" applyBorder="1" applyAlignment="1">
      <alignment horizontal="right" wrapText="1"/>
    </xf>
    <xf numFmtId="37" fontId="6" fillId="0" borderId="0" xfId="0" applyNumberFormat="1" applyFont="1" applyFill="1"/>
    <xf numFmtId="37" fontId="7" fillId="0" borderId="1" xfId="0" applyNumberFormat="1" applyFont="1" applyFill="1" applyBorder="1"/>
    <xf numFmtId="37" fontId="7" fillId="0" borderId="2" xfId="0" applyNumberFormat="1" applyFont="1" applyFill="1" applyBorder="1" applyAlignment="1">
      <alignment horizontal="right"/>
    </xf>
    <xf numFmtId="37" fontId="7" fillId="0" borderId="3" xfId="0" applyNumberFormat="1" applyFont="1" applyFill="1" applyBorder="1" applyAlignment="1">
      <alignment horizontal="right"/>
    </xf>
    <xf numFmtId="0" fontId="9" fillId="0" borderId="0" xfId="0" applyFont="1" applyAlignment="1">
      <alignment vertical="center" wrapText="1"/>
    </xf>
    <xf numFmtId="14" fontId="10" fillId="0" borderId="0" xfId="0" applyNumberFormat="1" applyFont="1" applyFill="1" applyAlignment="1">
      <alignment horizontal="right" wrapText="1"/>
    </xf>
    <xf numFmtId="0" fontId="8" fillId="0" borderId="0" xfId="0" applyFont="1" applyAlignment="1">
      <alignment horizontal="right"/>
    </xf>
    <xf numFmtId="3" fontId="2" fillId="0" borderId="3" xfId="0" applyNumberFormat="1" applyFont="1" applyFill="1" applyBorder="1" applyAlignment="1">
      <alignment horizontal="right"/>
    </xf>
    <xf numFmtId="3" fontId="1" fillId="0" borderId="0" xfId="0" applyNumberFormat="1" applyFont="1" applyFill="1" applyAlignment="1">
      <alignment horizontal="right"/>
    </xf>
    <xf numFmtId="39" fontId="6" fillId="0" borderId="0" xfId="0" applyNumberFormat="1" applyFont="1" applyFill="1" applyAlignment="1">
      <alignment horizontal="right"/>
    </xf>
    <xf numFmtId="0" fontId="7" fillId="0" borderId="0" xfId="0" applyFont="1" applyAlignment="1">
      <alignment horizontal="right" vertical="center" wrapText="1"/>
    </xf>
    <xf numFmtId="0" fontId="7" fillId="0" borderId="0" xfId="0" applyFont="1" applyAlignment="1">
      <alignment vertical="center" wrapText="1"/>
    </xf>
    <xf numFmtId="0" fontId="14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12" fillId="0" borderId="0" xfId="0" applyFont="1" applyAlignment="1">
      <alignment horizontal="right" vertical="center" wrapText="1"/>
    </xf>
    <xf numFmtId="3" fontId="13" fillId="0" borderId="0" xfId="0" applyNumberFormat="1" applyFont="1" applyAlignment="1">
      <alignment horizontal="right" vertical="center" wrapText="1"/>
    </xf>
    <xf numFmtId="0" fontId="12" fillId="0" borderId="0" xfId="0" applyFont="1"/>
    <xf numFmtId="0" fontId="16" fillId="0" borderId="0" xfId="0" applyFont="1" applyAlignment="1">
      <alignment horizontal="right" vertical="center" wrapText="1"/>
    </xf>
    <xf numFmtId="0" fontId="11" fillId="0" borderId="0" xfId="0" applyFont="1" applyAlignment="1">
      <alignment vertical="center" wrapText="1"/>
    </xf>
    <xf numFmtId="0" fontId="13" fillId="0" borderId="0" xfId="0" applyFont="1" applyAlignment="1">
      <alignment vertical="center" wrapText="1"/>
    </xf>
    <xf numFmtId="0" fontId="17" fillId="0" borderId="0" xfId="0" applyFont="1" applyAlignment="1">
      <alignment horizontal="right" vertical="center" wrapText="1"/>
    </xf>
    <xf numFmtId="3" fontId="7" fillId="0" borderId="0" xfId="0" applyNumberFormat="1" applyFont="1" applyAlignment="1">
      <alignment horizontal="right" vertical="center" wrapText="1"/>
    </xf>
    <xf numFmtId="3" fontId="11" fillId="0" borderId="0" xfId="0" applyNumberFormat="1" applyFont="1" applyAlignment="1">
      <alignment vertical="center" wrapText="1"/>
    </xf>
    <xf numFmtId="3" fontId="11" fillId="0" borderId="0" xfId="0" applyNumberFormat="1" applyFont="1" applyAlignment="1">
      <alignment horizontal="right" vertical="center" wrapText="1"/>
    </xf>
    <xf numFmtId="0" fontId="15" fillId="0" borderId="0" xfId="0" applyFont="1" applyAlignment="1">
      <alignment vertical="center" wrapText="1"/>
    </xf>
    <xf numFmtId="0" fontId="18" fillId="0" borderId="0" xfId="0" applyFont="1" applyAlignment="1">
      <alignment vertical="center" wrapText="1"/>
    </xf>
    <xf numFmtId="3" fontId="13" fillId="0" borderId="0" xfId="0" applyNumberFormat="1" applyFont="1" applyAlignment="1">
      <alignment vertical="center" wrapText="1"/>
    </xf>
    <xf numFmtId="37" fontId="7" fillId="0" borderId="0" xfId="0" applyNumberFormat="1" applyFont="1" applyFill="1"/>
    <xf numFmtId="165" fontId="6" fillId="0" borderId="0" xfId="0" applyNumberFormat="1" applyFont="1" applyFill="1"/>
    <xf numFmtId="0" fontId="19" fillId="0" borderId="0" xfId="0" applyFont="1"/>
    <xf numFmtId="3" fontId="12" fillId="0" borderId="0" xfId="0" applyNumberFormat="1" applyFont="1" applyAlignment="1">
      <alignment horizontal="right" vertical="center" wrapText="1"/>
    </xf>
    <xf numFmtId="37" fontId="6" fillId="0" borderId="0" xfId="0" applyNumberFormat="1" applyFont="1" applyFill="1" applyAlignment="1">
      <alignment horizontal="right"/>
    </xf>
    <xf numFmtId="3" fontId="9" fillId="0" borderId="0" xfId="0" applyNumberFormat="1" applyFont="1" applyAlignment="1">
      <alignment horizontal="right" vertical="center" wrapText="1"/>
    </xf>
    <xf numFmtId="0" fontId="7" fillId="0" borderId="0" xfId="0" applyFont="1" applyAlignment="1">
      <alignment vertical="center" wrapText="1"/>
    </xf>
    <xf numFmtId="0" fontId="11" fillId="0" borderId="0" xfId="0" applyFont="1" applyAlignment="1">
      <alignment horizontal="right" vertical="center" wrapText="1"/>
    </xf>
    <xf numFmtId="0" fontId="12" fillId="0" borderId="0" xfId="0" applyFont="1" applyAlignment="1">
      <alignment vertical="center" wrapText="1"/>
    </xf>
    <xf numFmtId="0" fontId="20" fillId="0" borderId="0" xfId="0" applyFont="1" applyAlignment="1">
      <alignment vertical="center" wrapText="1"/>
    </xf>
    <xf numFmtId="0" fontId="21" fillId="0" borderId="0" xfId="0" applyFont="1" applyAlignment="1">
      <alignment horizontal="right" vertical="center" wrapText="1"/>
    </xf>
    <xf numFmtId="0" fontId="22" fillId="0" borderId="0" xfId="0" applyFont="1" applyAlignment="1">
      <alignment horizontal="right" vertical="center" wrapText="1"/>
    </xf>
    <xf numFmtId="3" fontId="12" fillId="0" borderId="0" xfId="0" applyNumberFormat="1" applyFont="1" applyAlignment="1">
      <alignment vertical="center" wrapText="1"/>
    </xf>
    <xf numFmtId="0" fontId="2" fillId="0" borderId="0" xfId="0" applyFont="1" applyAlignment="1">
      <alignment vertical="top" wrapText="1"/>
    </xf>
    <xf numFmtId="0" fontId="11" fillId="0" borderId="0" xfId="0" applyFont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D51"/>
  <sheetViews>
    <sheetView tabSelected="1" zoomScale="70" zoomScaleNormal="70" workbookViewId="0">
      <selection activeCell="X22" sqref="X22"/>
    </sheetView>
  </sheetViews>
  <sheetFormatPr defaultColWidth="9.140625" defaultRowHeight="17.25" x14ac:dyDescent="0.3"/>
  <cols>
    <col min="1" max="1" width="9.140625" style="14"/>
    <col min="2" max="2" width="48.85546875" style="1" customWidth="1"/>
    <col min="3" max="3" width="32.42578125" style="2" customWidth="1"/>
    <col min="4" max="4" width="24.85546875" style="2" customWidth="1"/>
    <col min="5" max="5" width="9.140625" style="14"/>
    <col min="6" max="6" width="9.140625" style="14" customWidth="1"/>
    <col min="7" max="16384" width="9.140625" style="14"/>
  </cols>
  <sheetData>
    <row r="1" spans="2:4" ht="18" thickBot="1" x14ac:dyDescent="0.35"/>
    <row r="2" spans="2:4" x14ac:dyDescent="0.3">
      <c r="B2" s="3"/>
      <c r="C2" s="4" t="s">
        <v>136</v>
      </c>
      <c r="D2" s="4" t="s">
        <v>116</v>
      </c>
    </row>
    <row r="3" spans="2:4" ht="18" thickBot="1" x14ac:dyDescent="0.35">
      <c r="B3" s="3"/>
      <c r="C3" s="26" t="s">
        <v>122</v>
      </c>
      <c r="D3" s="26"/>
    </row>
    <row r="4" spans="2:4" x14ac:dyDescent="0.3">
      <c r="B4" s="3" t="s">
        <v>0</v>
      </c>
      <c r="C4" s="25"/>
      <c r="D4" s="25"/>
    </row>
    <row r="5" spans="2:4" x14ac:dyDescent="0.3">
      <c r="B5" s="3" t="s">
        <v>1</v>
      </c>
    </row>
    <row r="6" spans="2:4" x14ac:dyDescent="0.3">
      <c r="B6" s="6" t="s">
        <v>4</v>
      </c>
      <c r="C6" s="27">
        <v>383031474</v>
      </c>
      <c r="D6" s="2">
        <v>418131904</v>
      </c>
    </row>
    <row r="7" spans="2:4" ht="34.5" x14ac:dyDescent="0.3">
      <c r="B7" s="8" t="s">
        <v>3</v>
      </c>
      <c r="C7" s="27">
        <v>15756007</v>
      </c>
      <c r="D7" s="2">
        <v>16934813</v>
      </c>
    </row>
    <row r="8" spans="2:4" x14ac:dyDescent="0.3">
      <c r="B8" s="8" t="s">
        <v>2</v>
      </c>
      <c r="C8" s="27">
        <v>3627859809</v>
      </c>
      <c r="D8" s="2">
        <v>3909577432</v>
      </c>
    </row>
    <row r="9" spans="2:4" x14ac:dyDescent="0.3">
      <c r="B9" s="6" t="s">
        <v>50</v>
      </c>
      <c r="C9" s="27">
        <v>177619145</v>
      </c>
      <c r="D9" s="2">
        <v>191122702</v>
      </c>
    </row>
    <row r="10" spans="2:4" x14ac:dyDescent="0.3">
      <c r="B10" s="6" t="s">
        <v>5</v>
      </c>
      <c r="C10" s="27">
        <v>2370053455</v>
      </c>
      <c r="D10" s="2">
        <v>2141205427</v>
      </c>
    </row>
    <row r="11" spans="2:4" ht="18" thickBot="1" x14ac:dyDescent="0.35">
      <c r="B11" s="14" t="s">
        <v>58</v>
      </c>
      <c r="C11" s="27">
        <v>3320840</v>
      </c>
      <c r="D11" s="27">
        <v>0</v>
      </c>
    </row>
    <row r="12" spans="2:4" ht="18" thickBot="1" x14ac:dyDescent="0.35">
      <c r="B12" s="3"/>
      <c r="C12" s="9">
        <f>SUM(C6:C11)</f>
        <v>6577640730</v>
      </c>
      <c r="D12" s="9">
        <v>6676972278</v>
      </c>
    </row>
    <row r="13" spans="2:4" x14ac:dyDescent="0.3">
      <c r="B13" s="6"/>
    </row>
    <row r="14" spans="2:4" x14ac:dyDescent="0.3">
      <c r="B14" s="3" t="s">
        <v>6</v>
      </c>
    </row>
    <row r="15" spans="2:4" x14ac:dyDescent="0.3">
      <c r="B15" s="8" t="s">
        <v>7</v>
      </c>
      <c r="C15" s="2">
        <v>571665448</v>
      </c>
      <c r="D15" s="2">
        <v>609876837</v>
      </c>
    </row>
    <row r="16" spans="2:4" x14ac:dyDescent="0.3">
      <c r="B16" s="6" t="s">
        <v>51</v>
      </c>
      <c r="C16" s="2">
        <v>200390925</v>
      </c>
      <c r="D16" s="2">
        <v>335331267</v>
      </c>
    </row>
    <row r="17" spans="2:4" ht="18" thickBot="1" x14ac:dyDescent="0.35">
      <c r="B17" s="6" t="s">
        <v>8</v>
      </c>
      <c r="C17" s="2">
        <v>628116873</v>
      </c>
      <c r="D17" s="2">
        <v>384237135</v>
      </c>
    </row>
    <row r="18" spans="2:4" ht="18" thickBot="1" x14ac:dyDescent="0.35">
      <c r="B18" s="3"/>
      <c r="C18" s="10">
        <f>SUM(C15:C17)</f>
        <v>1400173246</v>
      </c>
      <c r="D18" s="10">
        <v>1329445239</v>
      </c>
    </row>
    <row r="19" spans="2:4" x14ac:dyDescent="0.3">
      <c r="B19" s="3"/>
      <c r="C19" s="5"/>
      <c r="D19" s="5"/>
    </row>
    <row r="20" spans="2:4" ht="18" thickBot="1" x14ac:dyDescent="0.35">
      <c r="B20" s="3" t="s">
        <v>9</v>
      </c>
      <c r="C20" s="11">
        <f>C18+C12</f>
        <v>7977813976</v>
      </c>
      <c r="D20" s="11">
        <v>8006417517</v>
      </c>
    </row>
    <row r="21" spans="2:4" ht="18" thickTop="1" x14ac:dyDescent="0.3">
      <c r="B21" s="6"/>
    </row>
    <row r="22" spans="2:4" x14ac:dyDescent="0.3">
      <c r="B22" s="12" t="s">
        <v>10</v>
      </c>
    </row>
    <row r="23" spans="2:4" x14ac:dyDescent="0.3">
      <c r="B23" s="6"/>
    </row>
    <row r="24" spans="2:4" x14ac:dyDescent="0.3">
      <c r="B24" s="3" t="s">
        <v>11</v>
      </c>
    </row>
    <row r="25" spans="2:4" x14ac:dyDescent="0.3">
      <c r="B25" s="6" t="s">
        <v>12</v>
      </c>
      <c r="C25" s="2">
        <v>1883815040</v>
      </c>
      <c r="D25" s="2">
        <v>1883815040</v>
      </c>
    </row>
    <row r="26" spans="2:4" x14ac:dyDescent="0.3">
      <c r="B26" s="6" t="s">
        <v>52</v>
      </c>
      <c r="C26" s="2">
        <v>441418396</v>
      </c>
      <c r="D26" s="2">
        <v>441418396</v>
      </c>
    </row>
    <row r="27" spans="2:4" x14ac:dyDescent="0.3">
      <c r="B27" s="6" t="s">
        <v>13</v>
      </c>
      <c r="C27" s="2">
        <v>247478865</v>
      </c>
      <c r="D27" s="2">
        <v>247478865</v>
      </c>
    </row>
    <row r="28" spans="2:4" x14ac:dyDescent="0.3">
      <c r="B28" s="6" t="s">
        <v>14</v>
      </c>
      <c r="C28" s="2">
        <v>1265796861</v>
      </c>
      <c r="D28" s="2">
        <v>1265796861</v>
      </c>
    </row>
    <row r="29" spans="2:4" ht="18" thickBot="1" x14ac:dyDescent="0.35">
      <c r="B29" s="6" t="s">
        <v>15</v>
      </c>
      <c r="C29" s="2">
        <v>156228815</v>
      </c>
      <c r="D29" s="2">
        <v>244236598</v>
      </c>
    </row>
    <row r="30" spans="2:4" ht="18" thickBot="1" x14ac:dyDescent="0.35">
      <c r="B30" s="3"/>
      <c r="C30" s="10">
        <f>SUM(C25:C29)</f>
        <v>3994737977</v>
      </c>
      <c r="D30" s="10">
        <v>4082745760</v>
      </c>
    </row>
    <row r="31" spans="2:4" x14ac:dyDescent="0.3">
      <c r="B31" s="3"/>
      <c r="C31" s="18"/>
      <c r="D31" s="18"/>
    </row>
    <row r="32" spans="2:4" x14ac:dyDescent="0.3">
      <c r="B32" s="12" t="s">
        <v>16</v>
      </c>
    </row>
    <row r="33" spans="2:4" x14ac:dyDescent="0.3">
      <c r="B33" s="6" t="s">
        <v>53</v>
      </c>
      <c r="C33" s="2">
        <v>1898460077</v>
      </c>
      <c r="D33" s="2">
        <v>1871382547</v>
      </c>
    </row>
    <row r="34" spans="2:4" x14ac:dyDescent="0.3">
      <c r="B34" s="6" t="s">
        <v>17</v>
      </c>
      <c r="C34" s="2">
        <v>116578945</v>
      </c>
      <c r="D34" s="2">
        <v>110895341</v>
      </c>
    </row>
    <row r="35" spans="2:4" x14ac:dyDescent="0.3">
      <c r="B35" s="6" t="s">
        <v>18</v>
      </c>
      <c r="C35" s="2">
        <v>880222180</v>
      </c>
      <c r="D35" s="2">
        <v>969150112</v>
      </c>
    </row>
    <row r="36" spans="2:4" x14ac:dyDescent="0.3">
      <c r="B36" s="6" t="s">
        <v>19</v>
      </c>
      <c r="C36" s="17"/>
      <c r="D36" s="17">
        <v>1206204</v>
      </c>
    </row>
    <row r="37" spans="2:4" ht="18" thickBot="1" x14ac:dyDescent="0.35">
      <c r="B37" s="6" t="s">
        <v>54</v>
      </c>
      <c r="C37" s="2">
        <v>13037759</v>
      </c>
      <c r="D37" s="2">
        <v>14178481</v>
      </c>
    </row>
    <row r="38" spans="2:4" ht="18" thickBot="1" x14ac:dyDescent="0.35">
      <c r="B38" s="3"/>
      <c r="C38" s="10">
        <f>SUM(C33:C37)</f>
        <v>2908298961</v>
      </c>
      <c r="D38" s="10">
        <v>2966812685</v>
      </c>
    </row>
    <row r="40" spans="2:4" x14ac:dyDescent="0.3">
      <c r="B40" s="3"/>
    </row>
    <row r="41" spans="2:4" x14ac:dyDescent="0.3">
      <c r="B41" s="3" t="s">
        <v>20</v>
      </c>
    </row>
    <row r="42" spans="2:4" x14ac:dyDescent="0.3">
      <c r="B42" s="6" t="s">
        <v>54</v>
      </c>
      <c r="C42" s="2">
        <v>469770275</v>
      </c>
      <c r="D42" s="2">
        <v>631538978</v>
      </c>
    </row>
    <row r="43" spans="2:4" x14ac:dyDescent="0.3">
      <c r="B43" s="6" t="s">
        <v>18</v>
      </c>
      <c r="C43" s="2">
        <v>111782463</v>
      </c>
      <c r="D43" s="2">
        <v>107439092</v>
      </c>
    </row>
    <row r="44" spans="2:4" x14ac:dyDescent="0.3">
      <c r="B44" s="6" t="s">
        <v>21</v>
      </c>
      <c r="C44" s="2">
        <v>54869475</v>
      </c>
      <c r="D44" s="2">
        <v>81197994</v>
      </c>
    </row>
    <row r="45" spans="2:4" x14ac:dyDescent="0.3">
      <c r="B45" s="6" t="s">
        <v>49</v>
      </c>
      <c r="C45" s="2">
        <v>432316032</v>
      </c>
      <c r="D45" s="2">
        <v>132098774</v>
      </c>
    </row>
    <row r="46" spans="2:4" ht="18" thickBot="1" x14ac:dyDescent="0.35">
      <c r="B46" s="6" t="s">
        <v>17</v>
      </c>
      <c r="C46" s="2">
        <v>6038793</v>
      </c>
      <c r="D46" s="2">
        <v>4584234</v>
      </c>
    </row>
    <row r="47" spans="2:4" ht="18" thickBot="1" x14ac:dyDescent="0.35">
      <c r="B47" s="3"/>
      <c r="C47" s="9">
        <f>SUM(C42:C46)</f>
        <v>1074777038</v>
      </c>
      <c r="D47" s="9">
        <v>956859072</v>
      </c>
    </row>
    <row r="48" spans="2:4" x14ac:dyDescent="0.3">
      <c r="B48" s="3"/>
      <c r="C48" s="7"/>
      <c r="D48" s="7"/>
    </row>
    <row r="49" spans="2:4" ht="18" thickBot="1" x14ac:dyDescent="0.35">
      <c r="B49" s="3" t="s">
        <v>22</v>
      </c>
      <c r="C49" s="13">
        <f>C38+C47</f>
        <v>3983075999</v>
      </c>
      <c r="D49" s="13">
        <v>3923671757</v>
      </c>
    </row>
    <row r="50" spans="2:4" x14ac:dyDescent="0.3">
      <c r="B50" s="3"/>
      <c r="C50" s="5"/>
      <c r="D50" s="5"/>
    </row>
    <row r="51" spans="2:4" x14ac:dyDescent="0.3">
      <c r="B51" s="3" t="s">
        <v>23</v>
      </c>
      <c r="C51" s="18">
        <f>C30+C49</f>
        <v>7977813976</v>
      </c>
      <c r="D51" s="18">
        <v>8006417517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48"/>
  <sheetViews>
    <sheetView zoomScale="60" zoomScaleNormal="60" workbookViewId="0">
      <selection activeCell="E44" sqref="E44"/>
    </sheetView>
  </sheetViews>
  <sheetFormatPr defaultColWidth="8.85546875" defaultRowHeight="17.25" x14ac:dyDescent="0.3"/>
  <cols>
    <col min="1" max="1" width="85.140625" style="1" bestFit="1" customWidth="1"/>
    <col min="2" max="3" width="20.42578125" style="19" customWidth="1"/>
    <col min="4" max="16384" width="8.85546875" style="14"/>
  </cols>
  <sheetData>
    <row r="1" spans="1:3" ht="18" thickBot="1" x14ac:dyDescent="0.35"/>
    <row r="2" spans="1:3" x14ac:dyDescent="0.3">
      <c r="A2" s="59"/>
      <c r="B2" s="21" t="s">
        <v>24</v>
      </c>
      <c r="C2" s="21" t="s">
        <v>24</v>
      </c>
    </row>
    <row r="3" spans="1:3" x14ac:dyDescent="0.3">
      <c r="A3" s="59"/>
      <c r="B3" s="24">
        <v>44927</v>
      </c>
      <c r="C3" s="24">
        <v>44562</v>
      </c>
    </row>
    <row r="4" spans="1:3" x14ac:dyDescent="0.3">
      <c r="A4" s="59"/>
      <c r="B4" s="24">
        <v>45199</v>
      </c>
      <c r="C4" s="24">
        <v>44834</v>
      </c>
    </row>
    <row r="5" spans="1:3" ht="18" thickBot="1" x14ac:dyDescent="0.35">
      <c r="A5" s="15"/>
      <c r="B5" s="26" t="s">
        <v>123</v>
      </c>
      <c r="C5" s="26" t="s">
        <v>123</v>
      </c>
    </row>
    <row r="6" spans="1:3" ht="18" thickBot="1" x14ac:dyDescent="0.35">
      <c r="A6" s="15"/>
      <c r="B6" s="22"/>
      <c r="C6" s="22"/>
    </row>
    <row r="7" spans="1:3" x14ac:dyDescent="0.3">
      <c r="A7" s="15"/>
    </row>
    <row r="8" spans="1:3" x14ac:dyDescent="0.3">
      <c r="A8" s="6" t="s">
        <v>25</v>
      </c>
      <c r="B8" s="19">
        <v>886787498</v>
      </c>
      <c r="C8" s="19">
        <v>955679683</v>
      </c>
    </row>
    <row r="9" spans="1:3" x14ac:dyDescent="0.3">
      <c r="A9" s="6" t="s">
        <v>26</v>
      </c>
      <c r="B9" s="19">
        <v>88739207</v>
      </c>
      <c r="C9" s="19">
        <v>50684097</v>
      </c>
    </row>
    <row r="10" spans="1:3" ht="18" thickBot="1" x14ac:dyDescent="0.35">
      <c r="A10" s="6" t="s">
        <v>27</v>
      </c>
      <c r="B10" s="19">
        <v>103801409</v>
      </c>
      <c r="C10" s="19">
        <v>102347392</v>
      </c>
    </row>
    <row r="11" spans="1:3" ht="35.25" thickBot="1" x14ac:dyDescent="0.35">
      <c r="A11" s="3" t="s">
        <v>28</v>
      </c>
      <c r="B11" s="20">
        <f>SUM(B8:B10)</f>
        <v>1079328114</v>
      </c>
      <c r="C11" s="20">
        <f>SUM(C8:C10)</f>
        <v>1108711172</v>
      </c>
    </row>
    <row r="12" spans="1:3" x14ac:dyDescent="0.3">
      <c r="A12" s="6"/>
    </row>
    <row r="13" spans="1:3" x14ac:dyDescent="0.3">
      <c r="A13" s="6" t="s">
        <v>29</v>
      </c>
      <c r="B13" s="19">
        <v>-340664075</v>
      </c>
      <c r="C13" s="19">
        <v>-316058537</v>
      </c>
    </row>
    <row r="14" spans="1:3" x14ac:dyDescent="0.3">
      <c r="A14" s="6" t="s">
        <v>55</v>
      </c>
      <c r="B14" s="19">
        <v>-418663222</v>
      </c>
      <c r="C14" s="19">
        <v>-362471185</v>
      </c>
    </row>
    <row r="15" spans="1:3" x14ac:dyDescent="0.3">
      <c r="A15" s="6" t="s">
        <v>56</v>
      </c>
      <c r="B15" s="19">
        <v>-114209125</v>
      </c>
      <c r="C15" s="19">
        <v>-136190412</v>
      </c>
    </row>
    <row r="16" spans="1:3" x14ac:dyDescent="0.3">
      <c r="A16" s="6" t="s">
        <v>30</v>
      </c>
      <c r="B16" s="19">
        <v>-3902107</v>
      </c>
      <c r="C16" s="19">
        <v>-4025455</v>
      </c>
    </row>
    <row r="17" spans="1:3" x14ac:dyDescent="0.3">
      <c r="A17" s="6" t="s">
        <v>31</v>
      </c>
      <c r="B17" s="19">
        <v>-28773925</v>
      </c>
      <c r="C17" s="19">
        <v>-26128217</v>
      </c>
    </row>
    <row r="18" spans="1:3" x14ac:dyDescent="0.3">
      <c r="A18" s="6" t="s">
        <v>32</v>
      </c>
      <c r="B18" s="19">
        <v>-66849138</v>
      </c>
      <c r="C18" s="19">
        <v>-64404509</v>
      </c>
    </row>
    <row r="19" spans="1:3" x14ac:dyDescent="0.3">
      <c r="A19" s="6" t="s">
        <v>57</v>
      </c>
      <c r="B19" s="19">
        <v>15546700</v>
      </c>
      <c r="C19" s="19">
        <v>6993858</v>
      </c>
    </row>
    <row r="20" spans="1:3" ht="18" thickBot="1" x14ac:dyDescent="0.35">
      <c r="A20" s="6" t="s">
        <v>33</v>
      </c>
      <c r="B20" s="19">
        <v>-157748378</v>
      </c>
      <c r="C20" s="19">
        <v>-96567854</v>
      </c>
    </row>
    <row r="21" spans="1:3" ht="35.25" thickBot="1" x14ac:dyDescent="0.35">
      <c r="A21" s="3" t="s">
        <v>34</v>
      </c>
      <c r="B21" s="20">
        <f>B11+SUM(B13:B20)</f>
        <v>-35935156</v>
      </c>
      <c r="C21" s="20">
        <f>C11+SUM(C13:C20)</f>
        <v>109858861</v>
      </c>
    </row>
    <row r="22" spans="1:3" x14ac:dyDescent="0.3">
      <c r="A22" s="6"/>
    </row>
    <row r="23" spans="1:3" x14ac:dyDescent="0.3">
      <c r="A23" s="6" t="s">
        <v>35</v>
      </c>
      <c r="B23" s="19">
        <v>321672099</v>
      </c>
      <c r="C23" s="19">
        <v>765028672</v>
      </c>
    </row>
    <row r="24" spans="1:3" x14ac:dyDescent="0.3">
      <c r="A24" s="6" t="s">
        <v>36</v>
      </c>
      <c r="B24" s="19">
        <v>-321672099</v>
      </c>
      <c r="C24" s="19">
        <v>-765028672</v>
      </c>
    </row>
    <row r="25" spans="1:3" x14ac:dyDescent="0.3">
      <c r="A25" s="6" t="s">
        <v>37</v>
      </c>
      <c r="B25" s="19">
        <v>56413599</v>
      </c>
      <c r="C25" s="19">
        <v>166666964</v>
      </c>
    </row>
    <row r="26" spans="1:3" x14ac:dyDescent="0.3">
      <c r="A26" s="6" t="s">
        <v>38</v>
      </c>
      <c r="B26" s="19">
        <v>-56413599</v>
      </c>
      <c r="C26" s="19">
        <v>-166666964</v>
      </c>
    </row>
    <row r="27" spans="1:3" ht="18" thickBot="1" x14ac:dyDescent="0.35">
      <c r="A27" s="6"/>
    </row>
    <row r="28" spans="1:3" ht="18" thickBot="1" x14ac:dyDescent="0.35">
      <c r="A28" s="3" t="s">
        <v>39</v>
      </c>
      <c r="B28" s="20">
        <f>B21+B23+B24+B25+B26</f>
        <v>-35935156</v>
      </c>
      <c r="C28" s="20">
        <f>C21+C23+C24+C25+C26</f>
        <v>109858861</v>
      </c>
    </row>
    <row r="29" spans="1:3" x14ac:dyDescent="0.3">
      <c r="A29" s="6"/>
    </row>
    <row r="30" spans="1:3" x14ac:dyDescent="0.3">
      <c r="A30" s="6" t="s">
        <v>40</v>
      </c>
      <c r="B30" s="19">
        <v>194507832</v>
      </c>
      <c r="C30" s="19">
        <v>339861223</v>
      </c>
    </row>
    <row r="31" spans="1:3" ht="18" thickBot="1" x14ac:dyDescent="0.35">
      <c r="A31" s="6" t="s">
        <v>41</v>
      </c>
      <c r="B31" s="19">
        <v>-106079174</v>
      </c>
      <c r="C31" s="19">
        <v>-118015572</v>
      </c>
    </row>
    <row r="32" spans="1:3" ht="18" thickBot="1" x14ac:dyDescent="0.35">
      <c r="A32" s="3" t="s">
        <v>42</v>
      </c>
      <c r="B32" s="20">
        <f>B30+B31</f>
        <v>88428658</v>
      </c>
      <c r="C32" s="20">
        <f>C30+C31</f>
        <v>221845651</v>
      </c>
    </row>
    <row r="33" spans="1:3" ht="18" thickBot="1" x14ac:dyDescent="0.35">
      <c r="A33" s="6"/>
    </row>
    <row r="34" spans="1:3" ht="18" thickBot="1" x14ac:dyDescent="0.35">
      <c r="A34" s="3" t="s">
        <v>43</v>
      </c>
      <c r="B34" s="20">
        <f>B28+B32</f>
        <v>52493502</v>
      </c>
      <c r="C34" s="20">
        <f>C28+C32</f>
        <v>331704512</v>
      </c>
    </row>
    <row r="35" spans="1:3" x14ac:dyDescent="0.3">
      <c r="A35" s="6"/>
    </row>
    <row r="36" spans="1:3" x14ac:dyDescent="0.3">
      <c r="A36" s="6" t="s">
        <v>44</v>
      </c>
      <c r="B36" s="19">
        <v>-15029276</v>
      </c>
      <c r="C36" s="19">
        <v>-58145892</v>
      </c>
    </row>
    <row r="37" spans="1:3" ht="18" thickBot="1" x14ac:dyDescent="0.35">
      <c r="A37" s="6"/>
    </row>
    <row r="38" spans="1:3" ht="18" thickBot="1" x14ac:dyDescent="0.35">
      <c r="A38" s="15" t="s">
        <v>45</v>
      </c>
      <c r="B38" s="20">
        <f>B34+B36</f>
        <v>37464226</v>
      </c>
      <c r="C38" s="20">
        <f>C34+C36</f>
        <v>273558620</v>
      </c>
    </row>
    <row r="39" spans="1:3" x14ac:dyDescent="0.3">
      <c r="A39" s="15" t="s">
        <v>46</v>
      </c>
    </row>
    <row r="40" spans="1:3" x14ac:dyDescent="0.3">
      <c r="A40" s="16" t="s">
        <v>118</v>
      </c>
      <c r="B40" s="19">
        <v>188381504</v>
      </c>
      <c r="C40" s="19">
        <v>11773844</v>
      </c>
    </row>
    <row r="41" spans="1:3" x14ac:dyDescent="0.3">
      <c r="A41" s="16" t="s">
        <v>131</v>
      </c>
      <c r="B41" s="28">
        <v>0.2</v>
      </c>
      <c r="C41" s="28">
        <v>23.23</v>
      </c>
    </row>
    <row r="42" spans="1:3" x14ac:dyDescent="0.3">
      <c r="A42" s="23"/>
    </row>
    <row r="43" spans="1:3" ht="18" thickBot="1" x14ac:dyDescent="0.35">
      <c r="A43" s="23" t="s">
        <v>130</v>
      </c>
      <c r="B43" s="51">
        <v>6395044</v>
      </c>
    </row>
    <row r="44" spans="1:3" ht="18" thickBot="1" x14ac:dyDescent="0.35">
      <c r="A44" s="15" t="s">
        <v>47</v>
      </c>
      <c r="B44" s="20">
        <f>B38+B43</f>
        <v>43859270</v>
      </c>
      <c r="C44" s="20">
        <f>C38+C43</f>
        <v>273558620</v>
      </c>
    </row>
    <row r="45" spans="1:3" x14ac:dyDescent="0.3">
      <c r="A45" s="6"/>
    </row>
    <row r="48" spans="1:3" x14ac:dyDescent="0.3">
      <c r="B48" s="47"/>
    </row>
  </sheetData>
  <mergeCells count="1">
    <mergeCell ref="A2:A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23"/>
  <sheetViews>
    <sheetView zoomScale="60" zoomScaleNormal="60" workbookViewId="0">
      <selection activeCell="A20" sqref="A20"/>
    </sheetView>
  </sheetViews>
  <sheetFormatPr defaultColWidth="8.7109375" defaultRowHeight="15.75" x14ac:dyDescent="0.25"/>
  <cols>
    <col min="1" max="1" width="53.85546875" style="48" customWidth="1"/>
    <col min="2" max="2" width="21.140625" style="48" customWidth="1"/>
    <col min="3" max="3" width="25.7109375" style="48" customWidth="1"/>
    <col min="4" max="5" width="23.5703125" style="48" customWidth="1"/>
    <col min="6" max="6" width="26.7109375" style="48" customWidth="1"/>
    <col min="7" max="7" width="25.5703125" style="48" customWidth="1"/>
    <col min="8" max="16384" width="8.7109375" style="48"/>
  </cols>
  <sheetData>
    <row r="1" spans="1:7" ht="17.25" x14ac:dyDescent="0.25">
      <c r="A1" s="55"/>
      <c r="B1" s="29" t="s">
        <v>59</v>
      </c>
      <c r="C1" s="29" t="s">
        <v>61</v>
      </c>
      <c r="D1" s="29" t="s">
        <v>62</v>
      </c>
      <c r="E1" s="60" t="s">
        <v>64</v>
      </c>
      <c r="F1" s="29" t="s">
        <v>65</v>
      </c>
      <c r="G1" s="29" t="s">
        <v>67</v>
      </c>
    </row>
    <row r="2" spans="1:7" ht="17.25" x14ac:dyDescent="0.25">
      <c r="A2" s="55"/>
      <c r="B2" s="53" t="s">
        <v>60</v>
      </c>
      <c r="C2" s="29" t="s">
        <v>124</v>
      </c>
      <c r="D2" s="53" t="s">
        <v>63</v>
      </c>
      <c r="E2" s="60"/>
      <c r="F2" s="53" t="s">
        <v>66</v>
      </c>
      <c r="G2" s="53" t="s">
        <v>68</v>
      </c>
    </row>
    <row r="3" spans="1:7" ht="17.25" x14ac:dyDescent="0.25">
      <c r="A3" s="52" t="s">
        <v>125</v>
      </c>
      <c r="B3" s="34">
        <v>117738440</v>
      </c>
      <c r="C3" s="34">
        <v>441418396</v>
      </c>
      <c r="D3" s="34">
        <v>247478865</v>
      </c>
      <c r="E3" s="34">
        <v>1265796861</v>
      </c>
      <c r="F3" s="34">
        <v>1816594475</v>
      </c>
      <c r="G3" s="34">
        <v>3889027037</v>
      </c>
    </row>
    <row r="4" spans="1:7" ht="17.25" x14ac:dyDescent="0.25">
      <c r="A4" s="54" t="s">
        <v>69</v>
      </c>
      <c r="B4" s="54"/>
      <c r="C4" s="54"/>
      <c r="D4" s="54"/>
      <c r="E4" s="54"/>
      <c r="F4" s="54"/>
      <c r="G4" s="54"/>
    </row>
    <row r="5" spans="1:7" ht="17.25" x14ac:dyDescent="0.25">
      <c r="A5" s="54" t="s">
        <v>70</v>
      </c>
      <c r="B5" s="54" t="s">
        <v>126</v>
      </c>
      <c r="C5" s="54" t="s">
        <v>71</v>
      </c>
      <c r="D5" s="54" t="s">
        <v>126</v>
      </c>
      <c r="E5" s="54" t="s">
        <v>117</v>
      </c>
      <c r="F5" s="49">
        <v>273558620</v>
      </c>
      <c r="G5" s="49">
        <v>273558620</v>
      </c>
    </row>
    <row r="6" spans="1:7" ht="18.95" customHeight="1" x14ac:dyDescent="0.25">
      <c r="A6" s="54" t="s">
        <v>73</v>
      </c>
      <c r="B6" s="54" t="s">
        <v>126</v>
      </c>
      <c r="C6" s="54" t="s">
        <v>126</v>
      </c>
      <c r="D6" s="54" t="s">
        <v>71</v>
      </c>
      <c r="E6" s="54" t="s">
        <v>74</v>
      </c>
      <c r="F6" s="58">
        <v>-174488370</v>
      </c>
      <c r="G6" s="58">
        <v>-174488370</v>
      </c>
    </row>
    <row r="7" spans="1:7" ht="17.25" x14ac:dyDescent="0.25">
      <c r="A7" s="54" t="s">
        <v>114</v>
      </c>
      <c r="B7" s="54"/>
      <c r="C7" s="54"/>
      <c r="D7" s="54"/>
      <c r="E7" s="54"/>
      <c r="F7" s="54"/>
      <c r="G7" s="54"/>
    </row>
    <row r="8" spans="1:7" ht="17.25" x14ac:dyDescent="0.25">
      <c r="A8" s="52" t="s">
        <v>137</v>
      </c>
      <c r="B8" s="34">
        <v>117738440</v>
      </c>
      <c r="C8" s="34">
        <v>441418396</v>
      </c>
      <c r="D8" s="34">
        <v>247478865</v>
      </c>
      <c r="E8" s="34">
        <v>1265796861</v>
      </c>
      <c r="F8" s="34">
        <v>1915664725</v>
      </c>
      <c r="G8" s="34">
        <v>3988097287</v>
      </c>
    </row>
    <row r="9" spans="1:7" ht="17.25" x14ac:dyDescent="0.25">
      <c r="A9" s="54" t="s">
        <v>69</v>
      </c>
      <c r="B9" s="57"/>
      <c r="C9" s="57"/>
      <c r="D9" s="57"/>
      <c r="E9" s="57"/>
      <c r="F9" s="57"/>
      <c r="G9" s="57"/>
    </row>
    <row r="10" spans="1:7" ht="17.25" x14ac:dyDescent="0.25">
      <c r="A10" s="54" t="s">
        <v>70</v>
      </c>
      <c r="B10" s="49" t="s">
        <v>126</v>
      </c>
      <c r="C10" s="49" t="s">
        <v>71</v>
      </c>
      <c r="D10" s="49" t="s">
        <v>126</v>
      </c>
      <c r="E10" s="49" t="s">
        <v>117</v>
      </c>
      <c r="F10" s="49">
        <v>92196251</v>
      </c>
      <c r="G10" s="49">
        <v>92196251</v>
      </c>
    </row>
    <row r="11" spans="1:7" ht="17.25" x14ac:dyDescent="0.25">
      <c r="A11" s="54" t="s">
        <v>72</v>
      </c>
      <c r="B11" s="49" t="s">
        <v>127</v>
      </c>
      <c r="C11" s="49" t="s">
        <v>126</v>
      </c>
      <c r="D11" s="49" t="s">
        <v>126</v>
      </c>
      <c r="E11" s="49" t="s">
        <v>126</v>
      </c>
      <c r="F11" s="49">
        <v>2452222</v>
      </c>
      <c r="G11" s="49">
        <v>2452222</v>
      </c>
    </row>
    <row r="12" spans="1:7" ht="17.25" x14ac:dyDescent="0.25">
      <c r="A12" s="54"/>
      <c r="B12" s="49" t="s">
        <v>48</v>
      </c>
      <c r="C12" s="49" t="s">
        <v>48</v>
      </c>
      <c r="D12" s="49" t="s">
        <v>48</v>
      </c>
      <c r="E12" s="49" t="s">
        <v>48</v>
      </c>
      <c r="F12" s="40">
        <v>94648473</v>
      </c>
      <c r="G12" s="40">
        <v>94648473</v>
      </c>
    </row>
    <row r="13" spans="1:7" ht="17.25" x14ac:dyDescent="0.25">
      <c r="A13" s="54" t="s">
        <v>119</v>
      </c>
      <c r="B13" s="49" t="s">
        <v>48</v>
      </c>
      <c r="C13" s="49" t="s">
        <v>48</v>
      </c>
      <c r="D13" s="49" t="s">
        <v>48</v>
      </c>
      <c r="E13" s="49" t="s">
        <v>48</v>
      </c>
      <c r="F13" s="49">
        <v>-21873676</v>
      </c>
      <c r="G13" s="49">
        <v>-21873676</v>
      </c>
    </row>
    <row r="14" spans="1:7" ht="17.25" x14ac:dyDescent="0.25">
      <c r="A14" s="54" t="s">
        <v>120</v>
      </c>
      <c r="B14" s="49" t="s">
        <v>48</v>
      </c>
      <c r="C14" s="49" t="s">
        <v>48</v>
      </c>
      <c r="D14" s="49" t="s">
        <v>48</v>
      </c>
      <c r="E14" s="49" t="s">
        <v>48</v>
      </c>
      <c r="F14" s="49">
        <v>21873676</v>
      </c>
      <c r="G14" s="49">
        <v>21873676</v>
      </c>
    </row>
    <row r="15" spans="1:7" ht="34.5" x14ac:dyDescent="0.25">
      <c r="A15" s="54" t="s">
        <v>128</v>
      </c>
      <c r="B15" s="49">
        <v>1766076600</v>
      </c>
      <c r="C15" s="49" t="s">
        <v>126</v>
      </c>
      <c r="D15" s="49" t="s">
        <v>126</v>
      </c>
      <c r="E15" s="49" t="s">
        <v>117</v>
      </c>
      <c r="F15" s="49">
        <v>-1766076600</v>
      </c>
      <c r="G15" s="49" t="s">
        <v>117</v>
      </c>
    </row>
    <row r="16" spans="1:7" ht="17.25" x14ac:dyDescent="0.25">
      <c r="A16" s="52" t="s">
        <v>115</v>
      </c>
      <c r="B16" s="34">
        <v>1883815040</v>
      </c>
      <c r="C16" s="34">
        <v>441418396</v>
      </c>
      <c r="D16" s="34">
        <v>247478865</v>
      </c>
      <c r="E16" s="34">
        <v>1265796861</v>
      </c>
      <c r="F16" s="34">
        <v>244236598</v>
      </c>
      <c r="G16" s="34">
        <v>4082745760</v>
      </c>
    </row>
    <row r="17" spans="1:7" ht="17.25" x14ac:dyDescent="0.25">
      <c r="A17" s="54" t="s">
        <v>69</v>
      </c>
      <c r="B17" s="56"/>
      <c r="C17" s="56"/>
      <c r="D17" s="56"/>
      <c r="E17" s="56"/>
      <c r="F17" s="56"/>
      <c r="G17" s="56"/>
    </row>
    <row r="18" spans="1:7" ht="17.25" x14ac:dyDescent="0.25">
      <c r="A18" s="54" t="s">
        <v>70</v>
      </c>
      <c r="B18" s="49" t="s">
        <v>126</v>
      </c>
      <c r="C18" s="49" t="s">
        <v>71</v>
      </c>
      <c r="D18" s="49" t="s">
        <v>126</v>
      </c>
      <c r="E18" s="49" t="s">
        <v>117</v>
      </c>
      <c r="F18" s="49">
        <v>37464226</v>
      </c>
      <c r="G18" s="49">
        <v>37464226</v>
      </c>
    </row>
    <row r="19" spans="1:7" ht="17.25" x14ac:dyDescent="0.25">
      <c r="A19" s="54" t="s">
        <v>72</v>
      </c>
      <c r="B19" s="49" t="s">
        <v>127</v>
      </c>
      <c r="C19" s="49" t="s">
        <v>127</v>
      </c>
      <c r="D19" s="49" t="s">
        <v>127</v>
      </c>
      <c r="E19" s="49" t="s">
        <v>127</v>
      </c>
      <c r="F19" s="49">
        <v>6395044</v>
      </c>
      <c r="G19" s="49">
        <v>6395044</v>
      </c>
    </row>
    <row r="20" spans="1:7" ht="17.25" x14ac:dyDescent="0.25">
      <c r="A20" s="54"/>
      <c r="B20" s="49"/>
      <c r="C20" s="49"/>
      <c r="D20" s="49"/>
      <c r="E20" s="49"/>
      <c r="F20" s="49">
        <v>43859279</v>
      </c>
      <c r="G20" s="49">
        <v>43859279</v>
      </c>
    </row>
    <row r="21" spans="1:7" ht="18.95" customHeight="1" x14ac:dyDescent="0.25">
      <c r="A21" s="54" t="s">
        <v>73</v>
      </c>
      <c r="B21" s="49" t="s">
        <v>117</v>
      </c>
      <c r="C21" s="49" t="s">
        <v>126</v>
      </c>
      <c r="D21" s="49" t="s">
        <v>126</v>
      </c>
      <c r="E21" s="49" t="s">
        <v>117</v>
      </c>
      <c r="F21" s="49">
        <v>-131867053</v>
      </c>
      <c r="G21" s="49">
        <v>-131867053</v>
      </c>
    </row>
    <row r="22" spans="1:7" ht="17.25" x14ac:dyDescent="0.25">
      <c r="A22" s="54" t="s">
        <v>129</v>
      </c>
      <c r="B22" s="49"/>
      <c r="C22" s="49"/>
      <c r="D22" s="49"/>
      <c r="E22" s="49"/>
      <c r="F22" s="49"/>
      <c r="G22" s="49"/>
    </row>
    <row r="23" spans="1:7" ht="17.25" x14ac:dyDescent="0.25">
      <c r="A23" s="52" t="s">
        <v>138</v>
      </c>
      <c r="B23" s="34">
        <v>1883815040</v>
      </c>
      <c r="C23" s="34">
        <v>441418396</v>
      </c>
      <c r="D23" s="34">
        <v>247478865</v>
      </c>
      <c r="E23" s="34">
        <v>1265796861</v>
      </c>
      <c r="F23" s="34">
        <v>156228815</v>
      </c>
      <c r="G23" s="34">
        <v>3994737977</v>
      </c>
    </row>
  </sheetData>
  <mergeCells count="1">
    <mergeCell ref="E1:E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D60"/>
  <sheetViews>
    <sheetView zoomScale="60" zoomScaleNormal="60" workbookViewId="0">
      <selection activeCell="G1" sqref="G1"/>
    </sheetView>
  </sheetViews>
  <sheetFormatPr defaultRowHeight="17.25" x14ac:dyDescent="0.3"/>
  <cols>
    <col min="2" max="2" width="70.140625" style="35" customWidth="1"/>
    <col min="3" max="3" width="23.42578125" style="35" customWidth="1"/>
    <col min="4" max="4" width="23.5703125" style="35" customWidth="1"/>
  </cols>
  <sheetData>
    <row r="1" spans="2:4" ht="34.5" x14ac:dyDescent="0.25">
      <c r="B1" s="30"/>
      <c r="C1" s="36" t="s">
        <v>132</v>
      </c>
      <c r="D1" s="36" t="s">
        <v>132</v>
      </c>
    </row>
    <row r="2" spans="2:4" x14ac:dyDescent="0.25">
      <c r="B2" s="30"/>
      <c r="C2" s="39" t="s">
        <v>136</v>
      </c>
      <c r="D2" s="39" t="s">
        <v>139</v>
      </c>
    </row>
    <row r="3" spans="2:4" x14ac:dyDescent="0.25">
      <c r="B3" s="30"/>
      <c r="C3" s="29" t="s">
        <v>122</v>
      </c>
      <c r="D3" s="29" t="s">
        <v>122</v>
      </c>
    </row>
    <row r="4" spans="2:4" x14ac:dyDescent="0.25">
      <c r="B4" s="30"/>
      <c r="C4" s="29"/>
      <c r="D4" s="29"/>
    </row>
    <row r="5" spans="2:4" x14ac:dyDescent="0.25">
      <c r="B5" s="30" t="s">
        <v>43</v>
      </c>
      <c r="C5" s="40">
        <v>52493502</v>
      </c>
      <c r="D5" s="40">
        <v>331704512</v>
      </c>
    </row>
    <row r="6" spans="2:4" x14ac:dyDescent="0.25">
      <c r="B6" s="30"/>
      <c r="C6" s="29"/>
      <c r="D6" s="29"/>
    </row>
    <row r="7" spans="2:4" x14ac:dyDescent="0.25">
      <c r="B7" s="31" t="s">
        <v>75</v>
      </c>
      <c r="C7" s="29"/>
      <c r="D7" s="29"/>
    </row>
    <row r="8" spans="2:4" x14ac:dyDescent="0.25">
      <c r="B8" s="32"/>
      <c r="C8" s="33"/>
      <c r="D8" s="33"/>
    </row>
    <row r="9" spans="2:4" x14ac:dyDescent="0.3">
      <c r="B9" s="32" t="s">
        <v>29</v>
      </c>
      <c r="C9" s="19">
        <v>340664075</v>
      </c>
      <c r="D9" s="19">
        <v>316058537</v>
      </c>
    </row>
    <row r="10" spans="2:4" x14ac:dyDescent="0.3">
      <c r="B10" s="32" t="s">
        <v>76</v>
      </c>
      <c r="C10" s="19">
        <v>-139266</v>
      </c>
      <c r="D10" s="19">
        <v>1339</v>
      </c>
    </row>
    <row r="11" spans="2:4" ht="17.45" customHeight="1" x14ac:dyDescent="0.3">
      <c r="B11" s="32" t="s">
        <v>77</v>
      </c>
      <c r="C11" s="19">
        <v>-26328520</v>
      </c>
      <c r="D11" s="19">
        <v>-11674653</v>
      </c>
    </row>
    <row r="12" spans="2:4" x14ac:dyDescent="0.3">
      <c r="B12" t="s">
        <v>133</v>
      </c>
      <c r="C12" s="19">
        <v>3932435</v>
      </c>
      <c r="D12" s="19" t="s">
        <v>48</v>
      </c>
    </row>
    <row r="13" spans="2:4" x14ac:dyDescent="0.3">
      <c r="B13" t="s">
        <v>134</v>
      </c>
      <c r="C13" s="19">
        <v>5084408</v>
      </c>
      <c r="D13" s="19">
        <v>-832314</v>
      </c>
    </row>
    <row r="14" spans="2:4" ht="34.5" x14ac:dyDescent="0.3">
      <c r="B14" s="32" t="s">
        <v>88</v>
      </c>
      <c r="C14" s="19">
        <v>-85471941</v>
      </c>
      <c r="D14" s="19">
        <v>-79820693</v>
      </c>
    </row>
    <row r="15" spans="2:4" x14ac:dyDescent="0.3">
      <c r="B15" s="32" t="s">
        <v>78</v>
      </c>
      <c r="C15" s="19">
        <v>86206</v>
      </c>
      <c r="D15" s="19">
        <v>21004</v>
      </c>
    </row>
    <row r="16" spans="2:4" x14ac:dyDescent="0.3">
      <c r="B16" s="32" t="s">
        <v>79</v>
      </c>
      <c r="C16" s="19">
        <v>71806839</v>
      </c>
      <c r="D16" s="19">
        <v>21202820</v>
      </c>
    </row>
    <row r="17" spans="2:4" x14ac:dyDescent="0.3">
      <c r="B17" s="32" t="s">
        <v>80</v>
      </c>
      <c r="C17" s="19">
        <v>-42828689</v>
      </c>
      <c r="D17" s="19">
        <v>-37498246</v>
      </c>
    </row>
    <row r="18" spans="2:4" x14ac:dyDescent="0.3">
      <c r="B18" s="32" t="s">
        <v>81</v>
      </c>
      <c r="C18" s="19">
        <v>67342459</v>
      </c>
      <c r="D18" s="19">
        <v>39207244</v>
      </c>
    </row>
    <row r="19" spans="2:4" x14ac:dyDescent="0.3">
      <c r="B19" s="32" t="s">
        <v>82</v>
      </c>
      <c r="C19" s="19">
        <v>-126961297</v>
      </c>
      <c r="D19" s="19">
        <v>-224836357</v>
      </c>
    </row>
    <row r="20" spans="2:4" x14ac:dyDescent="0.3">
      <c r="B20" t="s">
        <v>135</v>
      </c>
      <c r="C20" s="19">
        <v>9600773</v>
      </c>
      <c r="D20" s="19" t="s">
        <v>48</v>
      </c>
    </row>
    <row r="21" spans="2:4" ht="34.5" x14ac:dyDescent="0.3">
      <c r="B21" s="32" t="s">
        <v>89</v>
      </c>
      <c r="C21" s="19">
        <v>3904359</v>
      </c>
      <c r="D21" s="19">
        <v>-594592</v>
      </c>
    </row>
    <row r="22" spans="2:4" x14ac:dyDescent="0.3">
      <c r="B22" s="32" t="s">
        <v>83</v>
      </c>
      <c r="C22" s="19">
        <v>-330241</v>
      </c>
      <c r="D22" s="19">
        <v>-834770</v>
      </c>
    </row>
    <row r="23" spans="2:4" ht="34.5" x14ac:dyDescent="0.25">
      <c r="B23" s="30" t="s">
        <v>90</v>
      </c>
      <c r="C23" s="41">
        <f>SUM(C5:C22)</f>
        <v>272855102</v>
      </c>
      <c r="D23" s="41">
        <f>SUM(D5:D22)</f>
        <v>352103831</v>
      </c>
    </row>
    <row r="24" spans="2:4" x14ac:dyDescent="0.25">
      <c r="B24" s="30" t="s">
        <v>46</v>
      </c>
      <c r="C24" s="37"/>
      <c r="D24" s="37"/>
    </row>
    <row r="25" spans="2:4" x14ac:dyDescent="0.3">
      <c r="B25" s="32" t="s">
        <v>84</v>
      </c>
      <c r="C25" s="19">
        <v>129157160</v>
      </c>
      <c r="D25" s="19">
        <v>-31853146</v>
      </c>
    </row>
    <row r="26" spans="2:4" x14ac:dyDescent="0.3">
      <c r="B26" s="32" t="s">
        <v>85</v>
      </c>
      <c r="C26" s="19">
        <v>33133174</v>
      </c>
      <c r="D26" s="19">
        <v>-288365902</v>
      </c>
    </row>
    <row r="27" spans="2:4" x14ac:dyDescent="0.3">
      <c r="B27" s="32" t="s">
        <v>86</v>
      </c>
      <c r="C27" s="19">
        <v>36214299</v>
      </c>
      <c r="D27" s="19">
        <v>268738269</v>
      </c>
    </row>
    <row r="28" spans="2:4" x14ac:dyDescent="0.25">
      <c r="B28" s="32"/>
      <c r="C28" s="33"/>
      <c r="D28" s="33"/>
    </row>
    <row r="29" spans="2:4" x14ac:dyDescent="0.25">
      <c r="B29" s="30" t="s">
        <v>87</v>
      </c>
      <c r="C29" s="42">
        <f>SUM(C23:C28)</f>
        <v>471359735</v>
      </c>
      <c r="D29" s="42">
        <f>SUM(D23:D28)</f>
        <v>300623052</v>
      </c>
    </row>
    <row r="30" spans="2:4" x14ac:dyDescent="0.25">
      <c r="B30" s="30"/>
      <c r="C30" s="29"/>
      <c r="D30" s="29"/>
    </row>
    <row r="31" spans="2:4" x14ac:dyDescent="0.3">
      <c r="B31" s="32" t="s">
        <v>91</v>
      </c>
      <c r="C31" s="19">
        <v>1987622</v>
      </c>
      <c r="D31" s="19">
        <v>853985</v>
      </c>
    </row>
    <row r="32" spans="2:4" x14ac:dyDescent="0.3">
      <c r="B32" s="32" t="s">
        <v>92</v>
      </c>
      <c r="C32" s="19">
        <v>-77373755</v>
      </c>
      <c r="D32" s="19">
        <v>-33277631</v>
      </c>
    </row>
    <row r="33" spans="2:4" x14ac:dyDescent="0.3">
      <c r="B33" s="32" t="s">
        <v>93</v>
      </c>
      <c r="C33" s="19">
        <v>-56047181</v>
      </c>
      <c r="D33" s="19">
        <v>-66090808</v>
      </c>
    </row>
    <row r="34" spans="2:4" x14ac:dyDescent="0.25">
      <c r="B34" s="30" t="s">
        <v>94</v>
      </c>
      <c r="C34" s="41">
        <f>SUM(C29:C33)</f>
        <v>339926421</v>
      </c>
      <c r="D34" s="41">
        <f>SUM(D29:D33)</f>
        <v>202108598</v>
      </c>
    </row>
    <row r="35" spans="2:4" x14ac:dyDescent="0.25">
      <c r="B35" s="30" t="s">
        <v>95</v>
      </c>
      <c r="C35" s="37"/>
      <c r="D35" s="37"/>
    </row>
    <row r="36" spans="2:4" x14ac:dyDescent="0.25">
      <c r="B36" s="32"/>
      <c r="C36" s="29"/>
      <c r="D36" s="29"/>
    </row>
    <row r="37" spans="2:4" x14ac:dyDescent="0.25">
      <c r="B37" s="30" t="s">
        <v>111</v>
      </c>
      <c r="C37" s="30"/>
      <c r="D37" s="30"/>
    </row>
    <row r="38" spans="2:4" x14ac:dyDescent="0.3">
      <c r="B38" s="32" t="s">
        <v>110</v>
      </c>
      <c r="C38" s="50">
        <v>-282646908</v>
      </c>
      <c r="D38" s="50">
        <v>-260263061</v>
      </c>
    </row>
    <row r="39" spans="2:4" x14ac:dyDescent="0.3">
      <c r="B39" s="32" t="s">
        <v>109</v>
      </c>
      <c r="C39" s="50">
        <v>-10509368</v>
      </c>
      <c r="D39" s="50">
        <v>-9434827</v>
      </c>
    </row>
    <row r="40" spans="2:4" x14ac:dyDescent="0.3">
      <c r="B40" s="32" t="s">
        <v>96</v>
      </c>
      <c r="C40" s="50">
        <v>13503557</v>
      </c>
      <c r="D40" s="50">
        <v>62903472</v>
      </c>
    </row>
    <row r="41" spans="2:4" x14ac:dyDescent="0.3">
      <c r="B41" s="32" t="s">
        <v>97</v>
      </c>
      <c r="C41" s="50">
        <v>263919</v>
      </c>
      <c r="D41" s="50">
        <v>20164</v>
      </c>
    </row>
    <row r="42" spans="2:4" x14ac:dyDescent="0.3">
      <c r="B42" s="32" t="s">
        <v>108</v>
      </c>
      <c r="C42" s="50">
        <v>3600471</v>
      </c>
      <c r="D42" s="50">
        <v>129258487</v>
      </c>
    </row>
    <row r="43" spans="2:4" x14ac:dyDescent="0.25">
      <c r="B43" s="32"/>
      <c r="C43" s="43"/>
      <c r="D43" s="43"/>
    </row>
    <row r="44" spans="2:4" x14ac:dyDescent="0.3">
      <c r="B44" s="30" t="s">
        <v>112</v>
      </c>
      <c r="C44" s="46">
        <f>SUM(C38:C43)</f>
        <v>-275788329</v>
      </c>
      <c r="D44" s="46">
        <f>SUM(D38:D43)</f>
        <v>-77515765</v>
      </c>
    </row>
    <row r="45" spans="2:4" x14ac:dyDescent="0.3">
      <c r="B45" s="30" t="s">
        <v>46</v>
      </c>
      <c r="C45" s="46"/>
      <c r="D45" s="46"/>
    </row>
    <row r="46" spans="2:4" x14ac:dyDescent="0.25">
      <c r="B46" s="30" t="s">
        <v>121</v>
      </c>
      <c r="C46" s="30"/>
      <c r="D46" s="30"/>
    </row>
    <row r="47" spans="2:4" x14ac:dyDescent="0.3">
      <c r="B47" s="52" t="s">
        <v>140</v>
      </c>
      <c r="C47" s="19">
        <v>246610000</v>
      </c>
      <c r="D47" s="50" t="s">
        <v>48</v>
      </c>
    </row>
    <row r="48" spans="2:4" x14ac:dyDescent="0.3">
      <c r="B48" s="32" t="s">
        <v>98</v>
      </c>
      <c r="C48" s="19">
        <v>-103072931</v>
      </c>
      <c r="D48" s="19">
        <v>-105005847</v>
      </c>
    </row>
    <row r="49" spans="2:4" x14ac:dyDescent="0.3">
      <c r="B49" s="32" t="s">
        <v>113</v>
      </c>
      <c r="C49" s="19">
        <v>173013112</v>
      </c>
      <c r="D49" s="19">
        <v>174565406</v>
      </c>
    </row>
    <row r="50" spans="2:4" x14ac:dyDescent="0.3">
      <c r="B50" s="32" t="s">
        <v>99</v>
      </c>
      <c r="C50" s="19">
        <v>-4568863</v>
      </c>
      <c r="D50" s="19">
        <v>-4237785</v>
      </c>
    </row>
    <row r="51" spans="2:4" x14ac:dyDescent="0.3">
      <c r="B51" s="32" t="s">
        <v>100</v>
      </c>
      <c r="C51" s="19">
        <v>-132239672</v>
      </c>
      <c r="D51" s="19">
        <v>-174805999</v>
      </c>
    </row>
    <row r="52" spans="2:4" x14ac:dyDescent="0.3">
      <c r="B52" s="30" t="s">
        <v>101</v>
      </c>
      <c r="C52" s="46">
        <f>SUM(C47:C51)</f>
        <v>179741646</v>
      </c>
      <c r="D52" s="46">
        <f>SUM(D47:D51)</f>
        <v>-109484225</v>
      </c>
    </row>
    <row r="53" spans="2:4" x14ac:dyDescent="0.25">
      <c r="B53" s="30" t="s">
        <v>102</v>
      </c>
      <c r="C53" s="30"/>
      <c r="D53" s="30"/>
    </row>
    <row r="54" spans="2:4" x14ac:dyDescent="0.25">
      <c r="B54" s="44" t="s">
        <v>103</v>
      </c>
      <c r="C54" s="41">
        <f>C52+C44+C34</f>
        <v>243879738</v>
      </c>
      <c r="D54" s="41">
        <f>D52+D44+D34</f>
        <v>15108608</v>
      </c>
    </row>
    <row r="55" spans="2:4" x14ac:dyDescent="0.25">
      <c r="B55" s="30" t="s">
        <v>104</v>
      </c>
      <c r="C55" s="37"/>
      <c r="D55" s="37"/>
    </row>
    <row r="56" spans="2:4" x14ac:dyDescent="0.25">
      <c r="B56" s="44" t="s">
        <v>105</v>
      </c>
      <c r="C56" s="41">
        <v>384237135</v>
      </c>
      <c r="D56" s="41">
        <v>321185261</v>
      </c>
    </row>
    <row r="57" spans="2:4" x14ac:dyDescent="0.25">
      <c r="B57" s="30" t="s">
        <v>106</v>
      </c>
      <c r="C57" s="37"/>
      <c r="D57" s="37"/>
    </row>
    <row r="58" spans="2:4" x14ac:dyDescent="0.25">
      <c r="B58" s="44" t="s">
        <v>105</v>
      </c>
      <c r="C58" s="45">
        <f>C54+C56</f>
        <v>628116873</v>
      </c>
      <c r="D58" s="45">
        <f>D54+D56</f>
        <v>336293869</v>
      </c>
    </row>
    <row r="59" spans="2:4" x14ac:dyDescent="0.25">
      <c r="B59" s="30" t="s">
        <v>107</v>
      </c>
      <c r="C59" s="38"/>
      <c r="D59" s="38"/>
    </row>
    <row r="60" spans="2:4" x14ac:dyDescent="0.25">
      <c r="B60" s="44"/>
      <c r="C60" s="29"/>
      <c r="D60" s="2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 Poz.Fin. 30092023-Ro </vt:lpstr>
      <vt:lpstr>Rez. Glob_30092023-Ro</vt:lpstr>
      <vt:lpstr>Capitaluri_30092023-Ro</vt:lpstr>
      <vt:lpstr>Flux de numerar_30092023_Ro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Lucia Serban Alexandru</dc:creator>
  <cp:lastModifiedBy>Lacramioara Brandusa Ciolpan</cp:lastModifiedBy>
  <dcterms:created xsi:type="dcterms:W3CDTF">2020-02-03T07:45:11Z</dcterms:created>
  <dcterms:modified xsi:type="dcterms:W3CDTF">2023-11-14T06:26:39Z</dcterms:modified>
</cp:coreProperties>
</file>