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II 2024\Site\RO\"/>
    </mc:Choice>
  </mc:AlternateContent>
  <xr:revisionPtr revIDLastSave="0" documentId="8_{3AC6AE2C-CBAD-4289-B7D2-2890EE3F31CC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4-Ro " sheetId="1" r:id="rId1"/>
    <sheet name="Rez. Glob_30092024-Ro" sheetId="2" r:id="rId2"/>
    <sheet name="Capitaluri_30092024-Ro" sheetId="7" r:id="rId3"/>
    <sheet name="Flux de numerar_30092024-Ro" sheetId="9" r:id="rId4"/>
  </sheets>
  <definedNames>
    <definedName name="OLE_LINK12" localSheetId="0">' Poz.Fin. 30092024-Ro '!#REF!</definedName>
    <definedName name="OLE_LINK21" localSheetId="0">' Poz.Fin. 30092024-Ro '!#REF!</definedName>
    <definedName name="OLE_LINK3" localSheetId="1">'Rez. Glob_30092024-Ro'!#REF!</definedName>
    <definedName name="OLE_LINK9" localSheetId="0">' Poz.Fin. 30092024-Ro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9" l="1"/>
  <c r="D54" i="9"/>
  <c r="I21" i="7" l="1"/>
  <c r="I24" i="7"/>
  <c r="I25" i="7"/>
  <c r="I6" i="7"/>
  <c r="I8" i="7"/>
  <c r="I9" i="7"/>
  <c r="I10" i="7"/>
  <c r="H22" i="7"/>
  <c r="H7" i="7"/>
  <c r="G11" i="7"/>
  <c r="F22" i="7"/>
  <c r="F26" i="7" s="1"/>
  <c r="F7" i="7"/>
  <c r="H11" i="7" l="1"/>
  <c r="F11" i="7"/>
  <c r="H26" i="7"/>
  <c r="I22" i="7"/>
  <c r="I7" i="7"/>
  <c r="I20" i="7"/>
  <c r="I13" i="7"/>
  <c r="I15" i="7"/>
  <c r="I16" i="7"/>
  <c r="I18" i="7"/>
  <c r="I12" i="7"/>
  <c r="H14" i="7"/>
  <c r="F14" i="7"/>
  <c r="I5" i="7"/>
  <c r="I4" i="7"/>
  <c r="I11" i="7" l="1"/>
  <c r="G26" i="7"/>
  <c r="I14" i="7"/>
  <c r="I26" i="7" l="1"/>
  <c r="D52" i="1"/>
  <c r="D42" i="1"/>
  <c r="D54" i="1" l="1"/>
  <c r="D44" i="9"/>
  <c r="C44" i="9"/>
  <c r="C52" i="1" l="1"/>
  <c r="D32" i="1"/>
  <c r="C32" i="1"/>
  <c r="D19" i="1"/>
  <c r="C19" i="1"/>
  <c r="D13" i="1"/>
  <c r="C13" i="1"/>
  <c r="C21" i="1" l="1"/>
  <c r="D35" i="1"/>
  <c r="D21" i="1"/>
  <c r="D56" i="1" l="1"/>
  <c r="C23" i="9"/>
  <c r="D23" i="9"/>
  <c r="C29" i="2" l="1"/>
  <c r="C8" i="2"/>
  <c r="C18" i="2" l="1"/>
  <c r="D35" i="9" l="1"/>
  <c r="D56" i="9" s="1"/>
  <c r="D60" i="9" s="1"/>
  <c r="C35" i="9"/>
  <c r="C56" i="9" s="1"/>
  <c r="C60" i="9" s="1"/>
  <c r="C25" i="2"/>
  <c r="C31" i="2" l="1"/>
  <c r="C42" i="1"/>
  <c r="C35" i="2" l="1"/>
  <c r="C54" i="1"/>
  <c r="C35" i="1"/>
  <c r="B8" i="2"/>
  <c r="B29" i="2"/>
  <c r="C44" i="2" l="1"/>
  <c r="C56" i="1"/>
  <c r="B18" i="2"/>
  <c r="B25" i="2" l="1"/>
  <c r="B31" i="2" l="1"/>
  <c r="B35" i="2" l="1"/>
  <c r="B44" i="2" l="1"/>
</calcChain>
</file>

<file path=xl/sharedStrings.xml><?xml version="1.0" encoding="utf-8"?>
<sst xmlns="http://schemas.openxmlformats.org/spreadsheetml/2006/main" count="158" uniqueCount="139">
  <si>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</si>
  <si>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</si>
  <si>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</si>
  <si>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</si>
  <si>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</si>
  <si>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</si>
  <si>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</si>
  <si>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</si>
  <si>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</si>
  <si>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</si>
  <si>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</si>
  <si>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</si>
  <si>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</si>
  <si>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</si>
  <si>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</si>
  <si>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</si>
  <si>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</si>
  <si>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</si>
  <si>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</si>
  <si>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</si>
  <si>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</si>
  <si>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</si>
  <si>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</si>
  <si>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</si>
  <si>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</si>
  <si>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</si>
  <si>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</si>
  <si>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</si>
  <si>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</si>
  <si>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</si>
  <si>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</si>
  <si>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</si>
  <si>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</si>
  <si>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</si>
  <si>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</si>
  <si>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</si>
  <si>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</si>
  <si>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</si>
  <si>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</si>
  <si>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</si>
  <si>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</si>
  <si>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</si>
  <si>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</si>
  <si>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</si>
  <si>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</si>
  <si>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</si>
  <si>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</si>
  <si>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</si>
  <si>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</si>
  <si>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</si>
  <si>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</si>
  <si>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</si>
  <si>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</si>
  <si>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</si>
  <si>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</si>
  <si>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</si>
  <si>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</si>
  <si>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</si>
  <si>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</si>
  <si>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</si>
  <si>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</si>
  <si>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</si>
  <si>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</si>
  <si>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</si>
  <si>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</si>
  <si>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</si>
  <si>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</si>
  <si>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</si>
  <si>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</si>
  <si>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</si>
  <si>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</si>
  <si>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</si>
  <si>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</si>
  <si>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</si>
  <si>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</si>
  <si>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</si>
  <si>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</si>
  <si>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</si>
  <si>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</si>
  <si>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</si>
  <si>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</si>
  <si>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</si>
  <si>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</si>
  <si>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</si>
  <si>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</si>
  <si>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</si>
  <si>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</si>
  <si>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</si>
  <si>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</si>
  <si>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</si>
  <si>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</si>
  <si>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</si>
  <si>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</si>
  <si>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</si>
  <si>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>Incasări din cedarea de imobilizări corporale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</si>
  <si>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</si>
  <si>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</si>
  <si>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</si>
  <si>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</si>
  <si>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</si>
  <si>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</si>
  <si>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</si>
  <si>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</si>
  <si>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</si>
  <si>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</si>
  <si>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</si>
  <si>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</si>
  <si>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</si>
  <si>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</si>
  <si>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</si>
  <si>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Număr de acțiuni</t>
  </si>
  <si>
    <t>Constituire rezerve din profit</t>
  </si>
  <si>
    <t>Flux de trezorerie din activităţi de    finanţare</t>
  </si>
  <si>
    <t>Profit net aferent perioadei, raportat</t>
  </si>
  <si>
    <t>Impozit amanat</t>
  </si>
  <si>
    <t xml:space="preserve">(Castig)/Pierdere actuariala aferenta perioadei </t>
  </si>
  <si>
    <t>Dividende aferente anului 2022</t>
  </si>
  <si>
    <t>Pierdere/ (castig) din deprecierea stocurilor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</si>
  <si>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</si>
  <si>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</si>
  <si>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Numerar restrictionat</t>
  </si>
  <si>
    <t>Datorii aferente drepturilor de utilizare a activelor luate în leasing</t>
  </si>
  <si>
    <t xml:space="preserve">       </t>
  </si>
  <si>
    <t>Diferente de conversie din consolidare</t>
  </si>
  <si>
    <t xml:space="preserve">  </t>
  </si>
  <si>
    <t>Trageri imprumuturi pe termen lung</t>
  </si>
  <si>
    <t>Numerar net utilizat în activităţi de  investiţii</t>
  </si>
  <si>
    <t>Perioada</t>
  </si>
  <si>
    <t>Sold la 1 ianuarie 2023</t>
  </si>
  <si>
    <t>Profit net aferent perioadei</t>
  </si>
  <si>
    <t>Câștigul/pierderea actuarială aferentă perioadei</t>
  </si>
  <si>
    <t xml:space="preserve">Sold la 31 decembrie 2023 </t>
  </si>
  <si>
    <t>Diferenţe de conversie din consolidare</t>
  </si>
  <si>
    <t>Majorare rezerva legală</t>
  </si>
  <si>
    <t>Provizioane pentru beneficiile angajaţilor</t>
  </si>
  <si>
    <t>Efectul actualizării provizionului pt beneficiile acordate angajaţilor</t>
  </si>
  <si>
    <t>Sold la 30 septembrie 2023</t>
  </si>
  <si>
    <t>Sold la 30 septembrie 2024</t>
  </si>
  <si>
    <t>Dividende aferente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</si>
</sst>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7" fontId="12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/>
    </xf>
    <xf numFmtId="165" fontId="11" fillId="0" borderId="3" xfId="0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  <xf numFmtId="37" fontId="6" fillId="0" borderId="0" xfId="0" applyNumberFormat="1" applyFont="1"/>
    <xf numFmtId="3" fontId="17" fillId="0" borderId="0" xfId="0" applyNumberFormat="1" applyFont="1" applyAlignment="1">
      <alignment horizontal="right"/>
    </xf>
    <xf numFmtId="3" fontId="1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"/>
  <sheetViews>
    <sheetView tabSelected="1" zoomScale="70" zoomScaleNormal="70" workbookViewId="0">
      <selection activeCell="B3" sqref="B3"/>
    </sheetView>
  </sheetViews>
  <sheetFormatPr defaultColWidth="9.140625" defaultRowHeight="17.25" x14ac:dyDescent="0.3"/>
  <cols>
    <col min="1" max="1" width="9.140625" style="11"/>
    <col min="2" max="2" width="55.5703125" style="1" customWidth="1"/>
    <col min="3" max="4" width="28.5703125" style="2" customWidth="1"/>
    <col min="5" max="16384" width="9.140625" style="11"/>
  </cols>
  <sheetData>
    <row r="1" spans="2:4" ht="18" thickBot="1" x14ac:dyDescent="0.35"/>
    <row r="2" spans="2:4" x14ac:dyDescent="0.3">
      <c r="B2" s="3"/>
      <c r="C2" s="86">
        <v>45565</v>
      </c>
      <c r="D2" s="86">
        <v>45291</v>
      </c>
    </row>
    <row r="3" spans="2:4" ht="18" thickBot="1" x14ac:dyDescent="0.35">
      <c r="B3" s="3"/>
      <c r="C3" s="4" t="s">
        <v>122</v>
      </c>
      <c r="D3" s="4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6" t="s">
        <v>4</v>
      </c>
      <c r="C6" s="67">
        <v>715118581</v>
      </c>
      <c r="D6" s="67">
        <v>769080086</v>
      </c>
    </row>
    <row r="7" spans="2:4" x14ac:dyDescent="0.3">
      <c r="B7" s="8" t="s">
        <v>3</v>
      </c>
      <c r="C7" s="67">
        <v>162973912</v>
      </c>
      <c r="D7" s="67">
        <v>173445968</v>
      </c>
    </row>
    <row r="8" spans="2:4" x14ac:dyDescent="0.3">
      <c r="B8" s="8" t="s">
        <v>2</v>
      </c>
      <c r="C8" s="67">
        <v>4674023692</v>
      </c>
      <c r="D8" s="67">
        <v>3643272446</v>
      </c>
    </row>
    <row r="9" spans="2:4" x14ac:dyDescent="0.3">
      <c r="B9" s="6" t="s">
        <v>55</v>
      </c>
      <c r="C9" s="67">
        <v>10078994</v>
      </c>
      <c r="D9" s="67">
        <v>10126276</v>
      </c>
    </row>
    <row r="10" spans="2:4" x14ac:dyDescent="0.3">
      <c r="B10" s="6" t="s">
        <v>5</v>
      </c>
      <c r="C10" s="67">
        <v>2562754700</v>
      </c>
      <c r="D10" s="67">
        <v>2423669228</v>
      </c>
    </row>
    <row r="11" spans="2:4" x14ac:dyDescent="0.3">
      <c r="B11" s="6" t="s">
        <v>114</v>
      </c>
      <c r="C11" s="67">
        <v>2541761</v>
      </c>
      <c r="D11" s="67">
        <v>5116271</v>
      </c>
    </row>
    <row r="12" spans="2:4" ht="18" thickBot="1" x14ac:dyDescent="0.35">
      <c r="B12" s="6" t="s">
        <v>120</v>
      </c>
      <c r="C12" s="67">
        <v>2140000</v>
      </c>
      <c r="D12" s="67">
        <v>1956015</v>
      </c>
    </row>
    <row r="13" spans="2:4" ht="18" thickBot="1" x14ac:dyDescent="0.35">
      <c r="B13" s="3"/>
      <c r="C13" s="9">
        <f>SUM(C6:C12)</f>
        <v>8129631640</v>
      </c>
      <c r="D13" s="9">
        <f>SUM(D6:D12)</f>
        <v>7026666290</v>
      </c>
    </row>
    <row r="14" spans="2:4" x14ac:dyDescent="0.3">
      <c r="B14" s="6"/>
    </row>
    <row r="15" spans="2:4" x14ac:dyDescent="0.3">
      <c r="B15" s="3" t="s">
        <v>6</v>
      </c>
    </row>
    <row r="16" spans="2:4" x14ac:dyDescent="0.3">
      <c r="B16" s="8" t="s">
        <v>7</v>
      </c>
      <c r="C16" s="2">
        <v>558896006</v>
      </c>
      <c r="D16" s="2">
        <v>583515292</v>
      </c>
    </row>
    <row r="17" spans="2:4" x14ac:dyDescent="0.3">
      <c r="B17" s="6" t="s">
        <v>45</v>
      </c>
      <c r="C17" s="2">
        <v>357629032</v>
      </c>
      <c r="D17" s="2">
        <v>441070694</v>
      </c>
    </row>
    <row r="18" spans="2:4" ht="18" thickBot="1" x14ac:dyDescent="0.35">
      <c r="B18" s="6" t="s">
        <v>8</v>
      </c>
      <c r="C18" s="2">
        <v>677502584</v>
      </c>
      <c r="D18" s="2">
        <v>710857030</v>
      </c>
    </row>
    <row r="19" spans="2:4" ht="18" thickBot="1" x14ac:dyDescent="0.35">
      <c r="B19" s="3"/>
      <c r="C19" s="9">
        <f>SUM(C16:C18)</f>
        <v>1594027622</v>
      </c>
      <c r="D19" s="9">
        <f>SUM(D16:D18)</f>
        <v>1735443016</v>
      </c>
    </row>
    <row r="20" spans="2:4" x14ac:dyDescent="0.3">
      <c r="B20" s="3"/>
      <c r="C20" s="5"/>
      <c r="D20" s="5"/>
    </row>
    <row r="21" spans="2:4" ht="18" thickBot="1" x14ac:dyDescent="0.35">
      <c r="B21" s="3" t="s">
        <v>9</v>
      </c>
      <c r="C21" s="51">
        <f>C13+C19</f>
        <v>9723659262</v>
      </c>
      <c r="D21" s="51">
        <f>D13+D19</f>
        <v>8762109306</v>
      </c>
    </row>
    <row r="22" spans="2:4" ht="18" thickTop="1" x14ac:dyDescent="0.3">
      <c r="B22" s="6"/>
    </row>
    <row r="23" spans="2:4" x14ac:dyDescent="0.3">
      <c r="B23" s="10" t="s">
        <v>10</v>
      </c>
    </row>
    <row r="24" spans="2:4" x14ac:dyDescent="0.3">
      <c r="B24" s="6"/>
    </row>
    <row r="25" spans="2:4" x14ac:dyDescent="0.3">
      <c r="B25" s="3" t="s">
        <v>11</v>
      </c>
    </row>
    <row r="26" spans="2:4" x14ac:dyDescent="0.3">
      <c r="B26" s="6" t="s">
        <v>12</v>
      </c>
      <c r="C26" s="2">
        <v>1883815040</v>
      </c>
      <c r="D26" s="2">
        <v>1883815040</v>
      </c>
    </row>
    <row r="27" spans="2:4" x14ac:dyDescent="0.3">
      <c r="B27" s="6" t="s">
        <v>46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x14ac:dyDescent="0.3">
      <c r="B30" s="6" t="s">
        <v>15</v>
      </c>
      <c r="C30" s="2">
        <v>353945604</v>
      </c>
      <c r="D30" s="2">
        <v>253557168</v>
      </c>
    </row>
    <row r="31" spans="2:4" x14ac:dyDescent="0.3">
      <c r="B31" s="6" t="s">
        <v>52</v>
      </c>
      <c r="C31" s="2">
        <v>8612133</v>
      </c>
      <c r="D31" s="2">
        <v>26916902</v>
      </c>
    </row>
    <row r="32" spans="2:4" x14ac:dyDescent="0.3">
      <c r="C32" s="20">
        <f>SUM(C26:C31)</f>
        <v>4201066899</v>
      </c>
      <c r="D32" s="20">
        <f>SUM(D26:D31)</f>
        <v>4118983232</v>
      </c>
    </row>
    <row r="33" spans="2:4" x14ac:dyDescent="0.3">
      <c r="B33" s="11" t="s">
        <v>57</v>
      </c>
      <c r="C33" s="20"/>
      <c r="D33" s="13"/>
    </row>
    <row r="34" spans="2:4" ht="18" thickBot="1" x14ac:dyDescent="0.35">
      <c r="B34" s="11" t="s">
        <v>58</v>
      </c>
      <c r="C34" s="2">
        <v>94264997</v>
      </c>
      <c r="D34" s="2">
        <v>97130535</v>
      </c>
    </row>
    <row r="35" spans="2:4" ht="18" thickBot="1" x14ac:dyDescent="0.35">
      <c r="B35" s="3"/>
      <c r="C35" s="9">
        <f>SUM(C32:C34)</f>
        <v>4295331896</v>
      </c>
      <c r="D35" s="9">
        <f>SUM(D32:D34)</f>
        <v>4216113767</v>
      </c>
    </row>
    <row r="36" spans="2:4" x14ac:dyDescent="0.3">
      <c r="B36" s="3"/>
      <c r="C36" s="20"/>
      <c r="D36" s="13"/>
    </row>
    <row r="37" spans="2:4" x14ac:dyDescent="0.3">
      <c r="B37" s="10" t="s">
        <v>16</v>
      </c>
    </row>
    <row r="38" spans="2:4" x14ac:dyDescent="0.3">
      <c r="B38" s="6" t="s">
        <v>47</v>
      </c>
      <c r="C38" s="2">
        <v>2524643387</v>
      </c>
      <c r="D38" s="2">
        <v>2033509382</v>
      </c>
    </row>
    <row r="39" spans="2:4" x14ac:dyDescent="0.3">
      <c r="B39" s="6" t="s">
        <v>18</v>
      </c>
      <c r="C39" s="2">
        <v>1026392934</v>
      </c>
      <c r="D39" s="2">
        <v>849905753</v>
      </c>
    </row>
    <row r="40" spans="2:4" ht="34.5" x14ac:dyDescent="0.3">
      <c r="B40" s="6" t="s">
        <v>121</v>
      </c>
      <c r="C40" s="2">
        <v>134110351</v>
      </c>
      <c r="D40" s="2">
        <v>144696947</v>
      </c>
    </row>
    <row r="41" spans="2:4" ht="18" thickBot="1" x14ac:dyDescent="0.35">
      <c r="B41" s="6" t="s">
        <v>17</v>
      </c>
      <c r="C41" s="2">
        <v>145738894</v>
      </c>
      <c r="D41" s="2">
        <v>114807183</v>
      </c>
    </row>
    <row r="42" spans="2:4" ht="18" thickBot="1" x14ac:dyDescent="0.35">
      <c r="B42" s="3"/>
      <c r="C42" s="9">
        <f>SUM(C38:C41)</f>
        <v>3830885566</v>
      </c>
      <c r="D42" s="9">
        <f>SUM(D38:D41)</f>
        <v>3142919265</v>
      </c>
    </row>
    <row r="44" spans="2:4" x14ac:dyDescent="0.3">
      <c r="B44" s="3"/>
    </row>
    <row r="45" spans="2:4" x14ac:dyDescent="0.3">
      <c r="B45" s="3" t="s">
        <v>19</v>
      </c>
    </row>
    <row r="46" spans="2:4" x14ac:dyDescent="0.3">
      <c r="B46" s="6" t="s">
        <v>44</v>
      </c>
      <c r="C46" s="2">
        <v>348198364</v>
      </c>
      <c r="D46" s="2">
        <v>448069729</v>
      </c>
    </row>
    <row r="47" spans="2:4" x14ac:dyDescent="0.3">
      <c r="B47" s="6" t="s">
        <v>18</v>
      </c>
      <c r="C47" s="2">
        <v>106165815</v>
      </c>
      <c r="D47" s="2">
        <v>113993591</v>
      </c>
    </row>
    <row r="48" spans="2:4" x14ac:dyDescent="0.3">
      <c r="B48" s="6" t="s">
        <v>48</v>
      </c>
      <c r="C48" s="2">
        <v>1026216815</v>
      </c>
      <c r="D48" s="2">
        <v>708874765</v>
      </c>
    </row>
    <row r="49" spans="2:4" ht="34.5" x14ac:dyDescent="0.3">
      <c r="B49" s="6" t="s">
        <v>121</v>
      </c>
      <c r="C49" s="2">
        <v>36426142</v>
      </c>
      <c r="D49" s="2">
        <v>31756889</v>
      </c>
    </row>
    <row r="50" spans="2:4" x14ac:dyDescent="0.3">
      <c r="B50" s="6" t="s">
        <v>20</v>
      </c>
      <c r="C50" s="2">
        <v>70574613</v>
      </c>
      <c r="D50" s="2">
        <v>84246083</v>
      </c>
    </row>
    <row r="51" spans="2:4" ht="18" thickBot="1" x14ac:dyDescent="0.35">
      <c r="B51" s="6" t="s">
        <v>17</v>
      </c>
      <c r="C51" s="2">
        <v>9860051</v>
      </c>
      <c r="D51" s="2">
        <v>16135217</v>
      </c>
    </row>
    <row r="52" spans="2:4" ht="18" thickBot="1" x14ac:dyDescent="0.35">
      <c r="B52" s="3"/>
      <c r="C52" s="9">
        <f>SUM(C46:C51)</f>
        <v>1597441800</v>
      </c>
      <c r="D52" s="9">
        <f>SUM(D46:D51)</f>
        <v>1403076274</v>
      </c>
    </row>
    <row r="53" spans="2:4" x14ac:dyDescent="0.3">
      <c r="B53" s="3"/>
      <c r="C53" s="7"/>
      <c r="D53" s="7"/>
    </row>
    <row r="54" spans="2:4" x14ac:dyDescent="0.3">
      <c r="B54" s="3" t="s">
        <v>21</v>
      </c>
      <c r="C54" s="20">
        <f>C42+C52</f>
        <v>5428327366</v>
      </c>
      <c r="D54" s="20">
        <f>D42+D52</f>
        <v>4545995539</v>
      </c>
    </row>
    <row r="55" spans="2:4" x14ac:dyDescent="0.3">
      <c r="B55" s="3"/>
      <c r="C55" s="5"/>
      <c r="D55" s="5"/>
    </row>
    <row r="56" spans="2:4" ht="18" thickBot="1" x14ac:dyDescent="0.35">
      <c r="B56" s="3" t="s">
        <v>22</v>
      </c>
      <c r="C56" s="51">
        <f>C54+C35</f>
        <v>9723659262</v>
      </c>
      <c r="D56" s="51">
        <f>D54+D35</f>
        <v>8762109306</v>
      </c>
    </row>
    <row r="57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zoomScale="60" zoomScaleNormal="60" workbookViewId="0">
      <selection activeCell="A3" sqref="A3"/>
    </sheetView>
  </sheetViews>
  <sheetFormatPr defaultColWidth="8.85546875" defaultRowHeight="17.25" x14ac:dyDescent="0.3"/>
  <cols>
    <col min="1" max="1" width="85.140625" style="1" bestFit="1" customWidth="1"/>
    <col min="2" max="2" width="22.7109375" style="54" customWidth="1"/>
    <col min="3" max="3" width="23" style="14" customWidth="1"/>
    <col min="4" max="4" width="21" style="11" customWidth="1"/>
    <col min="5" max="5" width="46" style="11" customWidth="1"/>
    <col min="6" max="6" width="19.42578125" style="11" customWidth="1"/>
    <col min="7" max="7" width="18.5703125" style="11" customWidth="1"/>
    <col min="8" max="16384" width="8.85546875" style="11"/>
  </cols>
  <sheetData>
    <row r="1" spans="1:9" x14ac:dyDescent="0.3">
      <c r="A1" s="58"/>
      <c r="B1" s="61" t="s">
        <v>127</v>
      </c>
      <c r="C1" s="61" t="s">
        <v>127</v>
      </c>
    </row>
    <row r="2" spans="1:9" x14ac:dyDescent="0.3">
      <c r="A2" s="12"/>
      <c r="B2" s="79">
        <v>45292</v>
      </c>
      <c r="C2" s="80">
        <v>44927</v>
      </c>
    </row>
    <row r="3" spans="1:9" ht="18" thickBot="1" x14ac:dyDescent="0.35">
      <c r="A3" s="18"/>
      <c r="B3" s="81">
        <v>45565</v>
      </c>
      <c r="C3" s="81">
        <v>45199</v>
      </c>
    </row>
    <row r="4" spans="1:9" x14ac:dyDescent="0.3">
      <c r="A4" s="58"/>
      <c r="B4" s="53"/>
      <c r="C4" s="17"/>
    </row>
    <row r="5" spans="1:9" x14ac:dyDescent="0.3">
      <c r="A5" s="6" t="s">
        <v>23</v>
      </c>
      <c r="B5" s="54">
        <v>1377251011</v>
      </c>
      <c r="C5" s="14">
        <v>905931258</v>
      </c>
      <c r="F5" s="19"/>
      <c r="G5" s="19"/>
      <c r="H5" s="89"/>
      <c r="I5" s="89"/>
    </row>
    <row r="6" spans="1:9" x14ac:dyDescent="0.3">
      <c r="A6" s="6" t="s">
        <v>56</v>
      </c>
      <c r="C6" s="14">
        <v>88739207</v>
      </c>
      <c r="G6" s="19"/>
      <c r="H6" s="89"/>
      <c r="I6" s="89"/>
    </row>
    <row r="7" spans="1:9" ht="18" thickBot="1" x14ac:dyDescent="0.35">
      <c r="A7" s="6" t="s">
        <v>24</v>
      </c>
      <c r="B7" s="54">
        <v>128385568</v>
      </c>
      <c r="C7" s="14">
        <v>104213305</v>
      </c>
      <c r="F7" s="19"/>
      <c r="G7" s="19"/>
      <c r="H7" s="89"/>
      <c r="I7" s="89"/>
    </row>
    <row r="8" spans="1:9" ht="35.25" thickBot="1" x14ac:dyDescent="0.35">
      <c r="A8" s="3" t="s">
        <v>25</v>
      </c>
      <c r="B8" s="55">
        <f>SUM(B5:B7)</f>
        <v>1505636579</v>
      </c>
      <c r="C8" s="55">
        <f>SUM(C5:C7)</f>
        <v>1098883770</v>
      </c>
      <c r="F8" s="19"/>
      <c r="G8" s="19"/>
      <c r="H8" s="89"/>
      <c r="I8" s="89"/>
    </row>
    <row r="9" spans="1:9" x14ac:dyDescent="0.3">
      <c r="A9" s="6"/>
      <c r="H9" s="89"/>
      <c r="I9" s="89"/>
    </row>
    <row r="10" spans="1:9" x14ac:dyDescent="0.3">
      <c r="A10" s="16" t="s">
        <v>26</v>
      </c>
      <c r="B10" s="54">
        <v>-389119666</v>
      </c>
      <c r="C10" s="14">
        <v>-355385952</v>
      </c>
      <c r="F10" s="19"/>
      <c r="G10" s="19"/>
      <c r="H10" s="89"/>
      <c r="I10" s="89"/>
    </row>
    <row r="11" spans="1:9" x14ac:dyDescent="0.3">
      <c r="A11" s="16" t="s">
        <v>49</v>
      </c>
      <c r="B11" s="54">
        <v>-462953799</v>
      </c>
      <c r="C11" s="14">
        <v>-421444220</v>
      </c>
      <c r="F11" s="19"/>
      <c r="G11" s="19"/>
      <c r="H11" s="89"/>
      <c r="I11" s="89"/>
    </row>
    <row r="12" spans="1:9" x14ac:dyDescent="0.3">
      <c r="A12" s="16" t="s">
        <v>50</v>
      </c>
      <c r="B12" s="54">
        <v>-105717173</v>
      </c>
      <c r="C12" s="14">
        <v>-114209125</v>
      </c>
      <c r="F12" s="19"/>
      <c r="G12" s="19"/>
      <c r="H12" s="89"/>
      <c r="I12" s="89"/>
    </row>
    <row r="13" spans="1:9" x14ac:dyDescent="0.3">
      <c r="A13" s="16" t="s">
        <v>27</v>
      </c>
      <c r="B13" s="54">
        <v>-146226629</v>
      </c>
      <c r="C13" s="14">
        <v>-3902107</v>
      </c>
      <c r="F13" s="19"/>
      <c r="G13" s="19"/>
      <c r="H13" s="89"/>
      <c r="I13" s="89"/>
    </row>
    <row r="14" spans="1:9" x14ac:dyDescent="0.3">
      <c r="A14" s="16" t="s">
        <v>28</v>
      </c>
      <c r="B14" s="54">
        <v>-79152375</v>
      </c>
      <c r="C14" s="14">
        <v>-28799271</v>
      </c>
      <c r="F14" s="19"/>
      <c r="G14" s="19"/>
      <c r="H14" s="89"/>
      <c r="I14" s="89"/>
    </row>
    <row r="15" spans="1:9" x14ac:dyDescent="0.3">
      <c r="A15" s="16" t="s">
        <v>29</v>
      </c>
      <c r="B15" s="54">
        <v>-68223550</v>
      </c>
      <c r="C15" s="14">
        <v>-66849236</v>
      </c>
      <c r="F15" s="19"/>
      <c r="G15" s="19"/>
      <c r="H15" s="89"/>
      <c r="I15" s="89"/>
    </row>
    <row r="16" spans="1:9" x14ac:dyDescent="0.3">
      <c r="A16" s="16" t="s">
        <v>51</v>
      </c>
      <c r="B16" s="54">
        <v>-9220576</v>
      </c>
      <c r="C16" s="14">
        <v>15486507</v>
      </c>
      <c r="F16" s="19"/>
      <c r="G16" s="19"/>
      <c r="H16" s="89"/>
      <c r="I16" s="89"/>
    </row>
    <row r="17" spans="1:9" ht="18" thickBot="1" x14ac:dyDescent="0.35">
      <c r="A17" s="16" t="s">
        <v>30</v>
      </c>
      <c r="B17" s="54">
        <v>-124093168</v>
      </c>
      <c r="C17" s="14">
        <v>-160295943</v>
      </c>
      <c r="F17" s="19"/>
      <c r="G17" s="19"/>
      <c r="H17" s="89"/>
      <c r="I17" s="89"/>
    </row>
    <row r="18" spans="1:9" ht="35.25" thickBot="1" x14ac:dyDescent="0.35">
      <c r="A18" s="3" t="s">
        <v>31</v>
      </c>
      <c r="B18" s="55">
        <f>SUM(B8:B17)</f>
        <v>120929643</v>
      </c>
      <c r="C18" s="55">
        <f>SUM(C8:C17)</f>
        <v>-36515577</v>
      </c>
      <c r="F18" s="19"/>
      <c r="H18" s="89"/>
      <c r="I18" s="89"/>
    </row>
    <row r="19" spans="1:9" x14ac:dyDescent="0.3">
      <c r="A19" s="6"/>
      <c r="G19" s="19"/>
      <c r="H19" s="89"/>
      <c r="I19" s="89"/>
    </row>
    <row r="20" spans="1:9" x14ac:dyDescent="0.3">
      <c r="A20" s="6" t="s">
        <v>32</v>
      </c>
      <c r="B20" s="54">
        <v>160273401</v>
      </c>
      <c r="C20" s="14">
        <v>321672099</v>
      </c>
      <c r="F20" s="19"/>
      <c r="G20" s="19"/>
      <c r="H20" s="89"/>
      <c r="I20" s="89"/>
    </row>
    <row r="21" spans="1:9" x14ac:dyDescent="0.3">
      <c r="A21" s="6" t="s">
        <v>33</v>
      </c>
      <c r="B21" s="54">
        <v>-160273401</v>
      </c>
      <c r="C21" s="14">
        <v>-321672099</v>
      </c>
      <c r="F21" s="19"/>
      <c r="G21" s="19"/>
      <c r="H21" s="89"/>
      <c r="I21" s="89"/>
    </row>
    <row r="22" spans="1:9" x14ac:dyDescent="0.3">
      <c r="A22" s="6" t="s">
        <v>34</v>
      </c>
      <c r="B22" s="54">
        <v>1298473637</v>
      </c>
      <c r="C22" s="14">
        <v>56413599</v>
      </c>
      <c r="F22" s="19"/>
      <c r="G22" s="19"/>
      <c r="H22" s="89"/>
      <c r="I22" s="89"/>
    </row>
    <row r="23" spans="1:9" x14ac:dyDescent="0.3">
      <c r="A23" s="6" t="s">
        <v>35</v>
      </c>
      <c r="B23" s="54">
        <v>-1298473637</v>
      </c>
      <c r="C23" s="14">
        <v>-56413599</v>
      </c>
      <c r="F23" s="19"/>
      <c r="G23" s="19"/>
      <c r="H23" s="89"/>
      <c r="I23" s="89"/>
    </row>
    <row r="24" spans="1:9" ht="18" thickBot="1" x14ac:dyDescent="0.35">
      <c r="A24" s="6"/>
      <c r="F24" s="19"/>
      <c r="G24" s="19"/>
      <c r="H24" s="89"/>
      <c r="I24" s="89"/>
    </row>
    <row r="25" spans="1:9" ht="18" thickBot="1" x14ac:dyDescent="0.35">
      <c r="A25" s="3" t="s">
        <v>36</v>
      </c>
      <c r="B25" s="55">
        <f>B18+B20+B21+B22+B23</f>
        <v>120929643</v>
      </c>
      <c r="C25" s="55">
        <f>C18+C20+C21+C22+C23</f>
        <v>-36515577</v>
      </c>
      <c r="F25" s="19"/>
      <c r="G25" s="19"/>
      <c r="H25" s="89"/>
      <c r="I25" s="89"/>
    </row>
    <row r="26" spans="1:9" x14ac:dyDescent="0.3">
      <c r="A26" s="6"/>
      <c r="F26" s="19"/>
      <c r="G26" s="19"/>
      <c r="H26" s="89"/>
      <c r="I26" s="89"/>
    </row>
    <row r="27" spans="1:9" x14ac:dyDescent="0.3">
      <c r="A27" s="6" t="s">
        <v>37</v>
      </c>
      <c r="B27" s="54">
        <v>156096414</v>
      </c>
      <c r="C27" s="14">
        <v>219191266</v>
      </c>
      <c r="F27" s="19"/>
      <c r="G27" s="19"/>
      <c r="H27" s="89"/>
      <c r="I27" s="89"/>
    </row>
    <row r="28" spans="1:9" ht="18" thickBot="1" x14ac:dyDescent="0.35">
      <c r="A28" s="6" t="s">
        <v>38</v>
      </c>
      <c r="B28" s="54">
        <v>-92073472</v>
      </c>
      <c r="C28" s="14">
        <v>-128321034</v>
      </c>
      <c r="F28" s="19"/>
      <c r="G28" s="19"/>
      <c r="H28" s="89"/>
      <c r="I28" s="89"/>
    </row>
    <row r="29" spans="1:9" ht="18" thickBot="1" x14ac:dyDescent="0.35">
      <c r="A29" s="3" t="s">
        <v>39</v>
      </c>
      <c r="B29" s="55">
        <f>B27+B28</f>
        <v>64022942</v>
      </c>
      <c r="C29" s="55">
        <f>C27+C28</f>
        <v>90870232</v>
      </c>
      <c r="F29" s="19"/>
      <c r="G29" s="19"/>
      <c r="H29" s="89"/>
      <c r="I29" s="89"/>
    </row>
    <row r="30" spans="1:9" ht="18" thickBot="1" x14ac:dyDescent="0.35">
      <c r="A30" s="6"/>
      <c r="F30" s="19"/>
      <c r="G30" s="19"/>
      <c r="H30" s="89"/>
      <c r="I30" s="89"/>
    </row>
    <row r="31" spans="1:9" ht="18" thickBot="1" x14ac:dyDescent="0.35">
      <c r="A31" s="3" t="s">
        <v>40</v>
      </c>
      <c r="B31" s="55">
        <f>B25+B29</f>
        <v>184952585</v>
      </c>
      <c r="C31" s="55">
        <f>C25+C29</f>
        <v>54354655</v>
      </c>
      <c r="F31" s="19"/>
      <c r="G31" s="19"/>
      <c r="H31" s="89"/>
      <c r="I31" s="89"/>
    </row>
    <row r="32" spans="1:9" x14ac:dyDescent="0.3">
      <c r="A32" s="6"/>
      <c r="F32" s="19"/>
      <c r="G32" s="19"/>
      <c r="H32" s="89"/>
      <c r="I32" s="89"/>
    </row>
    <row r="33" spans="1:9" x14ac:dyDescent="0.3">
      <c r="A33" s="6" t="s">
        <v>41</v>
      </c>
      <c r="B33" s="54">
        <v>-40744328</v>
      </c>
      <c r="C33" s="14">
        <v>-15701740</v>
      </c>
      <c r="F33" s="19"/>
      <c r="G33" s="19"/>
      <c r="H33" s="89"/>
      <c r="I33" s="89"/>
    </row>
    <row r="34" spans="1:9" ht="18" thickBot="1" x14ac:dyDescent="0.35">
      <c r="A34" s="6"/>
      <c r="F34" s="19"/>
      <c r="G34" s="19"/>
      <c r="H34" s="89"/>
      <c r="I34" s="89"/>
    </row>
    <row r="35" spans="1:9" ht="18" thickBot="1" x14ac:dyDescent="0.35">
      <c r="A35" s="12" t="s">
        <v>42</v>
      </c>
      <c r="B35" s="55">
        <f>B31+B33</f>
        <v>144208257</v>
      </c>
      <c r="C35" s="55">
        <f>C31+C33</f>
        <v>38652915</v>
      </c>
      <c r="F35" s="19"/>
      <c r="G35" s="19"/>
      <c r="H35" s="89"/>
      <c r="I35" s="89"/>
    </row>
    <row r="36" spans="1:9" x14ac:dyDescent="0.3">
      <c r="A36" s="11" t="s">
        <v>59</v>
      </c>
      <c r="B36" s="54">
        <v>146644784</v>
      </c>
      <c r="C36" s="21">
        <v>38355743</v>
      </c>
      <c r="F36" s="19"/>
      <c r="G36" s="19"/>
      <c r="H36" s="89"/>
      <c r="I36" s="89"/>
    </row>
    <row r="37" spans="1:9" x14ac:dyDescent="0.3">
      <c r="A37" s="11" t="s">
        <v>60</v>
      </c>
      <c r="B37" s="54">
        <v>-2436527</v>
      </c>
      <c r="C37" s="21">
        <v>297172</v>
      </c>
      <c r="F37" s="19"/>
      <c r="G37" s="19"/>
      <c r="H37" s="89"/>
      <c r="I37" s="89"/>
    </row>
    <row r="38" spans="1:9" x14ac:dyDescent="0.3">
      <c r="A38" s="11" t="s">
        <v>110</v>
      </c>
      <c r="B38" s="52">
        <v>188381504</v>
      </c>
      <c r="C38" s="19">
        <v>188381504</v>
      </c>
      <c r="F38" s="19"/>
      <c r="G38" s="19"/>
      <c r="H38" s="89"/>
      <c r="I38" s="89"/>
    </row>
    <row r="39" spans="1:9" x14ac:dyDescent="0.3">
      <c r="A39" s="11"/>
      <c r="B39" s="52"/>
      <c r="C39" s="19"/>
      <c r="H39" s="89"/>
      <c r="I39" s="89"/>
    </row>
    <row r="40" spans="1:9" x14ac:dyDescent="0.3">
      <c r="A40" s="15" t="s">
        <v>54</v>
      </c>
      <c r="B40" s="56">
        <v>0.77</v>
      </c>
      <c r="C40" s="22">
        <v>0.21</v>
      </c>
      <c r="H40" s="89"/>
      <c r="I40" s="89"/>
    </row>
    <row r="41" spans="1:9" x14ac:dyDescent="0.3">
      <c r="A41" s="15"/>
      <c r="B41" s="56"/>
      <c r="C41" s="22"/>
      <c r="H41" s="89"/>
      <c r="I41" s="89"/>
    </row>
    <row r="42" spans="1:9" x14ac:dyDescent="0.3">
      <c r="A42" s="15" t="s">
        <v>115</v>
      </c>
      <c r="B42" s="54">
        <v>2056798</v>
      </c>
      <c r="C42" s="21">
        <v>6395044</v>
      </c>
      <c r="F42" s="19"/>
      <c r="G42" s="19"/>
      <c r="H42" s="89"/>
      <c r="I42" s="89"/>
    </row>
    <row r="43" spans="1:9" ht="18" thickBot="1" x14ac:dyDescent="0.35">
      <c r="A43" s="11" t="s">
        <v>53</v>
      </c>
      <c r="B43" s="54">
        <v>-1113400</v>
      </c>
      <c r="C43" s="21">
        <v>31018059</v>
      </c>
      <c r="F43" s="19"/>
      <c r="G43" s="19"/>
      <c r="H43" s="89"/>
      <c r="I43" s="89"/>
    </row>
    <row r="44" spans="1:9" ht="18" thickBot="1" x14ac:dyDescent="0.35">
      <c r="A44" s="12" t="s">
        <v>43</v>
      </c>
      <c r="B44" s="55">
        <f>B35+B43+B42</f>
        <v>145151655</v>
      </c>
      <c r="C44" s="55">
        <f>C35+C43+C42</f>
        <v>76066018</v>
      </c>
      <c r="F44" s="19"/>
      <c r="G44" s="19"/>
      <c r="H44" s="89"/>
      <c r="I44" s="89"/>
    </row>
    <row r="45" spans="1:9" x14ac:dyDescent="0.3">
      <c r="A45" s="11" t="s">
        <v>59</v>
      </c>
      <c r="B45" s="52">
        <v>147866532</v>
      </c>
      <c r="C45" s="52">
        <v>75768846</v>
      </c>
      <c r="F45" s="19"/>
      <c r="G45" s="19"/>
      <c r="H45" s="89"/>
      <c r="I45" s="89"/>
    </row>
    <row r="46" spans="1:9" x14ac:dyDescent="0.3">
      <c r="A46" s="11" t="s">
        <v>60</v>
      </c>
      <c r="B46" s="52">
        <v>-2714877</v>
      </c>
      <c r="C46" s="52">
        <v>297172</v>
      </c>
      <c r="F46" s="19"/>
      <c r="G46" s="19"/>
      <c r="H46" s="89"/>
      <c r="I46" s="8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7"/>
  <sheetViews>
    <sheetView zoomScale="60" zoomScaleNormal="60" workbookViewId="0">
      <selection activeCell="E28" sqref="E28"/>
    </sheetView>
  </sheetViews>
  <sheetFormatPr defaultColWidth="8.85546875" defaultRowHeight="17.25" x14ac:dyDescent="0.3"/>
  <cols>
    <col min="1" max="1" width="50.28515625" style="50" customWidth="1"/>
    <col min="2" max="2" width="25.28515625" style="57" customWidth="1"/>
    <col min="3" max="3" width="18" style="57" bestFit="1" customWidth="1"/>
    <col min="4" max="4" width="19.85546875" style="57" bestFit="1" customWidth="1"/>
    <col min="5" max="5" width="21.28515625" style="57" bestFit="1" customWidth="1"/>
    <col min="6" max="6" width="18.7109375" style="57" customWidth="1"/>
    <col min="7" max="7" width="22.5703125" style="57" bestFit="1" customWidth="1"/>
    <col min="8" max="8" width="20.140625" style="57" customWidth="1"/>
    <col min="9" max="9" width="22.5703125" style="57" customWidth="1"/>
    <col min="10" max="10" width="6.7109375" style="50" customWidth="1"/>
    <col min="11" max="13" width="8.85546875" style="50"/>
    <col min="14" max="14" width="17.28515625" style="50" customWidth="1"/>
    <col min="15" max="16384" width="8.85546875" style="50"/>
  </cols>
  <sheetData>
    <row r="1" spans="1:9" ht="17.45" customHeight="1" x14ac:dyDescent="0.3">
      <c r="A1" s="70"/>
      <c r="B1" s="72" t="s">
        <v>61</v>
      </c>
      <c r="C1" s="72" t="s">
        <v>63</v>
      </c>
      <c r="D1" s="75" t="s">
        <v>66</v>
      </c>
      <c r="E1" s="72" t="s">
        <v>68</v>
      </c>
      <c r="F1" s="72" t="s">
        <v>69</v>
      </c>
      <c r="G1" s="72" t="s">
        <v>123</v>
      </c>
      <c r="H1" s="72" t="s">
        <v>58</v>
      </c>
      <c r="I1" s="72" t="s">
        <v>71</v>
      </c>
    </row>
    <row r="2" spans="1:9" x14ac:dyDescent="0.3">
      <c r="A2" s="70"/>
      <c r="B2" s="72" t="s">
        <v>62</v>
      </c>
      <c r="C2" s="71" t="s">
        <v>64</v>
      </c>
      <c r="D2" s="75" t="s">
        <v>67</v>
      </c>
      <c r="E2" s="71"/>
      <c r="F2" s="72" t="s">
        <v>70</v>
      </c>
      <c r="G2" s="72"/>
      <c r="H2" s="71"/>
      <c r="I2" s="72" t="s">
        <v>72</v>
      </c>
    </row>
    <row r="3" spans="1:9" x14ac:dyDescent="0.3">
      <c r="A3" s="70"/>
      <c r="B3" s="71"/>
      <c r="C3" s="68" t="s">
        <v>65</v>
      </c>
      <c r="D3" s="75"/>
      <c r="E3" s="68"/>
      <c r="F3" s="72"/>
      <c r="G3" s="72"/>
      <c r="H3" s="77"/>
      <c r="I3" s="72"/>
    </row>
    <row r="4" spans="1:9" x14ac:dyDescent="0.3">
      <c r="A4" s="70" t="s">
        <v>128</v>
      </c>
      <c r="B4" s="62">
        <v>1883815040</v>
      </c>
      <c r="C4" s="62">
        <v>441418396</v>
      </c>
      <c r="D4" s="62">
        <v>247478865</v>
      </c>
      <c r="E4" s="63">
        <v>1265796861</v>
      </c>
      <c r="F4" s="63">
        <v>199648810</v>
      </c>
      <c r="G4" s="63">
        <v>19932259</v>
      </c>
      <c r="H4" s="62">
        <v>82818034</v>
      </c>
      <c r="I4" s="63">
        <f>SUM(B4:H4)</f>
        <v>4140908265</v>
      </c>
    </row>
    <row r="5" spans="1:9" x14ac:dyDescent="0.3">
      <c r="A5" s="73" t="s">
        <v>129</v>
      </c>
      <c r="B5" s="34"/>
      <c r="C5" s="34"/>
      <c r="D5" s="34"/>
      <c r="E5" s="34"/>
      <c r="F5" s="34">
        <v>38355743</v>
      </c>
      <c r="G5" s="34"/>
      <c r="H5" s="76">
        <v>297172</v>
      </c>
      <c r="I5" s="34">
        <f>SUM(F5:H5)</f>
        <v>38652915</v>
      </c>
    </row>
    <row r="6" spans="1:9" x14ac:dyDescent="0.3">
      <c r="A6" s="30" t="s">
        <v>130</v>
      </c>
      <c r="B6" s="34"/>
      <c r="C6" s="34"/>
      <c r="D6" s="34"/>
      <c r="E6" s="34"/>
      <c r="F6" s="83">
        <v>6395044</v>
      </c>
      <c r="G6" s="34"/>
      <c r="H6" s="76"/>
      <c r="I6" s="34">
        <f t="shared" ref="I6:I10" si="0">SUM(F6:H6)</f>
        <v>6395044</v>
      </c>
    </row>
    <row r="7" spans="1:9" x14ac:dyDescent="0.3">
      <c r="A7" s="78"/>
      <c r="B7" s="34"/>
      <c r="C7" s="34"/>
      <c r="D7" s="34"/>
      <c r="E7" s="34"/>
      <c r="F7" s="83">
        <f>F5+F6</f>
        <v>44750787</v>
      </c>
      <c r="G7" s="83"/>
      <c r="H7" s="83">
        <f t="shared" ref="H7" si="1">H5+H6</f>
        <v>297172</v>
      </c>
      <c r="I7" s="34">
        <f t="shared" si="0"/>
        <v>45047959</v>
      </c>
    </row>
    <row r="8" spans="1:9" x14ac:dyDescent="0.3">
      <c r="A8" s="30" t="s">
        <v>116</v>
      </c>
      <c r="B8" s="34"/>
      <c r="C8" s="34"/>
      <c r="D8" s="34"/>
      <c r="E8" s="34"/>
      <c r="F8" s="83">
        <v>-131867053</v>
      </c>
      <c r="G8" s="34"/>
      <c r="H8" s="76"/>
      <c r="I8" s="34">
        <f t="shared" si="0"/>
        <v>-131867053</v>
      </c>
    </row>
    <row r="9" spans="1:9" x14ac:dyDescent="0.3">
      <c r="A9" s="73" t="s">
        <v>58</v>
      </c>
      <c r="B9" s="74"/>
      <c r="C9" s="69"/>
      <c r="D9" s="74"/>
      <c r="E9" s="74"/>
      <c r="F9" s="76"/>
      <c r="G9" s="76">
        <v>8329145</v>
      </c>
      <c r="H9" s="76">
        <v>22688914</v>
      </c>
      <c r="I9" s="34">
        <f t="shared" si="0"/>
        <v>31018059</v>
      </c>
    </row>
    <row r="10" spans="1:9" x14ac:dyDescent="0.3">
      <c r="A10" s="73" t="s">
        <v>132</v>
      </c>
      <c r="B10" s="69"/>
      <c r="C10" s="69"/>
      <c r="D10" s="69"/>
      <c r="E10" s="74"/>
      <c r="F10" s="76"/>
      <c r="G10" s="76"/>
      <c r="H10" s="76">
        <v>-11344457</v>
      </c>
      <c r="I10" s="34">
        <f t="shared" si="0"/>
        <v>-11344457</v>
      </c>
    </row>
    <row r="11" spans="1:9" x14ac:dyDescent="0.3">
      <c r="A11" s="60" t="s">
        <v>136</v>
      </c>
      <c r="B11" s="62">
        <v>1883815040</v>
      </c>
      <c r="C11" s="62">
        <v>441418396</v>
      </c>
      <c r="D11" s="62">
        <v>247478865</v>
      </c>
      <c r="E11" s="63">
        <v>1265796861</v>
      </c>
      <c r="F11" s="63">
        <f>F4+F7+F8</f>
        <v>112532544</v>
      </c>
      <c r="G11" s="63">
        <f>G4+G9</f>
        <v>28261404</v>
      </c>
      <c r="H11" s="62">
        <f>H4+H7+H9+H10</f>
        <v>94459663</v>
      </c>
      <c r="I11" s="63">
        <f>I4+I7+I8+I9+I10</f>
        <v>4073762773</v>
      </c>
    </row>
    <row r="12" spans="1:9" x14ac:dyDescent="0.3">
      <c r="A12" s="73" t="s">
        <v>113</v>
      </c>
      <c r="B12" s="73"/>
      <c r="C12" s="73"/>
      <c r="D12" s="73"/>
      <c r="E12" s="73"/>
      <c r="F12" s="76">
        <v>143085618</v>
      </c>
      <c r="G12" s="76"/>
      <c r="H12" s="76">
        <v>3977990</v>
      </c>
      <c r="I12" s="76">
        <f>SUM(B12:H12)</f>
        <v>147063608</v>
      </c>
    </row>
    <row r="13" spans="1:9" x14ac:dyDescent="0.3">
      <c r="A13" s="30" t="s">
        <v>130</v>
      </c>
      <c r="B13" s="38"/>
      <c r="C13" s="38"/>
      <c r="D13" s="38"/>
      <c r="E13" s="38"/>
      <c r="F13" s="74">
        <v>-2060994</v>
      </c>
      <c r="G13" s="74"/>
      <c r="H13" s="74"/>
      <c r="I13" s="76">
        <f t="shared" ref="I13:I18" si="2">SUM(B13:H13)</f>
        <v>-2060994</v>
      </c>
    </row>
    <row r="14" spans="1:9" x14ac:dyDescent="0.3">
      <c r="A14" s="73"/>
      <c r="B14" s="69"/>
      <c r="C14" s="69"/>
      <c r="D14" s="69"/>
      <c r="E14" s="69"/>
      <c r="F14" s="88">
        <f>F12+F13</f>
        <v>141024624</v>
      </c>
      <c r="G14" s="76"/>
      <c r="H14" s="88">
        <f>H12+H13</f>
        <v>3977990</v>
      </c>
      <c r="I14" s="76">
        <f t="shared" si="2"/>
        <v>145002614</v>
      </c>
    </row>
    <row r="15" spans="1:9" x14ac:dyDescent="0.3">
      <c r="A15" s="73" t="s">
        <v>111</v>
      </c>
      <c r="B15" s="65"/>
      <c r="C15" s="65"/>
      <c r="D15" s="65"/>
      <c r="E15" s="65"/>
      <c r="F15" s="76">
        <v>-10344066</v>
      </c>
      <c r="G15" s="76"/>
      <c r="H15" s="76"/>
      <c r="I15" s="76">
        <f t="shared" si="2"/>
        <v>-10344066</v>
      </c>
    </row>
    <row r="16" spans="1:9" x14ac:dyDescent="0.3">
      <c r="A16" s="78" t="s">
        <v>133</v>
      </c>
      <c r="B16" s="48"/>
      <c r="C16" s="48"/>
      <c r="D16" s="48"/>
      <c r="E16" s="48"/>
      <c r="F16" s="74">
        <v>10344066</v>
      </c>
      <c r="G16" s="66"/>
      <c r="H16" s="66"/>
      <c r="I16" s="76">
        <f t="shared" si="2"/>
        <v>10344066</v>
      </c>
    </row>
    <row r="17" spans="1:9" x14ac:dyDescent="0.3">
      <c r="A17" s="78" t="s">
        <v>73</v>
      </c>
      <c r="B17" s="48"/>
      <c r="C17" s="48"/>
      <c r="D17" s="48"/>
      <c r="E17" s="48"/>
      <c r="F17" s="66"/>
      <c r="G17" s="66"/>
      <c r="H17" s="66"/>
      <c r="I17" s="76"/>
    </row>
    <row r="18" spans="1:9" x14ac:dyDescent="0.3">
      <c r="A18" s="78" t="s">
        <v>132</v>
      </c>
      <c r="B18" s="48"/>
      <c r="C18" s="48"/>
      <c r="D18" s="48"/>
      <c r="E18" s="48"/>
      <c r="F18" s="48"/>
      <c r="G18" s="74">
        <v>-1344502</v>
      </c>
      <c r="H18" s="74">
        <v>-1307118</v>
      </c>
      <c r="I18" s="76">
        <f t="shared" si="2"/>
        <v>-2651620</v>
      </c>
    </row>
    <row r="19" spans="1:9" x14ac:dyDescent="0.3">
      <c r="A19" s="60" t="s">
        <v>131</v>
      </c>
      <c r="B19" s="38">
        <v>1883815040</v>
      </c>
      <c r="C19" s="38">
        <v>441418396</v>
      </c>
      <c r="D19" s="38">
        <v>247478865</v>
      </c>
      <c r="E19" s="38">
        <v>1265796861</v>
      </c>
      <c r="F19" s="82">
        <v>253557168</v>
      </c>
      <c r="G19" s="82">
        <v>26916902</v>
      </c>
      <c r="H19" s="82">
        <v>97130535</v>
      </c>
      <c r="I19" s="82">
        <v>4216113767</v>
      </c>
    </row>
    <row r="20" spans="1:9" x14ac:dyDescent="0.3">
      <c r="A20" s="73" t="s">
        <v>129</v>
      </c>
      <c r="B20" s="65"/>
      <c r="C20" s="65"/>
      <c r="D20" s="65"/>
      <c r="E20" s="66"/>
      <c r="F20" s="76">
        <v>146644784</v>
      </c>
      <c r="G20" s="76"/>
      <c r="H20" s="76">
        <v>-2436527</v>
      </c>
      <c r="I20" s="76">
        <f t="shared" ref="I20:I25" si="3">SUM(B20:H20)</f>
        <v>144208257</v>
      </c>
    </row>
    <row r="21" spans="1:9" x14ac:dyDescent="0.3">
      <c r="A21" s="30" t="s">
        <v>130</v>
      </c>
      <c r="B21" s="65"/>
      <c r="C21" s="65"/>
      <c r="D21" s="65"/>
      <c r="E21" s="66"/>
      <c r="F21" s="76">
        <v>2056798</v>
      </c>
      <c r="G21" s="76"/>
      <c r="H21" s="76"/>
      <c r="I21" s="76">
        <f t="shared" si="3"/>
        <v>2056798</v>
      </c>
    </row>
    <row r="22" spans="1:9" x14ac:dyDescent="0.3">
      <c r="A22" s="78"/>
      <c r="B22" s="65"/>
      <c r="C22" s="65"/>
      <c r="D22" s="65"/>
      <c r="E22" s="66"/>
      <c r="F22" s="83">
        <f>F20+F21</f>
        <v>148701582</v>
      </c>
      <c r="G22" s="83"/>
      <c r="H22" s="83">
        <f t="shared" ref="H22" si="4">H20+H21</f>
        <v>-2436527</v>
      </c>
      <c r="I22" s="76">
        <f t="shared" si="3"/>
        <v>146265055</v>
      </c>
    </row>
    <row r="23" spans="1:9" x14ac:dyDescent="0.3">
      <c r="A23" s="78" t="s">
        <v>73</v>
      </c>
      <c r="B23" s="65"/>
      <c r="C23" s="65"/>
      <c r="D23" s="65"/>
      <c r="E23" s="66"/>
      <c r="F23" s="65"/>
      <c r="G23" s="66"/>
      <c r="H23" s="74"/>
      <c r="I23" s="76"/>
    </row>
    <row r="24" spans="1:9" x14ac:dyDescent="0.3">
      <c r="A24" s="30" t="s">
        <v>138</v>
      </c>
      <c r="B24" s="38"/>
      <c r="C24" s="38"/>
      <c r="D24" s="38"/>
      <c r="E24" s="38"/>
      <c r="F24" s="74">
        <v>-65933526</v>
      </c>
      <c r="G24" s="38"/>
      <c r="H24" s="38"/>
      <c r="I24" s="76">
        <f t="shared" si="3"/>
        <v>-65933526</v>
      </c>
    </row>
    <row r="25" spans="1:9" x14ac:dyDescent="0.3">
      <c r="A25" s="30" t="s">
        <v>132</v>
      </c>
      <c r="B25" s="38"/>
      <c r="C25" s="38"/>
      <c r="D25" s="38"/>
      <c r="E25" s="38"/>
      <c r="F25" s="74">
        <v>17620380</v>
      </c>
      <c r="G25" s="74">
        <v>-18304769</v>
      </c>
      <c r="H25" s="74">
        <v>-429011</v>
      </c>
      <c r="I25" s="76">
        <f t="shared" si="3"/>
        <v>-1113400</v>
      </c>
    </row>
    <row r="26" spans="1:9" x14ac:dyDescent="0.3">
      <c r="A26" s="64" t="s">
        <v>137</v>
      </c>
      <c r="B26" s="38">
        <v>1883815040</v>
      </c>
      <c r="C26" s="38">
        <v>441418396</v>
      </c>
      <c r="D26" s="38">
        <v>247478865</v>
      </c>
      <c r="E26" s="38">
        <v>1265796861</v>
      </c>
      <c r="F26" s="38">
        <f>F19+F22+F24+F25</f>
        <v>353945604</v>
      </c>
      <c r="G26" s="38">
        <f>G19+G25</f>
        <v>8612133</v>
      </c>
      <c r="H26" s="38">
        <f>H19+H22+H25</f>
        <v>94264997</v>
      </c>
      <c r="I26" s="38">
        <f>I19+I22+I24+I25</f>
        <v>4295331896</v>
      </c>
    </row>
    <row r="29" spans="1:9" x14ac:dyDescent="0.3">
      <c r="I29" s="50"/>
    </row>
    <row r="30" spans="1:9" x14ac:dyDescent="0.3">
      <c r="I30" s="50"/>
    </row>
    <row r="31" spans="1:9" x14ac:dyDescent="0.3">
      <c r="I31" s="50"/>
    </row>
    <row r="32" spans="1:9" x14ac:dyDescent="0.3">
      <c r="B32" s="90"/>
      <c r="C32" s="90"/>
      <c r="D32" s="90"/>
      <c r="E32" s="90"/>
      <c r="F32" s="90"/>
      <c r="G32" s="90"/>
      <c r="H32" s="90"/>
      <c r="I32" s="91"/>
    </row>
    <row r="33" spans="2:9" x14ac:dyDescent="0.3">
      <c r="F33" s="90"/>
      <c r="H33" s="90"/>
      <c r="I33" s="91"/>
    </row>
    <row r="34" spans="2:9" x14ac:dyDescent="0.3">
      <c r="F34" s="90"/>
      <c r="I34" s="91"/>
    </row>
    <row r="35" spans="2:9" x14ac:dyDescent="0.3">
      <c r="F35" s="90"/>
      <c r="H35" s="90"/>
      <c r="I35" s="91"/>
    </row>
    <row r="36" spans="2:9" x14ac:dyDescent="0.3">
      <c r="F36" s="90"/>
      <c r="I36" s="91"/>
    </row>
    <row r="37" spans="2:9" x14ac:dyDescent="0.3">
      <c r="G37" s="90"/>
      <c r="H37" s="90"/>
      <c r="I37" s="91"/>
    </row>
    <row r="38" spans="2:9" x14ac:dyDescent="0.3">
      <c r="H38" s="90"/>
      <c r="I38" s="91"/>
    </row>
    <row r="39" spans="2:9" x14ac:dyDescent="0.3">
      <c r="B39" s="90"/>
      <c r="C39" s="90"/>
      <c r="D39" s="90"/>
      <c r="E39" s="90"/>
      <c r="F39" s="90"/>
      <c r="G39" s="90"/>
      <c r="H39" s="90"/>
      <c r="I39" s="91"/>
    </row>
    <row r="40" spans="2:9" x14ac:dyDescent="0.3">
      <c r="F40" s="90"/>
      <c r="H40" s="90"/>
      <c r="I40" s="91"/>
    </row>
    <row r="41" spans="2:9" x14ac:dyDescent="0.3">
      <c r="F41" s="90"/>
      <c r="I41" s="91"/>
    </row>
    <row r="42" spans="2:9" x14ac:dyDescent="0.3">
      <c r="F42" s="90"/>
      <c r="H42" s="90"/>
      <c r="I42" s="91"/>
    </row>
    <row r="43" spans="2:9" x14ac:dyDescent="0.3">
      <c r="F43" s="90"/>
      <c r="I43" s="91"/>
    </row>
    <row r="44" spans="2:9" x14ac:dyDescent="0.3">
      <c r="F44" s="90"/>
      <c r="I44" s="91"/>
    </row>
    <row r="45" spans="2:9" x14ac:dyDescent="0.3">
      <c r="F45" s="90"/>
      <c r="I45" s="91"/>
    </row>
    <row r="46" spans="2:9" x14ac:dyDescent="0.3">
      <c r="G46" s="90"/>
      <c r="H46" s="90"/>
      <c r="I46" s="91"/>
    </row>
    <row r="47" spans="2:9" x14ac:dyDescent="0.3">
      <c r="B47" s="90"/>
      <c r="C47" s="90"/>
      <c r="D47" s="90"/>
      <c r="E47" s="90"/>
      <c r="F47" s="90"/>
      <c r="G47" s="90"/>
      <c r="H47" s="90"/>
      <c r="I47" s="91"/>
    </row>
    <row r="48" spans="2:9" x14ac:dyDescent="0.3">
      <c r="F48" s="90"/>
      <c r="H48" s="90"/>
      <c r="I48" s="91"/>
    </row>
    <row r="49" spans="2:9" x14ac:dyDescent="0.3">
      <c r="F49" s="90"/>
      <c r="I49" s="91"/>
    </row>
    <row r="50" spans="2:9" x14ac:dyDescent="0.3">
      <c r="F50" s="90"/>
      <c r="H50" s="90"/>
      <c r="I50" s="91"/>
    </row>
    <row r="51" spans="2:9" x14ac:dyDescent="0.3">
      <c r="I51" s="50"/>
    </row>
    <row r="52" spans="2:9" x14ac:dyDescent="0.3">
      <c r="F52" s="90"/>
      <c r="I52" s="91"/>
    </row>
    <row r="53" spans="2:9" x14ac:dyDescent="0.3">
      <c r="F53" s="90"/>
      <c r="G53" s="90"/>
      <c r="H53" s="90"/>
      <c r="I53" s="91"/>
    </row>
    <row r="54" spans="2:9" x14ac:dyDescent="0.3">
      <c r="B54" s="90"/>
      <c r="C54" s="90"/>
      <c r="D54" s="90"/>
      <c r="E54" s="90"/>
      <c r="F54" s="90"/>
      <c r="G54" s="90"/>
      <c r="H54" s="90"/>
      <c r="I54" s="91"/>
    </row>
    <row r="55" spans="2:9" x14ac:dyDescent="0.3">
      <c r="I55" s="50"/>
    </row>
    <row r="56" spans="2:9" x14ac:dyDescent="0.3">
      <c r="B56" s="90"/>
      <c r="C56" s="90"/>
      <c r="D56" s="90"/>
      <c r="E56" s="90"/>
      <c r="F56" s="90"/>
      <c r="G56" s="90"/>
      <c r="H56" s="90"/>
      <c r="I56" s="90"/>
    </row>
    <row r="57" spans="2:9" x14ac:dyDescent="0.3">
      <c r="B57" s="90"/>
      <c r="C57" s="90"/>
      <c r="D57" s="90"/>
      <c r="E57" s="90"/>
      <c r="F57" s="90"/>
      <c r="G57" s="90"/>
      <c r="H57" s="90"/>
      <c r="I57" s="90"/>
    </row>
    <row r="58" spans="2:9" x14ac:dyDescent="0.3">
      <c r="B58" s="90"/>
      <c r="C58" s="90"/>
      <c r="D58" s="90"/>
      <c r="E58" s="90"/>
      <c r="F58" s="90"/>
      <c r="G58" s="90"/>
      <c r="H58" s="90"/>
      <c r="I58" s="90"/>
    </row>
    <row r="59" spans="2:9" x14ac:dyDescent="0.3">
      <c r="B59" s="90"/>
      <c r="C59" s="90"/>
      <c r="D59" s="90"/>
      <c r="E59" s="90"/>
      <c r="F59" s="90"/>
      <c r="G59" s="90"/>
      <c r="H59" s="90"/>
      <c r="I59" s="90"/>
    </row>
    <row r="60" spans="2:9" x14ac:dyDescent="0.3">
      <c r="B60" s="90"/>
      <c r="C60" s="90"/>
      <c r="D60" s="90"/>
      <c r="E60" s="90"/>
      <c r="F60" s="90"/>
      <c r="G60" s="90"/>
      <c r="H60" s="90"/>
      <c r="I60" s="90"/>
    </row>
    <row r="61" spans="2:9" x14ac:dyDescent="0.3">
      <c r="B61" s="90"/>
      <c r="C61" s="90"/>
      <c r="D61" s="90"/>
      <c r="E61" s="90"/>
      <c r="F61" s="90"/>
      <c r="G61" s="90"/>
      <c r="H61" s="90"/>
      <c r="I61" s="90"/>
    </row>
    <row r="62" spans="2:9" x14ac:dyDescent="0.3">
      <c r="B62" s="90"/>
      <c r="C62" s="90"/>
      <c r="D62" s="90"/>
      <c r="E62" s="90"/>
      <c r="F62" s="90"/>
      <c r="G62" s="90"/>
      <c r="H62" s="90"/>
      <c r="I62" s="90"/>
    </row>
    <row r="63" spans="2:9" x14ac:dyDescent="0.3">
      <c r="B63" s="90"/>
      <c r="C63" s="90"/>
      <c r="D63" s="90"/>
      <c r="E63" s="90"/>
      <c r="F63" s="90"/>
      <c r="G63" s="90"/>
      <c r="H63" s="90"/>
      <c r="I63" s="90"/>
    </row>
    <row r="64" spans="2:9" x14ac:dyDescent="0.3">
      <c r="B64" s="90"/>
      <c r="C64" s="90"/>
      <c r="D64" s="90"/>
      <c r="E64" s="90"/>
      <c r="F64" s="90"/>
      <c r="G64" s="90"/>
      <c r="H64" s="90"/>
      <c r="I64" s="90"/>
    </row>
    <row r="65" spans="2:9" x14ac:dyDescent="0.3">
      <c r="B65" s="90"/>
      <c r="C65" s="90"/>
      <c r="D65" s="90"/>
      <c r="E65" s="90"/>
      <c r="F65" s="90"/>
      <c r="G65" s="90"/>
      <c r="H65" s="90"/>
      <c r="I65" s="90"/>
    </row>
    <row r="66" spans="2:9" x14ac:dyDescent="0.3">
      <c r="B66" s="90"/>
      <c r="C66" s="90"/>
      <c r="D66" s="90"/>
      <c r="E66" s="90"/>
      <c r="F66" s="90"/>
      <c r="G66" s="90"/>
      <c r="H66" s="90"/>
      <c r="I66" s="90"/>
    </row>
    <row r="67" spans="2:9" x14ac:dyDescent="0.3">
      <c r="B67" s="90"/>
      <c r="C67" s="90"/>
      <c r="D67" s="90"/>
      <c r="E67" s="90"/>
      <c r="F67" s="90"/>
      <c r="G67" s="90"/>
      <c r="H67" s="90"/>
      <c r="I67" s="90"/>
    </row>
    <row r="68" spans="2:9" x14ac:dyDescent="0.3">
      <c r="B68" s="90"/>
      <c r="C68" s="90"/>
      <c r="D68" s="90"/>
      <c r="E68" s="90"/>
      <c r="F68" s="90"/>
      <c r="G68" s="90"/>
      <c r="H68" s="90"/>
      <c r="I68" s="90"/>
    </row>
    <row r="69" spans="2:9" x14ac:dyDescent="0.3">
      <c r="B69" s="90"/>
      <c r="C69" s="90"/>
      <c r="D69" s="90"/>
      <c r="E69" s="90"/>
      <c r="F69" s="90"/>
      <c r="G69" s="90"/>
      <c r="H69" s="90"/>
      <c r="I69" s="90"/>
    </row>
    <row r="70" spans="2:9" x14ac:dyDescent="0.3">
      <c r="B70" s="90"/>
      <c r="C70" s="90"/>
      <c r="D70" s="90"/>
      <c r="E70" s="90"/>
      <c r="F70" s="90"/>
      <c r="G70" s="90"/>
      <c r="H70" s="90"/>
      <c r="I70" s="90"/>
    </row>
    <row r="71" spans="2:9" x14ac:dyDescent="0.3">
      <c r="B71" s="90"/>
      <c r="C71" s="90"/>
      <c r="D71" s="90"/>
      <c r="E71" s="90"/>
      <c r="F71" s="90"/>
      <c r="G71" s="90"/>
      <c r="H71" s="90"/>
      <c r="I71" s="90"/>
    </row>
    <row r="72" spans="2:9" x14ac:dyDescent="0.3">
      <c r="B72" s="90"/>
      <c r="C72" s="90"/>
      <c r="D72" s="90"/>
      <c r="E72" s="90"/>
      <c r="F72" s="90"/>
      <c r="G72" s="90"/>
      <c r="H72" s="90"/>
      <c r="I72" s="90"/>
    </row>
    <row r="73" spans="2:9" x14ac:dyDescent="0.3">
      <c r="B73" s="90"/>
      <c r="C73" s="90"/>
      <c r="D73" s="90"/>
      <c r="E73" s="90"/>
      <c r="F73" s="90"/>
      <c r="G73" s="90"/>
      <c r="H73" s="90"/>
      <c r="I73" s="90"/>
    </row>
    <row r="74" spans="2:9" x14ac:dyDescent="0.3">
      <c r="B74" s="90"/>
      <c r="C74" s="90"/>
      <c r="D74" s="90"/>
      <c r="E74" s="90"/>
      <c r="F74" s="90"/>
      <c r="G74" s="90"/>
      <c r="H74" s="90"/>
      <c r="I74" s="90"/>
    </row>
    <row r="75" spans="2:9" x14ac:dyDescent="0.3">
      <c r="B75" s="90"/>
      <c r="C75" s="90"/>
      <c r="D75" s="90"/>
      <c r="E75" s="90"/>
      <c r="F75" s="90"/>
      <c r="G75" s="90"/>
      <c r="H75" s="90"/>
      <c r="I75" s="90"/>
    </row>
    <row r="76" spans="2:9" x14ac:dyDescent="0.3">
      <c r="B76" s="90"/>
      <c r="C76" s="90"/>
      <c r="D76" s="90"/>
      <c r="E76" s="90"/>
      <c r="F76" s="90"/>
      <c r="G76" s="90"/>
      <c r="H76" s="90"/>
      <c r="I76" s="90"/>
    </row>
    <row r="77" spans="2:9" x14ac:dyDescent="0.3">
      <c r="B77" s="90"/>
      <c r="C77" s="90"/>
      <c r="D77" s="90"/>
      <c r="E77" s="90"/>
      <c r="F77" s="90"/>
      <c r="G77" s="90"/>
      <c r="H77" s="90"/>
      <c r="I77" s="90"/>
    </row>
    <row r="78" spans="2:9" x14ac:dyDescent="0.3">
      <c r="B78" s="90"/>
      <c r="C78" s="90"/>
      <c r="D78" s="90"/>
      <c r="E78" s="90"/>
      <c r="F78" s="90"/>
      <c r="G78" s="90"/>
      <c r="H78" s="90"/>
      <c r="I78" s="90"/>
    </row>
    <row r="79" spans="2:9" x14ac:dyDescent="0.3">
      <c r="B79" s="90"/>
      <c r="C79" s="90"/>
      <c r="D79" s="90"/>
      <c r="E79" s="90"/>
      <c r="F79" s="90"/>
      <c r="G79" s="90"/>
      <c r="H79" s="90"/>
      <c r="I79" s="90"/>
    </row>
    <row r="80" spans="2:9" x14ac:dyDescent="0.3">
      <c r="B80" s="90"/>
      <c r="C80" s="90"/>
      <c r="D80" s="90"/>
      <c r="E80" s="90"/>
      <c r="F80" s="90"/>
      <c r="G80" s="90"/>
      <c r="H80" s="90"/>
      <c r="I80" s="90"/>
    </row>
    <row r="81" spans="2:9" x14ac:dyDescent="0.3">
      <c r="B81" s="90"/>
      <c r="C81" s="90"/>
      <c r="D81" s="90"/>
      <c r="E81" s="90"/>
      <c r="F81" s="90"/>
      <c r="G81" s="90"/>
      <c r="H81" s="90"/>
      <c r="I81" s="90"/>
    </row>
    <row r="82" spans="2:9" x14ac:dyDescent="0.3">
      <c r="B82" s="90"/>
      <c r="C82" s="90"/>
      <c r="D82" s="90"/>
      <c r="E82" s="90"/>
      <c r="F82" s="90"/>
      <c r="G82" s="90"/>
      <c r="H82" s="90"/>
      <c r="I82" s="90"/>
    </row>
    <row r="83" spans="2:9" x14ac:dyDescent="0.3">
      <c r="B83" s="90"/>
      <c r="C83" s="90"/>
      <c r="D83" s="90"/>
      <c r="E83" s="90"/>
      <c r="F83" s="90"/>
      <c r="G83" s="90"/>
      <c r="H83" s="90"/>
      <c r="I83" s="90"/>
    </row>
    <row r="84" spans="2:9" x14ac:dyDescent="0.3">
      <c r="B84" s="90"/>
      <c r="C84" s="90"/>
      <c r="D84" s="90"/>
      <c r="E84" s="90"/>
      <c r="F84" s="90"/>
      <c r="G84" s="90"/>
      <c r="H84" s="90"/>
      <c r="I84" s="90"/>
    </row>
    <row r="85" spans="2:9" x14ac:dyDescent="0.3">
      <c r="B85" s="90"/>
      <c r="C85" s="90"/>
      <c r="D85" s="90"/>
      <c r="E85" s="90"/>
      <c r="F85" s="90"/>
      <c r="G85" s="90"/>
      <c r="H85" s="90"/>
      <c r="I85" s="90"/>
    </row>
    <row r="86" spans="2:9" x14ac:dyDescent="0.3">
      <c r="B86" s="90"/>
      <c r="C86" s="90"/>
      <c r="D86" s="90"/>
      <c r="E86" s="90"/>
      <c r="F86" s="90"/>
      <c r="G86" s="90"/>
      <c r="H86" s="90"/>
      <c r="I86" s="90"/>
    </row>
    <row r="87" spans="2:9" x14ac:dyDescent="0.3">
      <c r="B87" s="90"/>
      <c r="C87" s="90"/>
      <c r="D87" s="90"/>
      <c r="E87" s="90"/>
      <c r="F87" s="90"/>
      <c r="G87" s="90"/>
      <c r="H87" s="90"/>
      <c r="I87" s="90"/>
    </row>
    <row r="88" spans="2:9" x14ac:dyDescent="0.3">
      <c r="B88" s="90"/>
      <c r="C88" s="90"/>
      <c r="D88" s="90"/>
      <c r="E88" s="90"/>
      <c r="F88" s="90"/>
      <c r="G88" s="90"/>
      <c r="H88" s="90"/>
      <c r="I88" s="90"/>
    </row>
    <row r="89" spans="2:9" x14ac:dyDescent="0.3">
      <c r="B89" s="90"/>
      <c r="C89" s="90"/>
      <c r="D89" s="90"/>
      <c r="E89" s="90"/>
      <c r="F89" s="90"/>
      <c r="G89" s="90"/>
      <c r="H89" s="90"/>
      <c r="I89" s="90"/>
    </row>
    <row r="90" spans="2:9" x14ac:dyDescent="0.3">
      <c r="B90" s="90"/>
      <c r="C90" s="90"/>
      <c r="D90" s="90"/>
      <c r="E90" s="90"/>
      <c r="F90" s="90"/>
      <c r="G90" s="90"/>
      <c r="H90" s="90"/>
      <c r="I90" s="90"/>
    </row>
    <row r="91" spans="2:9" x14ac:dyDescent="0.3">
      <c r="B91" s="90"/>
      <c r="C91" s="90"/>
      <c r="D91" s="90"/>
      <c r="E91" s="90"/>
      <c r="F91" s="90"/>
      <c r="G91" s="90"/>
      <c r="H91" s="90"/>
      <c r="I91" s="90"/>
    </row>
    <row r="92" spans="2:9" x14ac:dyDescent="0.3">
      <c r="B92" s="90"/>
      <c r="C92" s="90"/>
      <c r="D92" s="90"/>
      <c r="E92" s="90"/>
      <c r="F92" s="90"/>
      <c r="G92" s="90"/>
      <c r="H92" s="90"/>
      <c r="I92" s="90"/>
    </row>
    <row r="93" spans="2:9" x14ac:dyDescent="0.3">
      <c r="B93" s="90"/>
      <c r="C93" s="90"/>
      <c r="D93" s="90"/>
      <c r="E93" s="90"/>
      <c r="F93" s="90"/>
      <c r="G93" s="90"/>
      <c r="H93" s="90"/>
      <c r="I93" s="90"/>
    </row>
    <row r="94" spans="2:9" x14ac:dyDescent="0.3">
      <c r="B94" s="90"/>
      <c r="C94" s="90"/>
      <c r="D94" s="90"/>
      <c r="E94" s="90"/>
      <c r="F94" s="90"/>
      <c r="G94" s="90"/>
      <c r="H94" s="90"/>
      <c r="I94" s="90"/>
    </row>
    <row r="95" spans="2:9" x14ac:dyDescent="0.3">
      <c r="B95" s="90"/>
      <c r="C95" s="90"/>
      <c r="D95" s="90"/>
      <c r="E95" s="90"/>
      <c r="F95" s="90"/>
      <c r="G95" s="90"/>
      <c r="H95" s="90"/>
      <c r="I95" s="90"/>
    </row>
    <row r="96" spans="2:9" x14ac:dyDescent="0.3">
      <c r="B96" s="90"/>
      <c r="C96" s="90"/>
      <c r="D96" s="90"/>
      <c r="E96" s="90"/>
      <c r="F96" s="90"/>
      <c r="G96" s="90"/>
      <c r="H96" s="90"/>
      <c r="I96" s="90"/>
    </row>
    <row r="97" spans="2:9" x14ac:dyDescent="0.3">
      <c r="B97" s="90"/>
      <c r="C97" s="90"/>
      <c r="D97" s="90"/>
      <c r="E97" s="90"/>
      <c r="F97" s="90"/>
      <c r="G97" s="90"/>
      <c r="H97" s="90"/>
      <c r="I97" s="9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1"/>
  <sheetViews>
    <sheetView zoomScale="60" zoomScaleNormal="60" workbookViewId="0">
      <selection activeCell="O33" sqref="O33"/>
    </sheetView>
  </sheetViews>
  <sheetFormatPr defaultColWidth="8.85546875" defaultRowHeight="17.25" x14ac:dyDescent="0.3"/>
  <cols>
    <col min="1" max="1" width="8.85546875" style="26"/>
    <col min="2" max="2" width="58.140625" style="26" customWidth="1"/>
    <col min="3" max="4" width="27.85546875" style="26" customWidth="1"/>
    <col min="5" max="16384" width="8.85546875" style="26"/>
  </cols>
  <sheetData>
    <row r="1" spans="2:4" x14ac:dyDescent="0.3">
      <c r="B1" s="23"/>
      <c r="C1" s="87" t="s">
        <v>127</v>
      </c>
      <c r="D1" s="87" t="s">
        <v>127</v>
      </c>
    </row>
    <row r="2" spans="2:4" x14ac:dyDescent="0.3">
      <c r="B2" s="23"/>
      <c r="C2" s="85">
        <v>45292</v>
      </c>
      <c r="D2" s="85">
        <v>44927</v>
      </c>
    </row>
    <row r="3" spans="2:4" x14ac:dyDescent="0.3">
      <c r="B3" s="23"/>
      <c r="C3" s="85">
        <v>45565</v>
      </c>
      <c r="D3" s="85">
        <v>45199</v>
      </c>
    </row>
    <row r="4" spans="2:4" x14ac:dyDescent="0.3">
      <c r="B4" s="60"/>
      <c r="C4" s="84"/>
      <c r="D4" s="84"/>
    </row>
    <row r="5" spans="2:4" x14ac:dyDescent="0.3">
      <c r="B5" s="23" t="s">
        <v>40</v>
      </c>
      <c r="C5" s="38">
        <v>184952585</v>
      </c>
      <c r="D5" s="38">
        <v>54354655</v>
      </c>
    </row>
    <row r="6" spans="2:4" x14ac:dyDescent="0.3">
      <c r="B6" s="23"/>
      <c r="C6" s="36"/>
      <c r="D6" s="24"/>
    </row>
    <row r="7" spans="2:4" x14ac:dyDescent="0.3">
      <c r="B7" s="27" t="s">
        <v>74</v>
      </c>
      <c r="C7" s="36"/>
      <c r="D7" s="24"/>
    </row>
    <row r="8" spans="2:4" x14ac:dyDescent="0.3">
      <c r="B8" s="28"/>
      <c r="C8" s="37"/>
      <c r="D8" s="29"/>
    </row>
    <row r="9" spans="2:4" x14ac:dyDescent="0.3">
      <c r="B9" s="28" t="s">
        <v>26</v>
      </c>
      <c r="C9" s="46">
        <v>389119666</v>
      </c>
      <c r="D9" s="46">
        <v>355385952</v>
      </c>
    </row>
    <row r="10" spans="2:4" x14ac:dyDescent="0.3">
      <c r="B10" s="28" t="s">
        <v>75</v>
      </c>
      <c r="C10" s="46">
        <v>177998</v>
      </c>
      <c r="D10" s="46">
        <v>-139266</v>
      </c>
    </row>
    <row r="11" spans="2:4" x14ac:dyDescent="0.3">
      <c r="B11" s="28" t="s">
        <v>76</v>
      </c>
      <c r="C11" s="46">
        <v>-17321886</v>
      </c>
      <c r="D11" s="46">
        <v>-26268326</v>
      </c>
    </row>
    <row r="12" spans="2:4" ht="34.5" x14ac:dyDescent="0.3">
      <c r="B12" s="28" t="s">
        <v>118</v>
      </c>
      <c r="C12" s="46">
        <v>-78979261</v>
      </c>
      <c r="D12" s="46">
        <v>-85471941</v>
      </c>
    </row>
    <row r="13" spans="2:4" x14ac:dyDescent="0.3">
      <c r="B13" s="28" t="s">
        <v>77</v>
      </c>
      <c r="C13" s="46">
        <v>-93633374</v>
      </c>
      <c r="D13" s="46">
        <v>-126961297</v>
      </c>
    </row>
    <row r="14" spans="2:4" x14ac:dyDescent="0.3">
      <c r="B14" s="28" t="s">
        <v>78</v>
      </c>
      <c r="C14" s="46">
        <v>1434719</v>
      </c>
      <c r="D14" s="46">
        <v>86206</v>
      </c>
    </row>
    <row r="15" spans="2:4" x14ac:dyDescent="0.3">
      <c r="B15" s="59" t="s">
        <v>117</v>
      </c>
      <c r="C15" s="46">
        <v>5215957</v>
      </c>
      <c r="D15" s="46">
        <v>5084408</v>
      </c>
    </row>
    <row r="16" spans="2:4" x14ac:dyDescent="0.3">
      <c r="B16" s="59" t="s">
        <v>79</v>
      </c>
      <c r="C16" s="46">
        <v>7851144</v>
      </c>
      <c r="D16" s="46">
        <v>71806839</v>
      </c>
    </row>
    <row r="17" spans="2:4" x14ac:dyDescent="0.3">
      <c r="B17" s="78" t="s">
        <v>134</v>
      </c>
      <c r="C17" s="46">
        <v>19793785</v>
      </c>
      <c r="D17" s="46">
        <v>3932435</v>
      </c>
    </row>
    <row r="18" spans="2:4" ht="34.5" x14ac:dyDescent="0.3">
      <c r="B18" s="78" t="s">
        <v>135</v>
      </c>
      <c r="C18" s="46">
        <v>6919559</v>
      </c>
      <c r="D18" s="46">
        <v>9600773</v>
      </c>
    </row>
    <row r="19" spans="2:4" x14ac:dyDescent="0.3">
      <c r="B19" s="28" t="s">
        <v>80</v>
      </c>
      <c r="C19" s="46">
        <v>-55275029</v>
      </c>
      <c r="D19" s="46">
        <v>-42879138</v>
      </c>
    </row>
    <row r="20" spans="2:4" x14ac:dyDescent="0.3">
      <c r="B20" s="28" t="s">
        <v>81</v>
      </c>
      <c r="C20" s="46">
        <v>113421051</v>
      </c>
      <c r="D20" s="46">
        <v>73940114</v>
      </c>
    </row>
    <row r="21" spans="2:4" ht="34.5" x14ac:dyDescent="0.3">
      <c r="B21" s="28" t="s">
        <v>119</v>
      </c>
      <c r="C21" s="46">
        <v>1800351</v>
      </c>
      <c r="D21" s="46">
        <v>-11104080</v>
      </c>
    </row>
    <row r="22" spans="2:4" x14ac:dyDescent="0.3">
      <c r="B22" s="28" t="s">
        <v>82</v>
      </c>
      <c r="C22" s="46">
        <v>-143803</v>
      </c>
      <c r="D22" s="46">
        <v>-330241</v>
      </c>
    </row>
    <row r="23" spans="2:4" x14ac:dyDescent="0.3">
      <c r="B23" s="23" t="s">
        <v>83</v>
      </c>
      <c r="C23" s="45">
        <f>SUM(C5:C22)</f>
        <v>485333462</v>
      </c>
      <c r="D23" s="45">
        <f>SUM(D5:D22)</f>
        <v>281037093</v>
      </c>
    </row>
    <row r="24" spans="2:4" x14ac:dyDescent="0.3">
      <c r="B24" s="23" t="s">
        <v>84</v>
      </c>
      <c r="C24" s="25"/>
      <c r="D24" s="25"/>
    </row>
    <row r="25" spans="2:4" x14ac:dyDescent="0.3">
      <c r="B25" s="28"/>
      <c r="C25" s="31"/>
      <c r="D25" s="31"/>
    </row>
    <row r="26" spans="2:4" ht="34.5" x14ac:dyDescent="0.3">
      <c r="B26" s="28" t="s">
        <v>85</v>
      </c>
      <c r="C26" s="34">
        <v>-25859601</v>
      </c>
      <c r="D26" s="34">
        <v>123912486</v>
      </c>
    </row>
    <row r="27" spans="2:4" x14ac:dyDescent="0.3">
      <c r="B27" s="28" t="s">
        <v>86</v>
      </c>
      <c r="C27" s="34">
        <v>20828745</v>
      </c>
      <c r="D27" s="46">
        <v>33207289</v>
      </c>
    </row>
    <row r="28" spans="2:4" x14ac:dyDescent="0.3">
      <c r="B28" s="28" t="s">
        <v>87</v>
      </c>
      <c r="C28" s="46">
        <v>103006656</v>
      </c>
      <c r="D28" s="46">
        <v>57008700</v>
      </c>
    </row>
    <row r="29" spans="2:4" x14ac:dyDescent="0.3">
      <c r="B29" s="23" t="s">
        <v>88</v>
      </c>
      <c r="C29" s="40">
        <v>583309262</v>
      </c>
      <c r="D29" s="40">
        <v>495165568</v>
      </c>
    </row>
    <row r="30" spans="2:4" x14ac:dyDescent="0.3">
      <c r="B30" s="23"/>
      <c r="C30" s="36"/>
      <c r="D30" s="24"/>
    </row>
    <row r="31" spans="2:4" x14ac:dyDescent="0.3">
      <c r="B31" s="28" t="s">
        <v>106</v>
      </c>
      <c r="C31" s="46">
        <v>-97209453</v>
      </c>
      <c r="D31" s="46">
        <v>-85638540</v>
      </c>
    </row>
    <row r="32" spans="2:4" x14ac:dyDescent="0.3">
      <c r="B32" s="28" t="s">
        <v>89</v>
      </c>
      <c r="C32" s="39">
        <v>11571378</v>
      </c>
      <c r="D32" s="33">
        <v>1987623</v>
      </c>
    </row>
    <row r="33" spans="2:4" x14ac:dyDescent="0.3">
      <c r="B33" s="28" t="s">
        <v>90</v>
      </c>
      <c r="C33" s="46">
        <v>-57887666</v>
      </c>
      <c r="D33" s="46">
        <v>-56047181</v>
      </c>
    </row>
    <row r="34" spans="2:4" x14ac:dyDescent="0.3">
      <c r="B34" s="23" t="s">
        <v>91</v>
      </c>
      <c r="C34" s="36"/>
      <c r="D34" s="24"/>
    </row>
    <row r="35" spans="2:4" x14ac:dyDescent="0.3">
      <c r="B35" s="23" t="s">
        <v>92</v>
      </c>
      <c r="C35" s="43">
        <f>SUM(C29:C34)</f>
        <v>439783521</v>
      </c>
      <c r="D35" s="48">
        <f>SUM(D29:D34)</f>
        <v>355467470</v>
      </c>
    </row>
    <row r="36" spans="2:4" x14ac:dyDescent="0.3">
      <c r="B36" s="28"/>
      <c r="C36" s="36"/>
      <c r="D36" s="24"/>
    </row>
    <row r="37" spans="2:4" x14ac:dyDescent="0.3">
      <c r="B37" s="23" t="s">
        <v>93</v>
      </c>
      <c r="C37" s="35"/>
      <c r="D37" s="23"/>
    </row>
    <row r="38" spans="2:4" x14ac:dyDescent="0.3">
      <c r="B38" s="49"/>
      <c r="C38" s="35"/>
      <c r="D38" s="23"/>
    </row>
    <row r="39" spans="2:4" x14ac:dyDescent="0.3">
      <c r="B39" s="30" t="s">
        <v>109</v>
      </c>
      <c r="C39" s="46">
        <v>-1007753909</v>
      </c>
      <c r="D39" s="46">
        <v>-282724882</v>
      </c>
    </row>
    <row r="40" spans="2:4" x14ac:dyDescent="0.3">
      <c r="B40" s="30" t="s">
        <v>108</v>
      </c>
      <c r="C40" s="46">
        <v>-9465037</v>
      </c>
      <c r="D40" s="46">
        <v>-10509368</v>
      </c>
    </row>
    <row r="41" spans="2:4" x14ac:dyDescent="0.3">
      <c r="B41" s="26" t="s">
        <v>94</v>
      </c>
      <c r="C41" s="46">
        <v>110457</v>
      </c>
      <c r="D41" s="46">
        <v>263919</v>
      </c>
    </row>
    <row r="42" spans="2:4" ht="34.5" x14ac:dyDescent="0.3">
      <c r="B42" s="28" t="s">
        <v>107</v>
      </c>
      <c r="C42" s="47">
        <v>257482234</v>
      </c>
      <c r="D42" s="47">
        <v>3600471</v>
      </c>
    </row>
    <row r="43" spans="2:4" x14ac:dyDescent="0.3">
      <c r="B43" s="73"/>
      <c r="C43" s="47"/>
      <c r="D43" s="47"/>
    </row>
    <row r="44" spans="2:4" x14ac:dyDescent="0.3">
      <c r="B44" s="23" t="s">
        <v>126</v>
      </c>
      <c r="C44" s="44">
        <f>SUM(C39:C42)</f>
        <v>-759626255</v>
      </c>
      <c r="D44" s="44">
        <f>SUM(D39:D42)</f>
        <v>-289369860</v>
      </c>
    </row>
    <row r="45" spans="2:4" x14ac:dyDescent="0.3">
      <c r="B45" s="23" t="s">
        <v>124</v>
      </c>
    </row>
    <row r="46" spans="2:4" x14ac:dyDescent="0.3">
      <c r="C46" s="35"/>
      <c r="D46" s="23"/>
    </row>
    <row r="47" spans="2:4" x14ac:dyDescent="0.3">
      <c r="B47" s="23" t="s">
        <v>112</v>
      </c>
      <c r="C47" s="60"/>
      <c r="D47" s="46"/>
    </row>
    <row r="48" spans="2:4" x14ac:dyDescent="0.3">
      <c r="B48" s="26" t="s">
        <v>125</v>
      </c>
      <c r="C48" s="46">
        <v>497670000</v>
      </c>
      <c r="D48" s="46">
        <v>246610000</v>
      </c>
    </row>
    <row r="49" spans="2:4" x14ac:dyDescent="0.3">
      <c r="B49" s="28" t="s">
        <v>95</v>
      </c>
      <c r="C49" s="46">
        <v>-112490694</v>
      </c>
      <c r="D49" s="46">
        <v>-103072931</v>
      </c>
    </row>
    <row r="50" spans="2:4" x14ac:dyDescent="0.3">
      <c r="B50" s="28" t="s">
        <v>96</v>
      </c>
      <c r="C50" s="46">
        <v>5976754</v>
      </c>
      <c r="D50" s="46">
        <v>173013112</v>
      </c>
    </row>
    <row r="51" spans="2:4" x14ac:dyDescent="0.3">
      <c r="B51" s="28" t="s">
        <v>97</v>
      </c>
      <c r="C51" s="46">
        <v>-38482380</v>
      </c>
      <c r="D51" s="46">
        <v>-4568862</v>
      </c>
    </row>
    <row r="52" spans="2:4" x14ac:dyDescent="0.3">
      <c r="B52" s="28" t="s">
        <v>98</v>
      </c>
      <c r="C52" s="39">
        <v>-66001407</v>
      </c>
      <c r="D52" s="33">
        <v>-132239672</v>
      </c>
    </row>
    <row r="53" spans="2:4" x14ac:dyDescent="0.3">
      <c r="C53" s="46"/>
      <c r="D53" s="46"/>
    </row>
    <row r="54" spans="2:4" x14ac:dyDescent="0.3">
      <c r="B54" s="23" t="s">
        <v>99</v>
      </c>
      <c r="C54" s="44">
        <f>SUM(C48:C53)</f>
        <v>286672273</v>
      </c>
      <c r="D54" s="44">
        <f>SUM(D47:D53)</f>
        <v>179741647</v>
      </c>
    </row>
    <row r="55" spans="2:4" x14ac:dyDescent="0.3">
      <c r="B55" s="23" t="s">
        <v>100</v>
      </c>
      <c r="C55" s="36"/>
      <c r="D55" s="24"/>
    </row>
    <row r="56" spans="2:4" x14ac:dyDescent="0.3">
      <c r="B56" s="41" t="s">
        <v>101</v>
      </c>
      <c r="C56" s="44">
        <f>C54+C44+C35</f>
        <v>-33170461</v>
      </c>
      <c r="D56" s="44">
        <f>D54+D44+D35</f>
        <v>245839257</v>
      </c>
    </row>
    <row r="57" spans="2:4" x14ac:dyDescent="0.3">
      <c r="B57" s="23" t="s">
        <v>102</v>
      </c>
      <c r="C57" s="37"/>
      <c r="D57" s="29"/>
    </row>
    <row r="58" spans="2:4" x14ac:dyDescent="0.3">
      <c r="B58" s="41" t="s">
        <v>103</v>
      </c>
      <c r="C58" s="45">
        <v>712813045</v>
      </c>
      <c r="D58" s="45">
        <v>418666555</v>
      </c>
    </row>
    <row r="59" spans="2:4" x14ac:dyDescent="0.3">
      <c r="B59" s="23" t="s">
        <v>104</v>
      </c>
      <c r="C59" s="25"/>
      <c r="D59" s="25"/>
    </row>
    <row r="60" spans="2:4" x14ac:dyDescent="0.3">
      <c r="B60" s="41" t="s">
        <v>103</v>
      </c>
      <c r="C60" s="32">
        <f>C56+C58</f>
        <v>679642584</v>
      </c>
      <c r="D60" s="32">
        <f>D56+D58</f>
        <v>664505812</v>
      </c>
    </row>
    <row r="61" spans="2:4" x14ac:dyDescent="0.3">
      <c r="B61" s="42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30092024-Ro </vt:lpstr>
      <vt:lpstr>Rez. Glob_30092024-Ro</vt:lpstr>
      <vt:lpstr>Capitaluri_30092024-Ro</vt:lpstr>
      <vt:lpstr>Flux de numerar_30092024-Ro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2024-11-14T10:44:22Z</dcterms:modified>
</cp:coreProperties>
</file>