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y Documents\rezultate financiare\2022\rezultate Trim III\Site\RO\"/>
    </mc:Choice>
  </mc:AlternateContent>
  <bookViews>
    <workbookView xWindow="0" yWindow="0" windowWidth="19200" windowHeight="6465" tabRatio="860"/>
  </bookViews>
  <sheets>
    <sheet name=" Poz.Fin. 30092022-Ro " sheetId="1" r:id="rId1"/>
    <sheet name="Rez. Glob_30092022-Ro" sheetId="2" r:id="rId2"/>
    <sheet name="Capitaluri_30092022-Ro" sheetId="7" r:id="rId3"/>
    <sheet name="Flux de numerar_30092022-Ro" sheetId="9" r:id="rId4"/>
  </sheets>
  <definedNames>
    <definedName name="_Hlk102989709" localSheetId="2">'Capitaluri_30092022-Ro'!#REF!</definedName>
    <definedName name="OLE_LINK12" localSheetId="0">' Poz.Fin. 30092022-Ro '!#REF!</definedName>
    <definedName name="OLE_LINK21" localSheetId="0">' Poz.Fin. 30092022-Ro '!#REF!</definedName>
    <definedName name="OLE_LINK3" localSheetId="1">'Rez. Glob_30092022-Ro'!#REF!</definedName>
    <definedName name="OLE_LINK9" localSheetId="0">' Poz.Fin. 30092022-Ro 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9" l="1"/>
  <c r="D20" i="9"/>
  <c r="C46" i="9"/>
  <c r="D46" i="9"/>
  <c r="D37" i="9" l="1"/>
  <c r="C37" i="9"/>
  <c r="D26" i="9"/>
  <c r="C26" i="9"/>
  <c r="C30" i="9" l="1"/>
  <c r="D30" i="9"/>
  <c r="D49" i="1"/>
  <c r="C49" i="1"/>
  <c r="D41" i="1"/>
  <c r="C41" i="1"/>
  <c r="D31" i="1"/>
  <c r="C31" i="1"/>
  <c r="C18" i="1"/>
  <c r="C12" i="1"/>
  <c r="C34" i="1" l="1"/>
  <c r="D34" i="1"/>
  <c r="D48" i="9"/>
  <c r="C48" i="9"/>
  <c r="C51" i="1"/>
  <c r="C20" i="1"/>
  <c r="B9" i="2"/>
  <c r="C9" i="2"/>
  <c r="C53" i="1" l="1"/>
  <c r="C50" i="9"/>
  <c r="D50" i="9"/>
  <c r="C19" i="2"/>
  <c r="B19" i="2"/>
  <c r="C30" i="2" l="1"/>
  <c r="D18" i="1"/>
  <c r="D12" i="1"/>
  <c r="D51" i="1" l="1"/>
  <c r="D20" i="1"/>
  <c r="B30" i="2"/>
  <c r="D53" i="1" l="1"/>
  <c r="B26" i="2" l="1"/>
  <c r="B32" i="2" l="1"/>
  <c r="C26" i="2"/>
  <c r="C32" i="2" l="1"/>
  <c r="B36" i="2"/>
  <c r="B44" i="2" l="1"/>
  <c r="C36" i="2"/>
  <c r="C44" i="2" l="1"/>
</calcChain>
</file>

<file path=xl/sharedStrings.xml><?xml version="1.0" encoding="utf-8"?>
<sst xmlns="http://schemas.openxmlformats.org/spreadsheetml/2006/main" count="243" uniqueCount="152">
  <si>
    <t>ACTIV</t>
  </si>
  <si>
    <t>Active imobilizate</t>
  </si>
  <si>
    <t>Imobilizări necorporale</t>
  </si>
  <si>
    <t>Drepturi de utilizare a activelor luate in leasing</t>
  </si>
  <si>
    <t>Imobilizări corporale</t>
  </si>
  <si>
    <t>Creanţe comerciale şi alte creanţe</t>
  </si>
  <si>
    <t>Active circulante</t>
  </si>
  <si>
    <t>Stocuri</t>
  </si>
  <si>
    <t>Numerar şi echivalent de numerar</t>
  </si>
  <si>
    <t>Total activ</t>
  </si>
  <si>
    <t>CAPITALURI PROPRII ŞI DATORII</t>
  </si>
  <si>
    <t>Capitaluri proprii</t>
  </si>
  <si>
    <t>Capital social</t>
  </si>
  <si>
    <t>Primă de emisiune</t>
  </si>
  <si>
    <t>Alte rezerve</t>
  </si>
  <si>
    <t>Rezultatul reportat</t>
  </si>
  <si>
    <t>Datorii pe termen lung</t>
  </si>
  <si>
    <t>Provizion pentru beneficiile angajaţilor</t>
  </si>
  <si>
    <t>Venituri înregistrate în avans</t>
  </si>
  <si>
    <t>Datorii curente</t>
  </si>
  <si>
    <t>Provizion pentru riscuri şi cheltuieli</t>
  </si>
  <si>
    <t>Total datorii</t>
  </si>
  <si>
    <t>Total capitaluri proprii şi datorii</t>
  </si>
  <si>
    <t>Venituri din activitatea de transport intern</t>
  </si>
  <si>
    <t>Alte venituri</t>
  </si>
  <si>
    <t>Venituri din exploatare inainte de activitatea de constructii conform cu IFRIC12 si echilibrare</t>
  </si>
  <si>
    <t>Amortizare</t>
  </si>
  <si>
    <t>Cheltuieli cu redevenţe</t>
  </si>
  <si>
    <t>Întreţinere şi transport</t>
  </si>
  <si>
    <t>Impozite şi alte sume datorate statului</t>
  </si>
  <si>
    <t xml:space="preserve">Alte cheltuieli de exploatare </t>
  </si>
  <si>
    <t>Profit din exploatare inainte de activitatea de constructii conform cu IFRIC12</t>
  </si>
  <si>
    <t>Venituri din activitatea de echilibrare</t>
  </si>
  <si>
    <t>Cheltuieli din activitatea de echilibrare</t>
  </si>
  <si>
    <t>Venituri din activitatea de constructii conform cu IFRIC12</t>
  </si>
  <si>
    <t>Costul activelor construite conform cu IFRIC12</t>
  </si>
  <si>
    <t>Profit din exploatare</t>
  </si>
  <si>
    <t xml:space="preserve">Venituri financiare </t>
  </si>
  <si>
    <t xml:space="preserve">Cheltuieli financiare </t>
  </si>
  <si>
    <t>Venituri financiare, net</t>
  </si>
  <si>
    <t>Profit înainte de impozitare</t>
  </si>
  <si>
    <t xml:space="preserve">Cheltuiala cu impozitul pe profit </t>
  </si>
  <si>
    <t xml:space="preserve">Profit net aferent perioadei </t>
  </si>
  <si>
    <t>Rezultatul global total aferent perioadei</t>
  </si>
  <si>
    <t>-</t>
  </si>
  <si>
    <t>Împrumuturi pe termen Scurt</t>
  </si>
  <si>
    <t>Creanţe comerciale şi  alte creanţe</t>
  </si>
  <si>
    <t>Ajustări ale capitalului social la hiperinflaţie</t>
  </si>
  <si>
    <t>Imprumuturi pe termen lung</t>
  </si>
  <si>
    <t>Datorii comerciale şi alte datorii</t>
  </si>
  <si>
    <t xml:space="preserve">Cheltuieli cu angajaţii </t>
  </si>
  <si>
    <t xml:space="preserve">Consum gaze SNT, materiale şi consumabile utilizate </t>
  </si>
  <si>
    <t>Venituri/Cheltuieli cu provizionul pentru riscuri şi cheltuieli</t>
  </si>
  <si>
    <t xml:space="preserve">Impozit amânat </t>
  </si>
  <si>
    <t>Diferențe de conversie din consolidare</t>
  </si>
  <si>
    <t>Diferențe de conversie</t>
  </si>
  <si>
    <t>Rezultatul pe acţiune, de bază şi diluat  (exprimat în lei pe acţiune)</t>
  </si>
  <si>
    <t>Fond comercial</t>
  </si>
  <si>
    <t>Venituri din activitatea de transport internaţional și asimilate</t>
  </si>
  <si>
    <t>Capitaluri proprii atribuibile asociaților</t>
  </si>
  <si>
    <t>Interese fără control</t>
  </si>
  <si>
    <t>Atribuibil societăţii mamă</t>
  </si>
  <si>
    <t>Atribuibil intereselor care nu controlează</t>
  </si>
  <si>
    <t>31 decembrie 2021</t>
  </si>
  <si>
    <t xml:space="preserve">                            -</t>
  </si>
  <si>
    <t>(Câștig)/Pierdere actuarială aferentă perioadei</t>
  </si>
  <si>
    <t>Capital</t>
  </si>
  <si>
    <t xml:space="preserve">         social</t>
  </si>
  <si>
    <t>Ajustări ale</t>
  </si>
  <si>
    <t>capitalului</t>
  </si>
  <si>
    <t xml:space="preserve">           social</t>
  </si>
  <si>
    <t>Primă de</t>
  </si>
  <si>
    <t xml:space="preserve">   emisiune</t>
  </si>
  <si>
    <t xml:space="preserve"> Alte rezerve</t>
  </si>
  <si>
    <t>Rezultatul</t>
  </si>
  <si>
    <t xml:space="preserve">       reportat</t>
  </si>
  <si>
    <t>Total capitaluri</t>
  </si>
  <si>
    <t xml:space="preserve">         proprii</t>
  </si>
  <si>
    <t xml:space="preserve">                     -</t>
  </si>
  <si>
    <t>Profit net aferent perioadei</t>
  </si>
  <si>
    <t>Câștigul/pierderea actuarială aferentă perioadei</t>
  </si>
  <si>
    <t xml:space="preserve">                      -</t>
  </si>
  <si>
    <t xml:space="preserve">                         -</t>
  </si>
  <si>
    <t xml:space="preserve">                        -</t>
  </si>
  <si>
    <t>Tranzacţii cu acţionarii:</t>
  </si>
  <si>
    <t xml:space="preserve">                       -</t>
  </si>
  <si>
    <t xml:space="preserve">                          -</t>
  </si>
  <si>
    <t xml:space="preserve">                      - </t>
  </si>
  <si>
    <t xml:space="preserve">                    -</t>
  </si>
  <si>
    <t xml:space="preserve">                   -</t>
  </si>
  <si>
    <t>Dividende aferente anului 2020</t>
  </si>
  <si>
    <t xml:space="preserve">                        - </t>
  </si>
  <si>
    <t xml:space="preserve">                           -</t>
  </si>
  <si>
    <t>Sold la 31 decembrie 2021</t>
  </si>
  <si>
    <t>Ajustări pentru:</t>
  </si>
  <si>
    <t xml:space="preserve">Câştig/(pierdere) din cedarea de mijloace fixe </t>
  </si>
  <si>
    <t>Provizioane pentru riscuri şi cheltuieli</t>
  </si>
  <si>
    <t>Ajustarea Creanta privind Acordul de Concesiune</t>
  </si>
  <si>
    <t>Pierdere din creante si debitori diversi</t>
  </si>
  <si>
    <t xml:space="preserve">Ajustări pentru deprecierea creanţelor </t>
  </si>
  <si>
    <t>Venituri din dobânzi</t>
  </si>
  <si>
    <t>Cheltuieli din dobânzi</t>
  </si>
  <si>
    <t xml:space="preserve">(Creştere)/ descreştere creanţe comerciale şi alte creanţe </t>
  </si>
  <si>
    <t xml:space="preserve">(Creştere)/descreştere stocuri </t>
  </si>
  <si>
    <t xml:space="preserve">Creştere/(descreştere) datorii comerciale şi alte datorii </t>
  </si>
  <si>
    <t>Numerar generat din exploatare</t>
  </si>
  <si>
    <t>Dobânzi primite</t>
  </si>
  <si>
    <t>Impozit pe profit plătit</t>
  </si>
  <si>
    <t>Incasări din cedarea de imobilizări corporale</t>
  </si>
  <si>
    <t>Trageri împrumuturi pe termen lung</t>
  </si>
  <si>
    <t>Rambursări împrumuturi termen lung</t>
  </si>
  <si>
    <t>Trageri/rambursări credit pentru capital de lucru</t>
  </si>
  <si>
    <t>Plăți IFRS 16</t>
  </si>
  <si>
    <t>Dividende plătite</t>
  </si>
  <si>
    <t>Dobânzi plătite</t>
  </si>
  <si>
    <t>Numerar din taxe de racordare şi fonduri nerambursabile</t>
  </si>
  <si>
    <t>Plăţi pentru achiziţia de imobilizări corporale</t>
  </si>
  <si>
    <t>Plăţi pentru achiziţia de imobilizări necorporale</t>
  </si>
  <si>
    <t>Impozit amânat de plată</t>
  </si>
  <si>
    <t>luni încheiată la</t>
  </si>
  <si>
    <t>Sold la 1 ianuarie 2021</t>
  </si>
  <si>
    <t xml:space="preserve">                         - </t>
  </si>
  <si>
    <t>Dividende aferente anului 2021</t>
  </si>
  <si>
    <r>
      <t xml:space="preserve">Diferente de conversie din </t>
    </r>
    <r>
      <rPr>
        <b/>
        <u/>
        <sz val="12"/>
        <color rgb="FF000000"/>
        <rFont val="Segoe UI"/>
        <family val="2"/>
      </rPr>
      <t>consolidare</t>
    </r>
  </si>
  <si>
    <r>
      <t xml:space="preserve">Interese fără </t>
    </r>
    <r>
      <rPr>
        <b/>
        <u/>
        <sz val="12"/>
        <color rgb="FF000000"/>
        <rFont val="Segoe UI"/>
        <family val="2"/>
      </rPr>
      <t>control</t>
    </r>
  </si>
  <si>
    <t>Venituri din taxe de racordare, fonduri nerambursabile și bunuri preluate cu titlu gratuit</t>
  </si>
  <si>
    <t>Efectul variaţiei ratelor de schimb asupra  altor  elemente decât cele din exploatare</t>
  </si>
  <si>
    <t>Profit din exploatare înainte de modificările în  capitalul circulant</t>
  </si>
  <si>
    <t>Intrări de numerar net generat din activitatea de exploatare</t>
  </si>
  <si>
    <t>Flux de trezorerie din activităţi de  investiţii</t>
  </si>
  <si>
    <t>Numerar net utilizat în activităţi de investiţii</t>
  </si>
  <si>
    <t>Flux de trezorerie din activităţi de finanţare</t>
  </si>
  <si>
    <t>Numerar net utilizat în activităţi de finanţare</t>
  </si>
  <si>
    <r>
      <t xml:space="preserve">Modificarea netă a numerarului şi </t>
    </r>
    <r>
      <rPr>
        <b/>
        <sz val="12"/>
        <color rgb="FF000000"/>
        <rFont val="Segoe UI"/>
        <family val="2"/>
      </rPr>
      <t>echivalentului de numerar</t>
    </r>
  </si>
  <si>
    <r>
      <t xml:space="preserve">Numerar şi echivalent de numerar </t>
    </r>
    <r>
      <rPr>
        <b/>
        <sz val="12"/>
        <color rgb="FF000000"/>
        <rFont val="Segoe UI"/>
        <family val="2"/>
      </rPr>
      <t>la început de an</t>
    </r>
  </si>
  <si>
    <r>
      <t xml:space="preserve">Numerar şi echivalent de numerar </t>
    </r>
    <r>
      <rPr>
        <b/>
        <sz val="12"/>
        <color rgb="FF000000"/>
        <rFont val="Segoe UI"/>
        <family val="2"/>
      </rPr>
      <t xml:space="preserve"> la sfârşit de perioadă</t>
    </r>
  </si>
  <si>
    <t>Alte elemente ale rezultatului global</t>
  </si>
  <si>
    <t xml:space="preserve">                  </t>
  </si>
  <si>
    <t xml:space="preserve">    -</t>
  </si>
  <si>
    <t xml:space="preserve">           </t>
  </si>
  <si>
    <t xml:space="preserve">            -</t>
  </si>
  <si>
    <t xml:space="preserve">                </t>
  </si>
  <si>
    <t xml:space="preserve">        - </t>
  </si>
  <si>
    <t xml:space="preserve">        -</t>
  </si>
  <si>
    <t>Pierdere/ (castig) din deprecierea stocurilor</t>
  </si>
  <si>
    <t>Alte venituri / cheltuieli</t>
  </si>
  <si>
    <t xml:space="preserve"> -</t>
  </si>
  <si>
    <t xml:space="preserve">                             - </t>
  </si>
  <si>
    <t>Sold la 30 septembrie 2021</t>
  </si>
  <si>
    <t>Sold la 30 septembrie 2022</t>
  </si>
  <si>
    <t>Contribuții ale asociaților</t>
  </si>
  <si>
    <t>Perioada de nouă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</si>
</sst>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[$-418]d\ mmmm\ yyyy;@"/>
  </numFmts>
  <fonts count="25" x14ac:knownFonts="1">
    <font>
      <sz val="11"/>
      <color theme="1"/>
      <name val="Calibri"/>
      <family val="2"/>
      <scheme val="minor"/>
    </font>
    <font>
      <sz val="12"/>
      <name val="Segoe UI"/>
      <family val="2"/>
      <charset val="238"/>
    </font>
    <font>
      <b/>
      <sz val="12"/>
      <name val="Segoe UI"/>
      <family val="2"/>
      <charset val="238"/>
    </font>
    <font>
      <b/>
      <u/>
      <sz val="12"/>
      <name val="Segoe UI"/>
      <family val="2"/>
      <charset val="238"/>
    </font>
    <font>
      <sz val="12"/>
      <color rgb="FF000000"/>
      <name val="Segoe UI"/>
      <family val="2"/>
      <charset val="238"/>
    </font>
    <font>
      <b/>
      <sz val="12"/>
      <color rgb="FF000000"/>
      <name val="Segoe UI"/>
      <family val="2"/>
      <charset val="238"/>
    </font>
    <font>
      <sz val="12"/>
      <color theme="1"/>
      <name val="Segoe UI"/>
      <family val="2"/>
      <charset val="238"/>
    </font>
    <font>
      <b/>
      <sz val="12"/>
      <color theme="1"/>
      <name val="Segoe UI"/>
      <family val="2"/>
    </font>
    <font>
      <b/>
      <sz val="10"/>
      <color theme="1"/>
      <name val="Georgia"/>
      <family val="1"/>
    </font>
    <font>
      <sz val="10"/>
      <color theme="1"/>
      <name val="Georgia"/>
      <family val="1"/>
    </font>
    <font>
      <b/>
      <u/>
      <sz val="12"/>
      <name val="Arial Narrow"/>
      <family val="2"/>
    </font>
    <font>
      <sz val="12"/>
      <name val="Arial Narrow"/>
      <family val="2"/>
    </font>
    <font>
      <b/>
      <sz val="12"/>
      <color theme="1"/>
      <name val="Georgia"/>
      <family val="1"/>
    </font>
    <font>
      <b/>
      <sz val="12"/>
      <name val="Segoe UI"/>
      <family val="2"/>
    </font>
    <font>
      <b/>
      <u/>
      <sz val="12"/>
      <color theme="1"/>
      <name val="Segoe UI"/>
      <family val="2"/>
    </font>
    <font>
      <sz val="12"/>
      <color theme="1"/>
      <name val="Segoe UI"/>
      <family val="2"/>
    </font>
    <font>
      <i/>
      <sz val="12"/>
      <color theme="1"/>
      <name val="Segoe UI"/>
      <family val="2"/>
    </font>
    <font>
      <sz val="12"/>
      <color rgb="FF000000"/>
      <name val="Segoe UI"/>
      <family val="2"/>
    </font>
    <font>
      <u/>
      <sz val="12"/>
      <color rgb="FF000000"/>
      <name val="Segoe UI"/>
      <family val="2"/>
    </font>
    <font>
      <sz val="12"/>
      <color rgb="FFFF0000"/>
      <name val="Segoe UI"/>
      <family val="2"/>
    </font>
    <font>
      <b/>
      <u/>
      <sz val="12"/>
      <color rgb="FF000000"/>
      <name val="Segoe UI"/>
      <family val="2"/>
    </font>
    <font>
      <b/>
      <sz val="12"/>
      <color rgb="FF000000"/>
      <name val="Segoe UI"/>
      <family val="2"/>
    </font>
    <font>
      <b/>
      <u val="double"/>
      <sz val="12"/>
      <color rgb="FF000000"/>
      <name val="Segoe UI"/>
      <family val="2"/>
    </font>
    <font>
      <strike/>
      <sz val="12"/>
      <color theme="1"/>
      <name val="Segoe UI"/>
      <family val="2"/>
    </font>
    <font>
      <i/>
      <sz val="12"/>
      <color rgb="FF000000"/>
      <name val="Segoe U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3" fontId="1" fillId="0" borderId="0" xfId="0" applyNumberFormat="1" applyFont="1" applyFill="1"/>
    <xf numFmtId="0" fontId="2" fillId="0" borderId="0" xfId="0" applyFont="1" applyAlignment="1">
      <alignment wrapText="1"/>
    </xf>
    <xf numFmtId="14" fontId="3" fillId="0" borderId="2" xfId="0" applyNumberFormat="1" applyFont="1" applyFill="1" applyBorder="1" applyAlignment="1">
      <alignment horizontal="right" wrapText="1"/>
    </xf>
    <xf numFmtId="3" fontId="2" fillId="0" borderId="3" xfId="0" applyNumberFormat="1" applyFont="1" applyFill="1" applyBorder="1" applyAlignment="1">
      <alignment horizontal="right"/>
    </xf>
    <xf numFmtId="3" fontId="2" fillId="0" borderId="0" xfId="0" applyNumberFormat="1" applyFont="1" applyFill="1" applyAlignment="1">
      <alignment horizontal="right" wrapText="1"/>
    </xf>
    <xf numFmtId="0" fontId="1" fillId="0" borderId="0" xfId="0" applyFont="1" applyAlignment="1">
      <alignment wrapText="1"/>
    </xf>
    <xf numFmtId="3" fontId="1" fillId="0" borderId="0" xfId="0" applyNumberFormat="1" applyFont="1" applyFill="1" applyAlignment="1">
      <alignment horizontal="right" wrapText="1"/>
    </xf>
    <xf numFmtId="0" fontId="4" fillId="0" borderId="0" xfId="0" applyFont="1" applyAlignment="1">
      <alignment wrapText="1"/>
    </xf>
    <xf numFmtId="3" fontId="2" fillId="0" borderId="1" xfId="0" applyNumberFormat="1" applyFont="1" applyFill="1" applyBorder="1" applyAlignment="1">
      <alignment horizontal="right" wrapText="1"/>
    </xf>
    <xf numFmtId="3" fontId="5" fillId="0" borderId="1" xfId="0" applyNumberFormat="1" applyFont="1" applyFill="1" applyBorder="1" applyAlignment="1">
      <alignment horizontal="right" wrapText="1"/>
    </xf>
    <xf numFmtId="3" fontId="5" fillId="0" borderId="4" xfId="0" applyNumberFormat="1" applyFont="1" applyFill="1" applyBorder="1" applyAlignment="1">
      <alignment horizontal="right" wrapText="1"/>
    </xf>
    <xf numFmtId="0" fontId="5" fillId="0" borderId="0" xfId="0" applyFont="1" applyAlignment="1">
      <alignment wrapText="1"/>
    </xf>
    <xf numFmtId="0" fontId="6" fillId="0" borderId="0" xfId="0" applyFont="1"/>
    <xf numFmtId="0" fontId="2" fillId="0" borderId="0" xfId="0" applyFont="1" applyAlignment="1">
      <alignment vertical="top" wrapText="1"/>
    </xf>
    <xf numFmtId="3" fontId="5" fillId="0" borderId="0" xfId="0" applyNumberFormat="1" applyFont="1" applyFill="1" applyBorder="1" applyAlignment="1">
      <alignment horizontal="right" wrapText="1"/>
    </xf>
    <xf numFmtId="37" fontId="6" fillId="0" borderId="0" xfId="0" applyNumberFormat="1" applyFont="1" applyFill="1"/>
    <xf numFmtId="39" fontId="6" fillId="0" borderId="0" xfId="0" applyNumberFormat="1" applyFont="1" applyFill="1"/>
    <xf numFmtId="37" fontId="7" fillId="0" borderId="1" xfId="0" applyNumberFormat="1" applyFont="1" applyFill="1" applyBorder="1"/>
    <xf numFmtId="37" fontId="7" fillId="0" borderId="2" xfId="0" applyNumberFormat="1" applyFont="1" applyFill="1" applyBorder="1" applyAlignment="1">
      <alignment horizontal="right"/>
    </xf>
    <xf numFmtId="0" fontId="9" fillId="0" borderId="0" xfId="0" applyFont="1" applyAlignment="1">
      <alignment vertical="center" wrapText="1"/>
    </xf>
    <xf numFmtId="0" fontId="11" fillId="0" borderId="0" xfId="0" applyFont="1" applyAlignment="1">
      <alignment wrapText="1"/>
    </xf>
    <xf numFmtId="14" fontId="10" fillId="0" borderId="0" xfId="0" applyNumberFormat="1" applyFont="1" applyFill="1" applyAlignment="1">
      <alignment horizontal="right" wrapText="1"/>
    </xf>
    <xf numFmtId="0" fontId="8" fillId="0" borderId="0" xfId="0" applyFont="1" applyAlignment="1">
      <alignment horizontal="right"/>
    </xf>
    <xf numFmtId="0" fontId="12" fillId="0" borderId="3" xfId="0" applyFont="1" applyBorder="1" applyAlignment="1">
      <alignment horizontal="right"/>
    </xf>
    <xf numFmtId="0" fontId="2" fillId="0" borderId="0" xfId="0" applyFont="1" applyAlignment="1">
      <alignment vertical="top" wrapText="1"/>
    </xf>
    <xf numFmtId="0" fontId="8" fillId="0" borderId="3" xfId="0" applyFont="1" applyBorder="1" applyAlignment="1">
      <alignment horizontal="right"/>
    </xf>
    <xf numFmtId="3" fontId="2" fillId="0" borderId="0" xfId="0" applyNumberFormat="1" applyFont="1" applyFill="1" applyBorder="1" applyAlignment="1">
      <alignment horizontal="right" wrapText="1"/>
    </xf>
    <xf numFmtId="37" fontId="6" fillId="0" borderId="0" xfId="0" applyNumberFormat="1" applyFont="1" applyFill="1" applyAlignment="1">
      <alignment horizontal="right"/>
    </xf>
    <xf numFmtId="0" fontId="15" fillId="0" borderId="0" xfId="0" applyFont="1"/>
    <xf numFmtId="0" fontId="16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21" fillId="0" borderId="0" xfId="0" applyFont="1" applyAlignment="1">
      <alignment vertical="center" wrapText="1"/>
    </xf>
    <xf numFmtId="37" fontId="17" fillId="0" borderId="0" xfId="0" applyNumberFormat="1" applyFont="1" applyAlignment="1">
      <alignment horizontal="right" vertical="center" wrapText="1"/>
    </xf>
    <xf numFmtId="37" fontId="21" fillId="0" borderId="0" xfId="0" applyNumberFormat="1" applyFont="1" applyAlignment="1">
      <alignment horizontal="right" vertical="center" wrapText="1"/>
    </xf>
    <xf numFmtId="37" fontId="20" fillId="0" borderId="0" xfId="0" applyNumberFormat="1" applyFont="1" applyAlignment="1">
      <alignment horizontal="right" vertical="center" wrapText="1"/>
    </xf>
    <xf numFmtId="37" fontId="15" fillId="0" borderId="0" xfId="0" applyNumberFormat="1" applyFont="1" applyAlignment="1">
      <alignment horizontal="right" vertical="top" wrapText="1"/>
    </xf>
    <xf numFmtId="37" fontId="18" fillId="0" borderId="0" xfId="0" applyNumberFormat="1" applyFont="1" applyAlignment="1">
      <alignment horizontal="right" vertical="center" wrapText="1"/>
    </xf>
    <xf numFmtId="37" fontId="14" fillId="0" borderId="0" xfId="0" applyNumberFormat="1" applyFont="1" applyAlignment="1">
      <alignment horizontal="right" vertical="center" wrapText="1"/>
    </xf>
    <xf numFmtId="37" fontId="15" fillId="0" borderId="0" xfId="0" applyNumberFormat="1" applyFont="1" applyAlignment="1">
      <alignment horizontal="right" vertical="center" wrapText="1"/>
    </xf>
    <xf numFmtId="37" fontId="15" fillId="0" borderId="0" xfId="0" applyNumberFormat="1" applyFont="1" applyAlignment="1">
      <alignment horizontal="right"/>
    </xf>
    <xf numFmtId="37" fontId="7" fillId="0" borderId="0" xfId="0" applyNumberFormat="1" applyFont="1" applyAlignment="1">
      <alignment horizontal="right" vertical="center" wrapText="1"/>
    </xf>
    <xf numFmtId="37" fontId="15" fillId="0" borderId="0" xfId="0" applyNumberFormat="1" applyFont="1"/>
    <xf numFmtId="37" fontId="7" fillId="0" borderId="0" xfId="0" applyNumberFormat="1" applyFont="1" applyAlignment="1">
      <alignment vertical="center" wrapText="1"/>
    </xf>
    <xf numFmtId="37" fontId="15" fillId="0" borderId="0" xfId="0" applyNumberFormat="1" applyFont="1" applyAlignment="1">
      <alignment vertical="top" wrapText="1"/>
    </xf>
    <xf numFmtId="37" fontId="15" fillId="0" borderId="0" xfId="0" applyNumberFormat="1" applyFont="1" applyAlignment="1">
      <alignment vertical="center" wrapText="1"/>
    </xf>
    <xf numFmtId="37" fontId="17" fillId="0" borderId="0" xfId="0" applyNumberFormat="1" applyFont="1" applyAlignment="1">
      <alignment vertical="center" wrapText="1"/>
    </xf>
    <xf numFmtId="0" fontId="7" fillId="0" borderId="0" xfId="0" applyFont="1" applyAlignment="1">
      <alignment vertical="center" wrapText="1"/>
    </xf>
    <xf numFmtId="3" fontId="15" fillId="0" borderId="0" xfId="0" applyNumberFormat="1" applyFont="1" applyAlignment="1">
      <alignment horizontal="right" vertical="center" wrapText="1"/>
    </xf>
    <xf numFmtId="3" fontId="17" fillId="0" borderId="0" xfId="0" applyNumberFormat="1" applyFont="1" applyAlignment="1">
      <alignment horizontal="right" vertical="center" wrapText="1"/>
    </xf>
    <xf numFmtId="0" fontId="18" fillId="0" borderId="0" xfId="0" applyFont="1" applyAlignment="1">
      <alignment horizontal="right" vertical="center" wrapText="1"/>
    </xf>
    <xf numFmtId="3" fontId="18" fillId="0" borderId="0" xfId="0" applyNumberFormat="1" applyFont="1" applyAlignment="1">
      <alignment horizontal="right" vertical="center" wrapText="1"/>
    </xf>
    <xf numFmtId="0" fontId="17" fillId="0" borderId="0" xfId="0" applyFont="1" applyAlignment="1">
      <alignment horizontal="right" vertical="center" wrapText="1"/>
    </xf>
    <xf numFmtId="0" fontId="23" fillId="0" borderId="0" xfId="0" applyFont="1" applyAlignment="1">
      <alignment horizontal="right" vertical="center" wrapText="1"/>
    </xf>
    <xf numFmtId="166" fontId="3" fillId="0" borderId="2" xfId="0" applyNumberFormat="1" applyFont="1" applyFill="1" applyBorder="1" applyAlignment="1">
      <alignment horizontal="right" wrapText="1"/>
    </xf>
    <xf numFmtId="166" fontId="10" fillId="0" borderId="0" xfId="0" applyNumberFormat="1" applyFont="1" applyFill="1" applyAlignment="1">
      <alignment horizontal="right" wrapText="1"/>
    </xf>
    <xf numFmtId="3" fontId="22" fillId="0" borderId="0" xfId="0" applyNumberFormat="1" applyFont="1" applyAlignment="1">
      <alignment horizontal="right" vertical="center" wrapText="1"/>
    </xf>
    <xf numFmtId="0" fontId="22" fillId="0" borderId="0" xfId="0" applyFont="1" applyAlignment="1">
      <alignment horizontal="right" vertical="center" wrapText="1"/>
    </xf>
    <xf numFmtId="0" fontId="24" fillId="0" borderId="0" xfId="0" applyFont="1" applyAlignment="1">
      <alignment vertical="center" wrapText="1"/>
    </xf>
    <xf numFmtId="0" fontId="21" fillId="0" borderId="0" xfId="0" applyFont="1" applyAlignment="1">
      <alignment horizontal="right" vertical="center" wrapText="1"/>
    </xf>
    <xf numFmtId="0" fontId="20" fillId="0" borderId="0" xfId="0" applyFont="1" applyAlignment="1">
      <alignment horizontal="right" vertical="center" wrapText="1"/>
    </xf>
    <xf numFmtId="3" fontId="20" fillId="0" borderId="0" xfId="0" applyNumberFormat="1" applyFont="1" applyAlignment="1">
      <alignment horizontal="right" vertical="center" wrapText="1"/>
    </xf>
    <xf numFmtId="3" fontId="17" fillId="0" borderId="0" xfId="0" applyNumberFormat="1" applyFont="1" applyAlignment="1">
      <alignment horizontal="right" vertical="center" wrapText="1"/>
    </xf>
    <xf numFmtId="0" fontId="15" fillId="0" borderId="0" xfId="0" applyFont="1" applyAlignment="1">
      <alignment horizontal="right" vertical="center" wrapText="1"/>
    </xf>
    <xf numFmtId="166" fontId="7" fillId="0" borderId="0" xfId="0" applyNumberFormat="1" applyFont="1" applyAlignment="1">
      <alignment horizontal="right" vertical="center" wrapText="1"/>
    </xf>
    <xf numFmtId="3" fontId="7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vertical="top" wrapText="1"/>
    </xf>
    <xf numFmtId="3" fontId="17" fillId="0" borderId="0" xfId="0" applyNumberFormat="1" applyFont="1" applyAlignment="1">
      <alignment horizontal="right" vertical="center" wrapText="1"/>
    </xf>
    <xf numFmtId="0" fontId="17" fillId="0" borderId="0" xfId="0" applyFont="1" applyAlignment="1">
      <alignment horizontal="right" vertical="center" wrapText="1"/>
    </xf>
    <xf numFmtId="0" fontId="21" fillId="0" borderId="0" xfId="0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54"/>
  <sheetViews>
    <sheetView tabSelected="1" zoomScale="70" zoomScaleNormal="70" workbookViewId="0">
      <selection activeCell="B22" sqref="B22"/>
    </sheetView>
  </sheetViews>
  <sheetFormatPr defaultColWidth="9.140625" defaultRowHeight="17.25" x14ac:dyDescent="0.3"/>
  <cols>
    <col min="1" max="1" width="9.140625" style="14"/>
    <col min="2" max="2" width="48.5703125" style="1" bestFit="1" customWidth="1"/>
    <col min="3" max="3" width="26.28515625" style="2" customWidth="1"/>
    <col min="4" max="4" width="28.5703125" style="2" customWidth="1"/>
    <col min="6" max="16384" width="9.140625" style="14"/>
  </cols>
  <sheetData>
    <row r="1" spans="2:4" ht="18" thickBot="1" x14ac:dyDescent="0.35"/>
    <row r="2" spans="2:4" x14ac:dyDescent="0.3">
      <c r="B2" s="3"/>
      <c r="C2" s="61">
        <v>44834</v>
      </c>
      <c r="D2" s="4" t="s">
        <v>63</v>
      </c>
    </row>
    <row r="3" spans="2:4" ht="18" thickBot="1" x14ac:dyDescent="0.35">
      <c r="B3" s="3"/>
      <c r="C3" s="25"/>
      <c r="D3" s="5"/>
    </row>
    <row r="4" spans="2:4" x14ac:dyDescent="0.3">
      <c r="B4" s="3" t="s">
        <v>0</v>
      </c>
      <c r="C4" s="6"/>
    </row>
    <row r="5" spans="2:4" x14ac:dyDescent="0.3">
      <c r="B5" s="3" t="s">
        <v>1</v>
      </c>
      <c r="C5" s="6"/>
    </row>
    <row r="6" spans="2:4" x14ac:dyDescent="0.3">
      <c r="B6" s="7" t="s">
        <v>4</v>
      </c>
      <c r="C6" s="56">
        <v>831393386</v>
      </c>
      <c r="D6" s="55">
        <v>852178630</v>
      </c>
    </row>
    <row r="7" spans="2:4" ht="34.5" x14ac:dyDescent="0.3">
      <c r="B7" s="9" t="s">
        <v>3</v>
      </c>
      <c r="C7" s="56">
        <v>17919346</v>
      </c>
      <c r="D7" s="55">
        <v>19617136</v>
      </c>
    </row>
    <row r="8" spans="2:4" x14ac:dyDescent="0.3">
      <c r="B8" s="9" t="s">
        <v>2</v>
      </c>
      <c r="C8" s="56">
        <v>3876263150</v>
      </c>
      <c r="D8" s="55">
        <v>3997052066</v>
      </c>
    </row>
    <row r="9" spans="2:4" x14ac:dyDescent="0.3">
      <c r="B9" s="7" t="s">
        <v>57</v>
      </c>
      <c r="C9" s="56">
        <v>10268122</v>
      </c>
      <c r="D9" s="55">
        <v>9704675</v>
      </c>
    </row>
    <row r="10" spans="2:4" x14ac:dyDescent="0.3">
      <c r="B10" s="7" t="s">
        <v>5</v>
      </c>
      <c r="C10" s="56">
        <v>2059754426</v>
      </c>
      <c r="D10" s="55">
        <v>1788570507</v>
      </c>
    </row>
    <row r="11" spans="2:4" ht="18" thickBot="1" x14ac:dyDescent="0.35">
      <c r="B11" s="14" t="s">
        <v>53</v>
      </c>
      <c r="C11" s="59" t="s">
        <v>64</v>
      </c>
      <c r="D11" s="55">
        <v>352591</v>
      </c>
    </row>
    <row r="12" spans="2:4" ht="18" thickBot="1" x14ac:dyDescent="0.35">
      <c r="B12" s="3"/>
      <c r="C12" s="10">
        <f>SUM(C6:C11)</f>
        <v>6795598430</v>
      </c>
      <c r="D12" s="10">
        <f>SUM(D6:D11)</f>
        <v>6667475605</v>
      </c>
    </row>
    <row r="13" spans="2:4" x14ac:dyDescent="0.3">
      <c r="B13" s="7"/>
      <c r="C13" s="8"/>
    </row>
    <row r="14" spans="2:4" x14ac:dyDescent="0.3">
      <c r="B14" s="3" t="s">
        <v>6</v>
      </c>
      <c r="C14" s="8"/>
    </row>
    <row r="15" spans="2:4" x14ac:dyDescent="0.3">
      <c r="B15" s="9" t="s">
        <v>7</v>
      </c>
      <c r="C15" s="56">
        <v>595487060</v>
      </c>
      <c r="D15" s="56">
        <v>311708204</v>
      </c>
    </row>
    <row r="16" spans="2:4" x14ac:dyDescent="0.3">
      <c r="B16" s="7" t="s">
        <v>46</v>
      </c>
      <c r="C16" s="56">
        <v>254613413</v>
      </c>
      <c r="D16" s="56">
        <v>612007279</v>
      </c>
    </row>
    <row r="17" spans="2:4" ht="18" thickBot="1" x14ac:dyDescent="0.35">
      <c r="B17" s="7" t="s">
        <v>8</v>
      </c>
      <c r="C17" s="56">
        <v>411318682</v>
      </c>
      <c r="D17" s="56">
        <v>414955056</v>
      </c>
    </row>
    <row r="18" spans="2:4" ht="18" thickBot="1" x14ac:dyDescent="0.35">
      <c r="B18" s="3"/>
      <c r="C18" s="11">
        <f>SUM(C15:C17)</f>
        <v>1261419155</v>
      </c>
      <c r="D18" s="11">
        <f>SUM(D15:D17)</f>
        <v>1338670539</v>
      </c>
    </row>
    <row r="19" spans="2:4" x14ac:dyDescent="0.3">
      <c r="B19" s="3"/>
      <c r="C19" s="6"/>
      <c r="D19" s="6"/>
    </row>
    <row r="20" spans="2:4" ht="18" thickBot="1" x14ac:dyDescent="0.35">
      <c r="B20" s="3" t="s">
        <v>9</v>
      </c>
      <c r="C20" s="12">
        <f>C12+C18</f>
        <v>8057017585</v>
      </c>
      <c r="D20" s="12">
        <f>D12+D18</f>
        <v>8006146144</v>
      </c>
    </row>
    <row r="21" spans="2:4" ht="18" thickTop="1" x14ac:dyDescent="0.3">
      <c r="B21" s="7"/>
      <c r="C21" s="8"/>
    </row>
    <row r="22" spans="2:4" x14ac:dyDescent="0.3">
      <c r="B22" s="13" t="s">
        <v>10</v>
      </c>
      <c r="C22" s="8"/>
    </row>
    <row r="23" spans="2:4" x14ac:dyDescent="0.3">
      <c r="B23" s="7"/>
      <c r="C23" s="8"/>
    </row>
    <row r="24" spans="2:4" x14ac:dyDescent="0.3">
      <c r="B24" s="3" t="s">
        <v>11</v>
      </c>
      <c r="C24" s="8"/>
    </row>
    <row r="25" spans="2:4" x14ac:dyDescent="0.3">
      <c r="B25" s="7" t="s">
        <v>12</v>
      </c>
      <c r="C25" s="56">
        <v>117738440</v>
      </c>
      <c r="D25" s="55">
        <v>117738440</v>
      </c>
    </row>
    <row r="26" spans="2:4" x14ac:dyDescent="0.3">
      <c r="B26" s="7" t="s">
        <v>47</v>
      </c>
      <c r="C26" s="56">
        <v>441418396</v>
      </c>
      <c r="D26" s="55">
        <v>441418396</v>
      </c>
    </row>
    <row r="27" spans="2:4" x14ac:dyDescent="0.3">
      <c r="B27" s="7" t="s">
        <v>13</v>
      </c>
      <c r="C27" s="56">
        <v>247478865</v>
      </c>
      <c r="D27" s="55">
        <v>247478865</v>
      </c>
    </row>
    <row r="28" spans="2:4" x14ac:dyDescent="0.3">
      <c r="B28" s="7" t="s">
        <v>14</v>
      </c>
      <c r="C28" s="55">
        <v>1265796861</v>
      </c>
      <c r="D28" s="55">
        <v>1265796861</v>
      </c>
    </row>
    <row r="29" spans="2:4" x14ac:dyDescent="0.3">
      <c r="B29" s="7" t="s">
        <v>15</v>
      </c>
      <c r="C29" s="56">
        <v>1881112967</v>
      </c>
      <c r="D29" s="56">
        <v>1785866415</v>
      </c>
    </row>
    <row r="30" spans="2:4" x14ac:dyDescent="0.3">
      <c r="B30" s="7" t="s">
        <v>54</v>
      </c>
      <c r="C30" s="56">
        <v>33315131</v>
      </c>
      <c r="D30" s="56">
        <v>16520600</v>
      </c>
    </row>
    <row r="31" spans="2:4" x14ac:dyDescent="0.3">
      <c r="C31" s="16">
        <f>SUM(C25:C30)</f>
        <v>3986860660</v>
      </c>
      <c r="D31" s="16">
        <f>SUM(D25:D30)</f>
        <v>3874819577</v>
      </c>
    </row>
    <row r="32" spans="2:4" x14ac:dyDescent="0.3">
      <c r="B32" s="14" t="s">
        <v>59</v>
      </c>
      <c r="C32" s="16"/>
      <c r="D32" s="16"/>
    </row>
    <row r="33" spans="2:4" ht="18" thickBot="1" x14ac:dyDescent="0.35">
      <c r="B33" s="14" t="s">
        <v>60</v>
      </c>
      <c r="C33" s="55">
        <v>91802235</v>
      </c>
      <c r="D33" s="55">
        <v>93548755</v>
      </c>
    </row>
    <row r="34" spans="2:4" ht="18" thickBot="1" x14ac:dyDescent="0.35">
      <c r="B34" s="3"/>
      <c r="C34" s="11">
        <f>SUM(C31:C33)</f>
        <v>4078662895</v>
      </c>
      <c r="D34" s="11">
        <f>SUM(D31:D33)</f>
        <v>3968368332</v>
      </c>
    </row>
    <row r="35" spans="2:4" x14ac:dyDescent="0.3">
      <c r="B35" s="13" t="s">
        <v>16</v>
      </c>
      <c r="C35" s="8"/>
    </row>
    <row r="36" spans="2:4" x14ac:dyDescent="0.3">
      <c r="B36" s="7" t="s">
        <v>48</v>
      </c>
      <c r="C36" s="56">
        <v>1972613270</v>
      </c>
      <c r="D36" s="56">
        <v>1899193227</v>
      </c>
    </row>
    <row r="37" spans="2:4" x14ac:dyDescent="0.3">
      <c r="B37" s="7" t="s">
        <v>17</v>
      </c>
      <c r="C37" s="56">
        <v>106041177</v>
      </c>
      <c r="D37" s="56">
        <v>106041177</v>
      </c>
    </row>
    <row r="38" spans="2:4" x14ac:dyDescent="0.3">
      <c r="B38" s="7" t="s">
        <v>18</v>
      </c>
      <c r="C38" s="56">
        <v>978185885</v>
      </c>
      <c r="D38" s="56">
        <v>1069813639</v>
      </c>
    </row>
    <row r="39" spans="2:4" x14ac:dyDescent="0.3">
      <c r="B39" s="7" t="s">
        <v>118</v>
      </c>
      <c r="C39" s="56">
        <v>1204009</v>
      </c>
      <c r="D39" s="60" t="s">
        <v>44</v>
      </c>
    </row>
    <row r="40" spans="2:4" ht="18" thickBot="1" x14ac:dyDescent="0.35">
      <c r="B40" s="7" t="s">
        <v>49</v>
      </c>
      <c r="C40" s="56">
        <v>15104016</v>
      </c>
      <c r="D40" s="55">
        <v>16699325</v>
      </c>
    </row>
    <row r="41" spans="2:4" ht="18" thickBot="1" x14ac:dyDescent="0.35">
      <c r="B41" s="3"/>
      <c r="C41" s="11">
        <f>SUM(C36:C40)</f>
        <v>3073148357</v>
      </c>
      <c r="D41" s="11">
        <f>SUM(D36:D40)</f>
        <v>3091747368</v>
      </c>
    </row>
    <row r="43" spans="2:4" x14ac:dyDescent="0.3">
      <c r="B43" s="3" t="s">
        <v>19</v>
      </c>
      <c r="C43" s="8"/>
    </row>
    <row r="44" spans="2:4" x14ac:dyDescent="0.3">
      <c r="B44" s="7" t="s">
        <v>49</v>
      </c>
      <c r="C44" s="56">
        <v>602506591</v>
      </c>
      <c r="D44" s="56">
        <v>650466973</v>
      </c>
    </row>
    <row r="45" spans="2:4" x14ac:dyDescent="0.3">
      <c r="B45" s="7" t="s">
        <v>18</v>
      </c>
      <c r="C45" s="56">
        <v>106053330</v>
      </c>
      <c r="D45" s="55">
        <v>91671887</v>
      </c>
    </row>
    <row r="46" spans="2:4" x14ac:dyDescent="0.3">
      <c r="B46" s="7" t="s">
        <v>20</v>
      </c>
      <c r="C46" s="55">
        <v>55980339</v>
      </c>
      <c r="D46" s="55">
        <v>67779988</v>
      </c>
    </row>
    <row r="47" spans="2:4" x14ac:dyDescent="0.3">
      <c r="B47" s="7" t="s">
        <v>45</v>
      </c>
      <c r="C47" s="55">
        <v>136658842</v>
      </c>
      <c r="D47" s="55">
        <v>132104365</v>
      </c>
    </row>
    <row r="48" spans="2:4" ht="18" thickBot="1" x14ac:dyDescent="0.35">
      <c r="B48" s="7" t="s">
        <v>17</v>
      </c>
      <c r="C48" s="55">
        <v>4007231</v>
      </c>
      <c r="D48" s="55">
        <v>4007231</v>
      </c>
    </row>
    <row r="49" spans="2:4" ht="18" thickBot="1" x14ac:dyDescent="0.35">
      <c r="B49" s="3"/>
      <c r="C49" s="10">
        <f>SUM(C44:C48)</f>
        <v>905206333</v>
      </c>
      <c r="D49" s="10">
        <f>SUM(D44:D48)</f>
        <v>946030444</v>
      </c>
    </row>
    <row r="50" spans="2:4" x14ac:dyDescent="0.3">
      <c r="B50" s="3"/>
      <c r="C50" s="8"/>
      <c r="D50" s="8"/>
    </row>
    <row r="51" spans="2:4" x14ac:dyDescent="0.3">
      <c r="B51" s="3" t="s">
        <v>21</v>
      </c>
      <c r="C51" s="28">
        <f>C41+C49</f>
        <v>3978354690</v>
      </c>
      <c r="D51" s="28">
        <f>D41+D49</f>
        <v>4037777812</v>
      </c>
    </row>
    <row r="52" spans="2:4" x14ac:dyDescent="0.3">
      <c r="B52" s="3"/>
      <c r="C52" s="6"/>
      <c r="D52" s="6"/>
    </row>
    <row r="53" spans="2:4" ht="18" thickBot="1" x14ac:dyDescent="0.35">
      <c r="B53" s="3" t="s">
        <v>22</v>
      </c>
      <c r="C53" s="12">
        <f>C51+C34</f>
        <v>8057017585</v>
      </c>
      <c r="D53" s="12">
        <f>D51+D34</f>
        <v>8006146144</v>
      </c>
    </row>
    <row r="54" spans="2:4" ht="18" thickTop="1" x14ac:dyDescent="0.3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6"/>
  <sheetViews>
    <sheetView zoomScale="60" zoomScaleNormal="60" workbookViewId="0">
      <selection activeCell="F19" sqref="F19"/>
    </sheetView>
  </sheetViews>
  <sheetFormatPr defaultColWidth="8.7109375" defaultRowHeight="17.25" x14ac:dyDescent="0.3"/>
  <cols>
    <col min="1" max="1" width="85.28515625" style="1" bestFit="1" customWidth="1"/>
    <col min="2" max="2" width="20.85546875" style="17" customWidth="1"/>
    <col min="3" max="3" width="20.42578125" style="17" customWidth="1"/>
    <col min="4" max="16384" width="8.7109375" style="14"/>
  </cols>
  <sheetData>
    <row r="1" spans="1:3" x14ac:dyDescent="0.3">
      <c r="A1" s="73"/>
      <c r="B1" s="20" t="s">
        <v>151</v>
      </c>
      <c r="C1" s="20" t="s">
        <v>151</v>
      </c>
    </row>
    <row r="2" spans="1:3" x14ac:dyDescent="0.3">
      <c r="A2" s="73"/>
      <c r="B2" s="23" t="s">
        <v>119</v>
      </c>
      <c r="C2" s="23" t="s">
        <v>119</v>
      </c>
    </row>
    <row r="3" spans="1:3" x14ac:dyDescent="0.3">
      <c r="A3" s="73"/>
      <c r="B3" s="62">
        <v>44834</v>
      </c>
      <c r="C3" s="62">
        <v>44469</v>
      </c>
    </row>
    <row r="4" spans="1:3" ht="18" thickBot="1" x14ac:dyDescent="0.35">
      <c r="A4" s="15"/>
      <c r="B4" s="27"/>
      <c r="C4" s="27"/>
    </row>
    <row r="5" spans="1:3" x14ac:dyDescent="0.3">
      <c r="A5" s="26"/>
      <c r="B5" s="24"/>
      <c r="C5" s="24"/>
    </row>
    <row r="6" spans="1:3" x14ac:dyDescent="0.3">
      <c r="A6" s="7" t="s">
        <v>23</v>
      </c>
      <c r="B6" s="56">
        <v>955679683</v>
      </c>
      <c r="C6" s="55">
        <v>813811597</v>
      </c>
    </row>
    <row r="7" spans="1:3" x14ac:dyDescent="0.3">
      <c r="A7" s="7" t="s">
        <v>58</v>
      </c>
      <c r="B7" s="56">
        <v>50684097</v>
      </c>
      <c r="C7" s="55">
        <v>61914132</v>
      </c>
    </row>
    <row r="8" spans="1:3" ht="18" thickBot="1" x14ac:dyDescent="0.35">
      <c r="A8" s="7" t="s">
        <v>24</v>
      </c>
      <c r="B8" s="56">
        <v>102349581</v>
      </c>
      <c r="C8" s="55">
        <v>79366539</v>
      </c>
    </row>
    <row r="9" spans="1:3" ht="35.25" thickBot="1" x14ac:dyDescent="0.35">
      <c r="A9" s="3" t="s">
        <v>25</v>
      </c>
      <c r="B9" s="19">
        <f>SUM(B6:B8)</f>
        <v>1108713361</v>
      </c>
      <c r="C9" s="19">
        <f>SUM(C6:C8)</f>
        <v>955092268</v>
      </c>
    </row>
    <row r="10" spans="1:3" x14ac:dyDescent="0.3">
      <c r="A10" s="7"/>
    </row>
    <row r="11" spans="1:3" x14ac:dyDescent="0.3">
      <c r="A11" s="22" t="s">
        <v>26</v>
      </c>
      <c r="B11" s="56">
        <v>-324468728</v>
      </c>
      <c r="C11" s="55">
        <v>-249906257</v>
      </c>
    </row>
    <row r="12" spans="1:3" x14ac:dyDescent="0.3">
      <c r="A12" s="22" t="s">
        <v>50</v>
      </c>
      <c r="B12" s="56">
        <v>-365144113</v>
      </c>
      <c r="C12" s="55">
        <v>-352682349</v>
      </c>
    </row>
    <row r="13" spans="1:3" x14ac:dyDescent="0.3">
      <c r="A13" s="22" t="s">
        <v>51</v>
      </c>
      <c r="B13" s="56">
        <v>-136190412</v>
      </c>
      <c r="C13" s="55">
        <v>-86039586</v>
      </c>
    </row>
    <row r="14" spans="1:3" x14ac:dyDescent="0.3">
      <c r="A14" s="22" t="s">
        <v>27</v>
      </c>
      <c r="B14" s="56">
        <v>-4025455</v>
      </c>
      <c r="C14" s="55">
        <v>-3502904</v>
      </c>
    </row>
    <row r="15" spans="1:3" x14ac:dyDescent="0.3">
      <c r="A15" s="22" t="s">
        <v>28</v>
      </c>
      <c r="B15" s="56">
        <v>-26338005</v>
      </c>
      <c r="C15" s="55">
        <v>-22573579</v>
      </c>
    </row>
    <row r="16" spans="1:3" x14ac:dyDescent="0.3">
      <c r="A16" s="22" t="s">
        <v>29</v>
      </c>
      <c r="B16" s="56">
        <v>-64404509</v>
      </c>
      <c r="C16" s="55">
        <v>-66270440</v>
      </c>
    </row>
    <row r="17" spans="1:3" x14ac:dyDescent="0.3">
      <c r="A17" s="22" t="s">
        <v>52</v>
      </c>
      <c r="B17" s="56">
        <v>6989019</v>
      </c>
      <c r="C17" s="55">
        <v>22928939</v>
      </c>
    </row>
    <row r="18" spans="1:3" ht="18" thickBot="1" x14ac:dyDescent="0.35">
      <c r="A18" s="7" t="s">
        <v>30</v>
      </c>
      <c r="B18" s="55">
        <v>-97776645</v>
      </c>
      <c r="C18" s="55">
        <v>-121175871</v>
      </c>
    </row>
    <row r="19" spans="1:3" ht="35.25" thickBot="1" x14ac:dyDescent="0.35">
      <c r="A19" s="3" t="s">
        <v>31</v>
      </c>
      <c r="B19" s="19">
        <f>SUM(B9:B18)</f>
        <v>97354513</v>
      </c>
      <c r="C19" s="19">
        <f>SUM(C9:C18)</f>
        <v>75870221</v>
      </c>
    </row>
    <row r="20" spans="1:3" x14ac:dyDescent="0.3">
      <c r="A20" s="7"/>
    </row>
    <row r="21" spans="1:3" x14ac:dyDescent="0.3">
      <c r="A21" s="7" t="s">
        <v>32</v>
      </c>
      <c r="B21" s="56">
        <v>765028672</v>
      </c>
      <c r="C21" s="55">
        <v>203779899</v>
      </c>
    </row>
    <row r="22" spans="1:3" x14ac:dyDescent="0.3">
      <c r="A22" s="7" t="s">
        <v>33</v>
      </c>
      <c r="B22" s="56">
        <v>-765028672</v>
      </c>
      <c r="C22" s="55">
        <v>-203779899</v>
      </c>
    </row>
    <row r="23" spans="1:3" x14ac:dyDescent="0.3">
      <c r="A23" s="7" t="s">
        <v>34</v>
      </c>
      <c r="B23" s="56">
        <v>166666964</v>
      </c>
      <c r="C23" s="55">
        <v>516187846</v>
      </c>
    </row>
    <row r="24" spans="1:3" x14ac:dyDescent="0.3">
      <c r="A24" s="7" t="s">
        <v>35</v>
      </c>
      <c r="B24" s="56">
        <v>-166666964</v>
      </c>
      <c r="C24" s="55">
        <v>-516187846</v>
      </c>
    </row>
    <row r="25" spans="1:3" ht="18" thickBot="1" x14ac:dyDescent="0.35">
      <c r="A25" s="7"/>
    </row>
    <row r="26" spans="1:3" ht="18" thickBot="1" x14ac:dyDescent="0.35">
      <c r="A26" s="3" t="s">
        <v>36</v>
      </c>
      <c r="B26" s="19">
        <f>B19+B21+B22+B23+B24</f>
        <v>97354513</v>
      </c>
      <c r="C26" s="19">
        <f>C19+C21+C22+C23+C24</f>
        <v>75870221</v>
      </c>
    </row>
    <row r="27" spans="1:3" x14ac:dyDescent="0.3">
      <c r="A27" s="7"/>
    </row>
    <row r="28" spans="1:3" x14ac:dyDescent="0.3">
      <c r="A28" s="7" t="s">
        <v>37</v>
      </c>
      <c r="B28" s="56">
        <v>371226820</v>
      </c>
      <c r="C28" s="55">
        <v>95749133</v>
      </c>
    </row>
    <row r="29" spans="1:3" ht="18" thickBot="1" x14ac:dyDescent="0.35">
      <c r="A29" s="7" t="s">
        <v>38</v>
      </c>
      <c r="B29" s="56">
        <v>-143762301</v>
      </c>
      <c r="C29" s="55">
        <v>-27559201</v>
      </c>
    </row>
    <row r="30" spans="1:3" ht="18" thickBot="1" x14ac:dyDescent="0.35">
      <c r="A30" s="3" t="s">
        <v>39</v>
      </c>
      <c r="B30" s="19">
        <f>B28+B29</f>
        <v>227464519</v>
      </c>
      <c r="C30" s="19">
        <f>C28+C29</f>
        <v>68189932</v>
      </c>
    </row>
    <row r="31" spans="1:3" ht="18" thickBot="1" x14ac:dyDescent="0.35">
      <c r="A31" s="7"/>
    </row>
    <row r="32" spans="1:3" ht="18" thickBot="1" x14ac:dyDescent="0.35">
      <c r="A32" s="3" t="s">
        <v>40</v>
      </c>
      <c r="B32" s="19">
        <f>B26+B30</f>
        <v>324819032</v>
      </c>
      <c r="C32" s="19">
        <f>C26+C30</f>
        <v>144060153</v>
      </c>
    </row>
    <row r="33" spans="1:3" x14ac:dyDescent="0.3">
      <c r="A33" s="7"/>
    </row>
    <row r="34" spans="1:3" x14ac:dyDescent="0.3">
      <c r="A34" s="7" t="s">
        <v>41</v>
      </c>
      <c r="B34" s="56">
        <v>-58658611</v>
      </c>
      <c r="C34" s="55">
        <v>-38561867</v>
      </c>
    </row>
    <row r="35" spans="1:3" ht="18" thickBot="1" x14ac:dyDescent="0.35">
      <c r="A35" s="7"/>
    </row>
    <row r="36" spans="1:3" ht="18" thickBot="1" x14ac:dyDescent="0.35">
      <c r="A36" s="15" t="s">
        <v>42</v>
      </c>
      <c r="B36" s="19">
        <f>B32+B34</f>
        <v>266160421</v>
      </c>
      <c r="C36" s="19">
        <f>C32+C34</f>
        <v>105498286</v>
      </c>
    </row>
    <row r="37" spans="1:3" x14ac:dyDescent="0.3">
      <c r="A37" s="14" t="s">
        <v>61</v>
      </c>
      <c r="B37" s="56">
        <v>269734922</v>
      </c>
      <c r="C37" s="56">
        <v>105665379</v>
      </c>
    </row>
    <row r="38" spans="1:3" x14ac:dyDescent="0.3">
      <c r="A38" s="14" t="s">
        <v>62</v>
      </c>
      <c r="B38" s="56">
        <v>-3574501</v>
      </c>
      <c r="C38" s="56">
        <v>-167095</v>
      </c>
    </row>
    <row r="39" spans="1:3" x14ac:dyDescent="0.3">
      <c r="A39" s="14" t="s">
        <v>136</v>
      </c>
      <c r="C39" s="29"/>
    </row>
    <row r="40" spans="1:3" x14ac:dyDescent="0.3">
      <c r="A40" s="18" t="s">
        <v>56</v>
      </c>
      <c r="B40" s="59">
        <v>22.61</v>
      </c>
      <c r="C40" s="59">
        <v>8.9600000000000009</v>
      </c>
    </row>
    <row r="41" spans="1:3" x14ac:dyDescent="0.3">
      <c r="A41" s="21"/>
      <c r="C41" s="29"/>
    </row>
    <row r="42" spans="1:3" x14ac:dyDescent="0.3">
      <c r="A42" s="14" t="s">
        <v>65</v>
      </c>
      <c r="C42" s="29"/>
    </row>
    <row r="43" spans="1:3" ht="18" thickBot="1" x14ac:dyDescent="0.35">
      <c r="A43" s="14" t="s">
        <v>55</v>
      </c>
      <c r="B43" s="56">
        <v>16794531</v>
      </c>
      <c r="C43" s="56">
        <v>22398432</v>
      </c>
    </row>
    <row r="44" spans="1:3" ht="18" thickBot="1" x14ac:dyDescent="0.35">
      <c r="A44" s="15" t="s">
        <v>43</v>
      </c>
      <c r="B44" s="19">
        <f>B36+B42+B43</f>
        <v>282954952</v>
      </c>
      <c r="C44" s="19">
        <f>C36+C42+C43</f>
        <v>127896718</v>
      </c>
    </row>
    <row r="45" spans="1:3" x14ac:dyDescent="0.3">
      <c r="A45" s="14" t="s">
        <v>61</v>
      </c>
      <c r="B45" s="56">
        <v>286529453</v>
      </c>
      <c r="C45" s="56">
        <v>128063811</v>
      </c>
    </row>
    <row r="46" spans="1:3" x14ac:dyDescent="0.3">
      <c r="A46" s="14" t="s">
        <v>62</v>
      </c>
      <c r="B46" s="56">
        <v>-3574501</v>
      </c>
      <c r="C46" s="56">
        <v>-167095</v>
      </c>
    </row>
  </sheetData>
  <mergeCells count="1">
    <mergeCell ref="A1:A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zoomScale="60" zoomScaleNormal="60" workbookViewId="0">
      <selection activeCell="A30" sqref="A30:XFD85"/>
    </sheetView>
  </sheetViews>
  <sheetFormatPr defaultColWidth="8.7109375" defaultRowHeight="17.25" x14ac:dyDescent="0.3"/>
  <cols>
    <col min="1" max="1" width="46.42578125" style="30" customWidth="1"/>
    <col min="2" max="2" width="21.85546875" style="47" customWidth="1"/>
    <col min="3" max="3" width="20" style="47" customWidth="1"/>
    <col min="4" max="4" width="17.7109375" style="47" bestFit="1" customWidth="1"/>
    <col min="5" max="5" width="23.42578125" style="47" customWidth="1"/>
    <col min="6" max="6" width="23.140625" style="47" customWidth="1"/>
    <col min="7" max="7" width="27.85546875" style="47" customWidth="1"/>
    <col min="8" max="8" width="28" style="47" customWidth="1"/>
    <col min="9" max="9" width="24.85546875" style="47" customWidth="1"/>
    <col min="10" max="10" width="18.28515625" style="30" bestFit="1" customWidth="1"/>
    <col min="11" max="16384" width="8.7109375" style="30"/>
  </cols>
  <sheetData>
    <row r="1" spans="1:9" ht="34.5" x14ac:dyDescent="0.3">
      <c r="A1" s="39"/>
      <c r="B1" s="41" t="s">
        <v>66</v>
      </c>
      <c r="C1" s="41" t="s">
        <v>68</v>
      </c>
      <c r="D1" s="41" t="s">
        <v>71</v>
      </c>
      <c r="E1" s="42" t="s">
        <v>73</v>
      </c>
      <c r="F1" s="41" t="s">
        <v>74</v>
      </c>
      <c r="G1" s="41" t="s">
        <v>123</v>
      </c>
      <c r="H1" s="41" t="s">
        <v>124</v>
      </c>
      <c r="I1" s="41" t="s">
        <v>76</v>
      </c>
    </row>
    <row r="2" spans="1:9" x14ac:dyDescent="0.3">
      <c r="A2" s="39"/>
      <c r="B2" s="42" t="s">
        <v>67</v>
      </c>
      <c r="C2" s="41" t="s">
        <v>69</v>
      </c>
      <c r="D2" s="42" t="s">
        <v>72</v>
      </c>
      <c r="E2" s="42"/>
      <c r="F2" s="42" t="s">
        <v>75</v>
      </c>
      <c r="G2" s="41"/>
      <c r="H2" s="41"/>
      <c r="I2" s="42" t="s">
        <v>77</v>
      </c>
    </row>
    <row r="3" spans="1:9" x14ac:dyDescent="0.3">
      <c r="A3" s="39"/>
      <c r="B3" s="43"/>
      <c r="C3" s="42" t="s">
        <v>70</v>
      </c>
      <c r="D3" s="43"/>
      <c r="E3" s="42"/>
      <c r="F3" s="43"/>
      <c r="G3" s="41"/>
      <c r="H3" s="41"/>
      <c r="I3" s="43"/>
    </row>
    <row r="4" spans="1:9" x14ac:dyDescent="0.3">
      <c r="A4" s="39" t="s">
        <v>120</v>
      </c>
      <c r="B4" s="63">
        <v>117738440</v>
      </c>
      <c r="C4" s="63">
        <v>441418396</v>
      </c>
      <c r="D4" s="63">
        <v>247478865</v>
      </c>
      <c r="E4" s="63">
        <v>1265796861</v>
      </c>
      <c r="F4" s="63">
        <v>1687776834</v>
      </c>
      <c r="G4" s="63">
        <v>-13940839</v>
      </c>
      <c r="H4" s="64" t="s">
        <v>78</v>
      </c>
      <c r="I4" s="63">
        <v>3746268557</v>
      </c>
    </row>
    <row r="5" spans="1:9" x14ac:dyDescent="0.3">
      <c r="A5" s="32" t="s">
        <v>79</v>
      </c>
      <c r="B5" s="59" t="s">
        <v>44</v>
      </c>
      <c r="C5" s="59" t="s">
        <v>44</v>
      </c>
      <c r="D5" s="59" t="s">
        <v>44</v>
      </c>
      <c r="E5" s="59" t="s">
        <v>44</v>
      </c>
      <c r="F5" s="56">
        <v>105665379</v>
      </c>
      <c r="G5" s="59" t="s">
        <v>44</v>
      </c>
      <c r="H5" s="56">
        <v>-167095</v>
      </c>
      <c r="I5" s="56">
        <v>105498284</v>
      </c>
    </row>
    <row r="6" spans="1:9" x14ac:dyDescent="0.3">
      <c r="A6" s="38"/>
      <c r="B6" s="57" t="s">
        <v>81</v>
      </c>
      <c r="C6" s="57" t="s">
        <v>121</v>
      </c>
      <c r="D6" s="57" t="s">
        <v>91</v>
      </c>
      <c r="E6" s="57" t="s">
        <v>86</v>
      </c>
      <c r="F6" s="58">
        <v>105665379</v>
      </c>
      <c r="G6" s="57" t="s">
        <v>81</v>
      </c>
      <c r="H6" s="58">
        <v>-167095</v>
      </c>
      <c r="I6" s="58">
        <v>105498284</v>
      </c>
    </row>
    <row r="7" spans="1:9" x14ac:dyDescent="0.3">
      <c r="A7" s="65"/>
      <c r="B7" s="66" t="s">
        <v>137</v>
      </c>
      <c r="C7" s="66" t="s">
        <v>139</v>
      </c>
      <c r="D7" s="66" t="s">
        <v>141</v>
      </c>
      <c r="E7" s="66" t="s">
        <v>137</v>
      </c>
      <c r="F7" s="59"/>
      <c r="G7" s="59"/>
      <c r="H7" s="59"/>
      <c r="I7" s="59"/>
    </row>
    <row r="8" spans="1:9" x14ac:dyDescent="0.3">
      <c r="A8" s="65" t="s">
        <v>84</v>
      </c>
      <c r="B8" s="66"/>
      <c r="C8" s="66"/>
      <c r="D8" s="66"/>
      <c r="E8" s="66"/>
      <c r="F8" s="59"/>
      <c r="G8" s="59"/>
      <c r="H8" s="59"/>
      <c r="I8" s="59"/>
    </row>
    <row r="9" spans="1:9" x14ac:dyDescent="0.3">
      <c r="A9" s="32" t="s">
        <v>90</v>
      </c>
      <c r="B9" s="66" t="s">
        <v>138</v>
      </c>
      <c r="C9" s="66" t="s">
        <v>140</v>
      </c>
      <c r="D9" s="66" t="s">
        <v>142</v>
      </c>
      <c r="E9" s="66" t="s">
        <v>143</v>
      </c>
      <c r="F9" s="56">
        <v>-95839090</v>
      </c>
      <c r="G9" s="59" t="s">
        <v>44</v>
      </c>
      <c r="H9" s="59" t="s">
        <v>44</v>
      </c>
      <c r="I9" s="56">
        <v>-95839090</v>
      </c>
    </row>
    <row r="10" spans="1:9" x14ac:dyDescent="0.3">
      <c r="A10" s="32" t="s">
        <v>54</v>
      </c>
      <c r="B10" s="66" t="s">
        <v>87</v>
      </c>
      <c r="C10" s="66" t="s">
        <v>85</v>
      </c>
      <c r="D10" s="66" t="s">
        <v>85</v>
      </c>
      <c r="E10" s="66" t="s">
        <v>86</v>
      </c>
      <c r="F10" s="59" t="s">
        <v>64</v>
      </c>
      <c r="G10" s="56">
        <v>22398432</v>
      </c>
      <c r="H10" s="59" t="s">
        <v>146</v>
      </c>
      <c r="I10" s="56">
        <v>22398432</v>
      </c>
    </row>
    <row r="11" spans="1:9" x14ac:dyDescent="0.3">
      <c r="A11" s="32" t="s">
        <v>60</v>
      </c>
      <c r="B11" s="67" t="s">
        <v>78</v>
      </c>
      <c r="C11" s="67" t="s">
        <v>85</v>
      </c>
      <c r="D11" s="67" t="s">
        <v>81</v>
      </c>
      <c r="E11" s="67" t="s">
        <v>82</v>
      </c>
      <c r="F11" s="57" t="s">
        <v>147</v>
      </c>
      <c r="G11" s="57" t="s">
        <v>88</v>
      </c>
      <c r="H11" s="58">
        <v>93600766</v>
      </c>
      <c r="I11" s="58">
        <v>93600766</v>
      </c>
    </row>
    <row r="12" spans="1:9" x14ac:dyDescent="0.3">
      <c r="A12" s="39" t="s">
        <v>148</v>
      </c>
      <c r="B12" s="63">
        <v>117738440</v>
      </c>
      <c r="C12" s="63">
        <v>441418396</v>
      </c>
      <c r="D12" s="63">
        <v>247478865</v>
      </c>
      <c r="E12" s="63">
        <v>1265796861</v>
      </c>
      <c r="F12" s="63">
        <v>1697603123</v>
      </c>
      <c r="G12" s="63">
        <v>8457593</v>
      </c>
      <c r="H12" s="63">
        <v>93433671</v>
      </c>
      <c r="I12" s="63">
        <v>3871926949</v>
      </c>
    </row>
    <row r="13" spans="1:9" x14ac:dyDescent="0.3">
      <c r="A13" s="39"/>
      <c r="B13" s="66"/>
      <c r="C13" s="66"/>
      <c r="D13" s="66"/>
      <c r="E13" s="66"/>
      <c r="F13" s="66"/>
      <c r="G13" s="66"/>
      <c r="H13" s="66"/>
      <c r="I13" s="66"/>
    </row>
    <row r="14" spans="1:9" x14ac:dyDescent="0.3">
      <c r="A14" s="32" t="s">
        <v>79</v>
      </c>
      <c r="B14" s="66" t="s">
        <v>44</v>
      </c>
      <c r="C14" s="66" t="s">
        <v>44</v>
      </c>
      <c r="D14" s="66" t="s">
        <v>44</v>
      </c>
      <c r="E14" s="66" t="s">
        <v>44</v>
      </c>
      <c r="F14" s="56">
        <v>72480367</v>
      </c>
      <c r="G14" s="59"/>
      <c r="H14" s="56">
        <v>-1173984</v>
      </c>
      <c r="I14" s="56">
        <v>71306383</v>
      </c>
    </row>
    <row r="15" spans="1:9" ht="34.5" x14ac:dyDescent="0.3">
      <c r="A15" s="32" t="s">
        <v>80</v>
      </c>
      <c r="B15" s="66" t="s">
        <v>44</v>
      </c>
      <c r="C15" s="66" t="s">
        <v>44</v>
      </c>
      <c r="D15" s="66" t="s">
        <v>44</v>
      </c>
      <c r="E15" s="66" t="s">
        <v>44</v>
      </c>
      <c r="F15" s="56">
        <v>15782924</v>
      </c>
      <c r="G15" s="59" t="s">
        <v>44</v>
      </c>
      <c r="H15" s="59" t="s">
        <v>44</v>
      </c>
      <c r="I15" s="56">
        <v>15782924</v>
      </c>
    </row>
    <row r="16" spans="1:9" x14ac:dyDescent="0.3">
      <c r="A16" s="32"/>
      <c r="B16" s="67" t="s">
        <v>88</v>
      </c>
      <c r="C16" s="67" t="s">
        <v>89</v>
      </c>
      <c r="D16" s="67" t="s">
        <v>85</v>
      </c>
      <c r="E16" s="67" t="s">
        <v>86</v>
      </c>
      <c r="F16" s="58">
        <v>88263291</v>
      </c>
      <c r="G16" s="57" t="s">
        <v>82</v>
      </c>
      <c r="H16" s="58">
        <v>-1173984</v>
      </c>
      <c r="I16" s="58">
        <v>87089307</v>
      </c>
    </row>
    <row r="17" spans="1:9" x14ac:dyDescent="0.3">
      <c r="A17" s="32" t="s">
        <v>54</v>
      </c>
      <c r="B17" s="66" t="s">
        <v>81</v>
      </c>
      <c r="C17" s="66" t="s">
        <v>83</v>
      </c>
      <c r="D17" s="66" t="s">
        <v>85</v>
      </c>
      <c r="E17" s="66" t="s">
        <v>92</v>
      </c>
      <c r="F17" s="59" t="s">
        <v>44</v>
      </c>
      <c r="G17" s="56">
        <v>8063007</v>
      </c>
      <c r="H17" s="56">
        <v>1188132</v>
      </c>
      <c r="I17" s="56">
        <v>9251139</v>
      </c>
    </row>
    <row r="18" spans="1:9" x14ac:dyDescent="0.3">
      <c r="A18" s="32" t="s">
        <v>60</v>
      </c>
      <c r="B18" s="67" t="s">
        <v>78</v>
      </c>
      <c r="C18" s="67" t="s">
        <v>83</v>
      </c>
      <c r="D18" s="67" t="s">
        <v>81</v>
      </c>
      <c r="E18" s="67" t="s">
        <v>82</v>
      </c>
      <c r="F18" s="67" t="s">
        <v>82</v>
      </c>
      <c r="G18" s="67" t="s">
        <v>82</v>
      </c>
      <c r="H18" s="58">
        <v>100936</v>
      </c>
      <c r="I18" s="58">
        <v>100936</v>
      </c>
    </row>
    <row r="19" spans="1:9" x14ac:dyDescent="0.3">
      <c r="A19" s="39" t="s">
        <v>93</v>
      </c>
      <c r="B19" s="68">
        <v>117738440</v>
      </c>
      <c r="C19" s="68">
        <v>441418396</v>
      </c>
      <c r="D19" s="68">
        <v>247478865</v>
      </c>
      <c r="E19" s="68">
        <v>1265796861</v>
      </c>
      <c r="F19" s="63">
        <v>1785866415</v>
      </c>
      <c r="G19" s="63">
        <v>16520600</v>
      </c>
      <c r="H19" s="63">
        <v>93548755</v>
      </c>
      <c r="I19" s="68">
        <v>3968368332</v>
      </c>
    </row>
    <row r="20" spans="1:9" ht="17.45" customHeight="1" x14ac:dyDescent="0.3">
      <c r="A20" s="32" t="s">
        <v>79</v>
      </c>
      <c r="B20" s="66" t="s">
        <v>44</v>
      </c>
      <c r="C20" s="66" t="s">
        <v>44</v>
      </c>
      <c r="D20" s="66" t="s">
        <v>44</v>
      </c>
      <c r="E20" s="66" t="s">
        <v>44</v>
      </c>
      <c r="F20" s="56">
        <v>269734922</v>
      </c>
      <c r="G20" s="59" t="s">
        <v>44</v>
      </c>
      <c r="H20" s="56">
        <v>-3574501</v>
      </c>
      <c r="I20" s="56">
        <v>266160421</v>
      </c>
    </row>
    <row r="21" spans="1:9" x14ac:dyDescent="0.3">
      <c r="A21" s="39"/>
      <c r="B21" s="64" t="s">
        <v>88</v>
      </c>
      <c r="C21" s="64" t="s">
        <v>89</v>
      </c>
      <c r="D21" s="64" t="s">
        <v>85</v>
      </c>
      <c r="E21" s="64" t="s">
        <v>86</v>
      </c>
      <c r="F21" s="63">
        <v>269734922</v>
      </c>
      <c r="G21" s="64" t="s">
        <v>83</v>
      </c>
      <c r="H21" s="63">
        <v>-3574501</v>
      </c>
      <c r="I21" s="63">
        <v>266160421</v>
      </c>
    </row>
    <row r="22" spans="1:9" x14ac:dyDescent="0.3">
      <c r="A22" s="65" t="s">
        <v>84</v>
      </c>
      <c r="B22" s="76" t="s">
        <v>81</v>
      </c>
      <c r="C22" s="76" t="s">
        <v>83</v>
      </c>
      <c r="D22" s="76" t="s">
        <v>85</v>
      </c>
      <c r="E22" s="76" t="s">
        <v>92</v>
      </c>
      <c r="F22" s="74">
        <v>-174488370</v>
      </c>
      <c r="G22" s="75" t="s">
        <v>44</v>
      </c>
      <c r="H22" s="75" t="s">
        <v>44</v>
      </c>
      <c r="I22" s="74">
        <v>-174488370</v>
      </c>
    </row>
    <row r="23" spans="1:9" x14ac:dyDescent="0.3">
      <c r="A23" s="32" t="s">
        <v>122</v>
      </c>
      <c r="B23" s="76"/>
      <c r="C23" s="76"/>
      <c r="D23" s="76"/>
      <c r="E23" s="76"/>
      <c r="F23" s="74"/>
      <c r="G23" s="75"/>
      <c r="H23" s="75"/>
      <c r="I23" s="74"/>
    </row>
    <row r="24" spans="1:9" x14ac:dyDescent="0.3">
      <c r="A24" s="32" t="s">
        <v>54</v>
      </c>
      <c r="B24" s="66" t="s">
        <v>44</v>
      </c>
      <c r="C24" s="66" t="s">
        <v>44</v>
      </c>
      <c r="D24" s="66" t="s">
        <v>44</v>
      </c>
      <c r="E24" s="66" t="s">
        <v>44</v>
      </c>
      <c r="F24" s="59" t="s">
        <v>44</v>
      </c>
      <c r="G24" s="56">
        <v>16794531</v>
      </c>
      <c r="H24" s="56">
        <v>3655963</v>
      </c>
      <c r="I24" s="56">
        <v>20450494</v>
      </c>
    </row>
    <row r="25" spans="1:9" x14ac:dyDescent="0.3">
      <c r="A25" s="32" t="s">
        <v>60</v>
      </c>
      <c r="B25" s="66" t="s">
        <v>44</v>
      </c>
      <c r="C25" s="66" t="s">
        <v>44</v>
      </c>
      <c r="D25" s="66" t="s">
        <v>44</v>
      </c>
      <c r="E25" s="66" t="s">
        <v>44</v>
      </c>
      <c r="F25" s="59" t="s">
        <v>44</v>
      </c>
      <c r="G25" s="59" t="s">
        <v>44</v>
      </c>
      <c r="H25" s="56">
        <v>-1827981</v>
      </c>
      <c r="I25" s="56">
        <v>-1827981</v>
      </c>
    </row>
    <row r="26" spans="1:9" x14ac:dyDescent="0.3">
      <c r="A26" s="54" t="s">
        <v>149</v>
      </c>
      <c r="B26" s="68">
        <v>117738440</v>
      </c>
      <c r="C26" s="68">
        <v>441418396</v>
      </c>
      <c r="D26" s="68">
        <v>247478865</v>
      </c>
      <c r="E26" s="68">
        <v>1265796861</v>
      </c>
      <c r="F26" s="68">
        <v>1881112967</v>
      </c>
      <c r="G26" s="68">
        <v>33315131</v>
      </c>
      <c r="H26" s="68">
        <v>91802235</v>
      </c>
      <c r="I26" s="68">
        <v>4078662895</v>
      </c>
    </row>
  </sheetData>
  <mergeCells count="8">
    <mergeCell ref="F22:F23"/>
    <mergeCell ref="G22:G23"/>
    <mergeCell ref="H22:H23"/>
    <mergeCell ref="I22:I23"/>
    <mergeCell ref="B22:B23"/>
    <mergeCell ref="C22:C23"/>
    <mergeCell ref="D22:D23"/>
    <mergeCell ref="E22:E2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50"/>
  <sheetViews>
    <sheetView zoomScale="60" zoomScaleNormal="60" workbookViewId="0">
      <selection activeCell="L10" sqref="L10"/>
    </sheetView>
  </sheetViews>
  <sheetFormatPr defaultColWidth="8.7109375" defaultRowHeight="17.25" x14ac:dyDescent="0.3"/>
  <cols>
    <col min="1" max="1" width="8.7109375" style="30"/>
    <col min="2" max="2" width="69.7109375" style="30" customWidth="1"/>
    <col min="3" max="3" width="29.140625" style="49" customWidth="1"/>
    <col min="4" max="4" width="29.85546875" style="49" customWidth="1"/>
    <col min="5" max="16384" width="8.7109375" style="30"/>
  </cols>
  <sheetData>
    <row r="1" spans="2:4" x14ac:dyDescent="0.3">
      <c r="B1" s="33"/>
      <c r="C1" s="48" t="s">
        <v>151</v>
      </c>
      <c r="D1" s="48" t="s">
        <v>151</v>
      </c>
    </row>
    <row r="2" spans="2:4" x14ac:dyDescent="0.3">
      <c r="B2" s="33"/>
      <c r="C2" s="48" t="s">
        <v>119</v>
      </c>
      <c r="D2" s="48" t="s">
        <v>119</v>
      </c>
    </row>
    <row r="3" spans="2:4" x14ac:dyDescent="0.3">
      <c r="B3" s="33"/>
      <c r="C3" s="71">
        <v>44834</v>
      </c>
      <c r="D3" s="71">
        <v>44469</v>
      </c>
    </row>
    <row r="4" spans="2:4" x14ac:dyDescent="0.3">
      <c r="B4" s="33"/>
      <c r="C4" s="50"/>
      <c r="D4" s="51"/>
    </row>
    <row r="5" spans="2:4" x14ac:dyDescent="0.3">
      <c r="B5" s="33"/>
      <c r="C5" s="50"/>
      <c r="D5" s="51"/>
    </row>
    <row r="6" spans="2:4" x14ac:dyDescent="0.3">
      <c r="B6" s="33" t="s">
        <v>40</v>
      </c>
      <c r="C6" s="72">
        <v>324819032</v>
      </c>
      <c r="D6" s="72">
        <v>144060152</v>
      </c>
    </row>
    <row r="7" spans="2:4" x14ac:dyDescent="0.3">
      <c r="B7" s="31" t="s">
        <v>94</v>
      </c>
      <c r="C7" s="48"/>
      <c r="D7" s="48"/>
    </row>
    <row r="8" spans="2:4" x14ac:dyDescent="0.3">
      <c r="B8" s="34" t="s">
        <v>26</v>
      </c>
      <c r="C8" s="46">
        <v>324468728</v>
      </c>
      <c r="D8" s="46">
        <v>249906257</v>
      </c>
    </row>
    <row r="9" spans="2:4" x14ac:dyDescent="0.3">
      <c r="B9" s="34" t="s">
        <v>95</v>
      </c>
      <c r="C9" s="46">
        <v>1339</v>
      </c>
      <c r="D9" s="40">
        <v>-661035</v>
      </c>
    </row>
    <row r="10" spans="2:4" x14ac:dyDescent="0.3">
      <c r="B10" s="34" t="s">
        <v>96</v>
      </c>
      <c r="C10" s="46">
        <v>-11669814</v>
      </c>
      <c r="D10" s="40">
        <v>-23119637</v>
      </c>
    </row>
    <row r="11" spans="2:4" ht="34.5" x14ac:dyDescent="0.3">
      <c r="B11" s="34" t="s">
        <v>125</v>
      </c>
      <c r="C11" s="46">
        <v>-79820693</v>
      </c>
      <c r="D11" s="52">
        <v>-54878846</v>
      </c>
    </row>
    <row r="12" spans="2:4" x14ac:dyDescent="0.3">
      <c r="B12" s="34" t="s">
        <v>97</v>
      </c>
      <c r="C12" s="46">
        <v>-224836357</v>
      </c>
      <c r="D12" s="46">
        <v>-47718863</v>
      </c>
    </row>
    <row r="13" spans="2:4" x14ac:dyDescent="0.3">
      <c r="B13" s="34" t="s">
        <v>98</v>
      </c>
      <c r="C13" s="46">
        <v>21004</v>
      </c>
      <c r="D13" s="40">
        <v>246904</v>
      </c>
    </row>
    <row r="14" spans="2:4" x14ac:dyDescent="0.3">
      <c r="B14" s="34" t="s">
        <v>144</v>
      </c>
      <c r="C14" s="46">
        <v>-832314</v>
      </c>
      <c r="D14" s="46">
        <v>1207364</v>
      </c>
    </row>
    <row r="15" spans="2:4" x14ac:dyDescent="0.3">
      <c r="B15" s="34" t="s">
        <v>99</v>
      </c>
      <c r="C15" s="46">
        <v>21202820</v>
      </c>
      <c r="D15" s="40">
        <v>57008453</v>
      </c>
    </row>
    <row r="16" spans="2:4" x14ac:dyDescent="0.3">
      <c r="B16" s="34" t="s">
        <v>100</v>
      </c>
      <c r="C16" s="46">
        <v>-37504950</v>
      </c>
      <c r="D16" s="40">
        <v>-28296127</v>
      </c>
    </row>
    <row r="17" spans="2:4" x14ac:dyDescent="0.3">
      <c r="B17" s="34" t="s">
        <v>101</v>
      </c>
      <c r="C17" s="40">
        <v>41175161</v>
      </c>
      <c r="D17" s="40">
        <v>8367029</v>
      </c>
    </row>
    <row r="18" spans="2:4" ht="34.5" x14ac:dyDescent="0.3">
      <c r="B18" s="34" t="s">
        <v>126</v>
      </c>
      <c r="C18" s="40">
        <v>-11020841</v>
      </c>
      <c r="D18" s="40">
        <v>-276153</v>
      </c>
    </row>
    <row r="19" spans="2:4" x14ac:dyDescent="0.3">
      <c r="B19" s="30" t="s">
        <v>145</v>
      </c>
      <c r="C19" s="46">
        <v>-834770</v>
      </c>
      <c r="D19" s="53" t="s">
        <v>81</v>
      </c>
    </row>
    <row r="20" spans="2:4" ht="34.5" x14ac:dyDescent="0.3">
      <c r="B20" s="33" t="s">
        <v>127</v>
      </c>
      <c r="C20" s="45">
        <f>SUM(C6:C19)</f>
        <v>345168345</v>
      </c>
      <c r="D20" s="45">
        <f>SUM(D6:D19)</f>
        <v>305845498</v>
      </c>
    </row>
    <row r="21" spans="2:4" x14ac:dyDescent="0.3">
      <c r="B21" s="36"/>
      <c r="C21" s="45"/>
      <c r="D21" s="45"/>
    </row>
    <row r="22" spans="2:4" x14ac:dyDescent="0.3">
      <c r="B22" s="34" t="s">
        <v>102</v>
      </c>
      <c r="C22" s="69">
        <v>33723525</v>
      </c>
      <c r="D22" s="55">
        <v>67244845</v>
      </c>
    </row>
    <row r="23" spans="2:4" x14ac:dyDescent="0.3">
      <c r="B23" s="34" t="s">
        <v>103</v>
      </c>
      <c r="C23" s="69">
        <v>-288608622</v>
      </c>
      <c r="D23" s="55">
        <v>-41149845</v>
      </c>
    </row>
    <row r="24" spans="2:4" x14ac:dyDescent="0.3">
      <c r="B24" s="34" t="s">
        <v>104</v>
      </c>
      <c r="C24" s="69">
        <v>259213012</v>
      </c>
      <c r="D24" s="55">
        <v>50254708</v>
      </c>
    </row>
    <row r="25" spans="2:4" x14ac:dyDescent="0.3">
      <c r="B25" s="37"/>
      <c r="C25" s="44"/>
      <c r="D25" s="44"/>
    </row>
    <row r="26" spans="2:4" x14ac:dyDescent="0.3">
      <c r="B26" s="33" t="s">
        <v>105</v>
      </c>
      <c r="C26" s="41">
        <f>SUM(C20:C25)</f>
        <v>349496260</v>
      </c>
      <c r="D26" s="41">
        <f>SUM(D20:D25)</f>
        <v>382195206</v>
      </c>
    </row>
    <row r="27" spans="2:4" x14ac:dyDescent="0.3">
      <c r="B27" s="34" t="s">
        <v>114</v>
      </c>
      <c r="C27" s="56">
        <v>-35973193</v>
      </c>
      <c r="D27" s="55">
        <v>-5719417</v>
      </c>
    </row>
    <row r="28" spans="2:4" x14ac:dyDescent="0.3">
      <c r="B28" s="34" t="s">
        <v>106</v>
      </c>
      <c r="C28" s="56">
        <v>853986</v>
      </c>
      <c r="D28" s="55">
        <v>793413</v>
      </c>
    </row>
    <row r="29" spans="2:4" x14ac:dyDescent="0.3">
      <c r="B29" s="34" t="s">
        <v>107</v>
      </c>
      <c r="C29" s="56">
        <v>-66090808</v>
      </c>
      <c r="D29" s="70" t="s">
        <v>85</v>
      </c>
    </row>
    <row r="30" spans="2:4" x14ac:dyDescent="0.3">
      <c r="B30" s="33" t="s">
        <v>128</v>
      </c>
      <c r="C30" s="42">
        <f>SUM(C26:C29)</f>
        <v>248286245</v>
      </c>
      <c r="D30" s="42">
        <f>SUM(D26:D29)</f>
        <v>377269202</v>
      </c>
    </row>
    <row r="31" spans="2:4" x14ac:dyDescent="0.3">
      <c r="B31" s="36"/>
      <c r="C31" s="42"/>
      <c r="D31" s="45"/>
    </row>
    <row r="32" spans="2:4" x14ac:dyDescent="0.3">
      <c r="B32" s="33" t="s">
        <v>129</v>
      </c>
      <c r="C32" s="48"/>
      <c r="D32" s="48"/>
    </row>
    <row r="33" spans="2:4" x14ac:dyDescent="0.3">
      <c r="B33" s="32" t="s">
        <v>117</v>
      </c>
      <c r="C33" s="56">
        <v>-262282218</v>
      </c>
      <c r="D33" s="55">
        <v>-719469045</v>
      </c>
    </row>
    <row r="34" spans="2:4" x14ac:dyDescent="0.3">
      <c r="B34" s="32" t="s">
        <v>116</v>
      </c>
      <c r="C34" s="56">
        <v>-9434827</v>
      </c>
      <c r="D34" s="56">
        <v>-15481472</v>
      </c>
    </row>
    <row r="35" spans="2:4" x14ac:dyDescent="0.3">
      <c r="B35" s="34" t="s">
        <v>108</v>
      </c>
      <c r="C35" s="55">
        <v>20164</v>
      </c>
      <c r="D35" s="55">
        <v>779497</v>
      </c>
    </row>
    <row r="36" spans="2:4" x14ac:dyDescent="0.3">
      <c r="B36" s="34" t="s">
        <v>115</v>
      </c>
      <c r="C36" s="55">
        <v>129258487</v>
      </c>
      <c r="D36" s="55">
        <v>196390577</v>
      </c>
    </row>
    <row r="37" spans="2:4" x14ac:dyDescent="0.3">
      <c r="B37" s="33" t="s">
        <v>130</v>
      </c>
      <c r="C37" s="45">
        <f>SUM(C33:C36)</f>
        <v>-142438394</v>
      </c>
      <c r="D37" s="45">
        <f>SUM(D33:D36)</f>
        <v>-537780443</v>
      </c>
    </row>
    <row r="38" spans="2:4" x14ac:dyDescent="0.3">
      <c r="B38" s="36"/>
      <c r="C38" s="45"/>
      <c r="D38" s="42"/>
    </row>
    <row r="39" spans="2:4" x14ac:dyDescent="0.3">
      <c r="B39" s="33" t="s">
        <v>131</v>
      </c>
      <c r="C39" s="48"/>
      <c r="D39" s="48"/>
    </row>
    <row r="40" spans="2:4" x14ac:dyDescent="0.3">
      <c r="B40" s="34" t="s">
        <v>109</v>
      </c>
      <c r="C40" s="70" t="s">
        <v>44</v>
      </c>
      <c r="D40" s="55">
        <v>181186587</v>
      </c>
    </row>
    <row r="41" spans="2:4" x14ac:dyDescent="0.3">
      <c r="B41" s="37" t="s">
        <v>150</v>
      </c>
      <c r="C41" s="70" t="s">
        <v>44</v>
      </c>
      <c r="D41" s="55">
        <v>100228636</v>
      </c>
    </row>
    <row r="42" spans="2:4" x14ac:dyDescent="0.3">
      <c r="B42" s="34" t="s">
        <v>110</v>
      </c>
      <c r="C42" s="56">
        <v>-105005847</v>
      </c>
      <c r="D42" s="55">
        <v>-49217480</v>
      </c>
    </row>
    <row r="43" spans="2:4" x14ac:dyDescent="0.3">
      <c r="B43" s="34" t="s">
        <v>111</v>
      </c>
      <c r="C43" s="56">
        <v>174565406</v>
      </c>
      <c r="D43" s="55">
        <v>-23975633</v>
      </c>
    </row>
    <row r="44" spans="2:4" x14ac:dyDescent="0.3">
      <c r="B44" s="32" t="s">
        <v>112</v>
      </c>
      <c r="C44" s="56">
        <v>-4237785</v>
      </c>
      <c r="D44" s="56">
        <v>-5436228</v>
      </c>
    </row>
    <row r="45" spans="2:4" x14ac:dyDescent="0.3">
      <c r="B45" s="34" t="s">
        <v>113</v>
      </c>
      <c r="C45" s="56">
        <v>-174805999</v>
      </c>
      <c r="D45" s="55">
        <v>-96159367</v>
      </c>
    </row>
    <row r="46" spans="2:4" x14ac:dyDescent="0.3">
      <c r="B46" s="33" t="s">
        <v>132</v>
      </c>
      <c r="C46" s="42">
        <f>SUM(C40:C45)</f>
        <v>-109484225</v>
      </c>
      <c r="D46" s="42">
        <f>SUM(D40:D45)</f>
        <v>106626515</v>
      </c>
    </row>
    <row r="47" spans="2:4" x14ac:dyDescent="0.3">
      <c r="B47" s="34"/>
      <c r="C47" s="50"/>
      <c r="D47" s="46"/>
    </row>
    <row r="48" spans="2:4" ht="34.5" x14ac:dyDescent="0.3">
      <c r="B48" s="35" t="s">
        <v>133</v>
      </c>
      <c r="C48" s="42">
        <f>C46+C37+C30</f>
        <v>-3636374</v>
      </c>
      <c r="D48" s="42">
        <f>D46+D37+D30</f>
        <v>-53884726</v>
      </c>
    </row>
    <row r="49" spans="2:4" x14ac:dyDescent="0.3">
      <c r="B49" s="35" t="s">
        <v>134</v>
      </c>
      <c r="C49" s="45">
        <v>414955056</v>
      </c>
      <c r="D49" s="45">
        <v>289452040</v>
      </c>
    </row>
    <row r="50" spans="2:4" x14ac:dyDescent="0.3">
      <c r="B50" s="35" t="s">
        <v>135</v>
      </c>
      <c r="C50" s="45">
        <f>C48+C49</f>
        <v>411318682</v>
      </c>
      <c r="D50" s="45">
        <f>D48+D49</f>
        <v>235567314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 Poz.Fin. 30092022-Ro </vt:lpstr>
      <vt:lpstr>Rez. Glob_30092022-Ro</vt:lpstr>
      <vt:lpstr>Capitaluri_30092022-Ro</vt:lpstr>
      <vt:lpstr>Flux de numerar_30092022-Ro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Lucia Serban Alexandru</dc:creator>
  <cp:lastModifiedBy>Lacramioara Brandusa Ciolpan</cp:lastModifiedBy>
  <dcterms:created xsi:type="dcterms:W3CDTF">2020-02-03T07:45:11Z</dcterms:created>
  <dcterms:modified xsi:type="dcterms:W3CDTF">2022-11-14T05:31:20Z</dcterms:modified>
</cp:coreProperties>
</file>