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y Documents\rezultate financiare\2021\Rezultate anuale\SITE\RO\"/>
    </mc:Choice>
  </mc:AlternateContent>
  <bookViews>
    <workbookView xWindow="0" yWindow="0" windowWidth="19200" windowHeight="6465" tabRatio="860" activeTab="3"/>
  </bookViews>
  <sheets>
    <sheet name=" Poz.Fin. 31122020-Ro " sheetId="1" r:id="rId1"/>
    <sheet name="Rez. Glob_31122020-Ro" sheetId="2" r:id="rId2"/>
    <sheet name="Capitaluri_31122020-Ro" sheetId="3" r:id="rId3"/>
    <sheet name="Flux de trez_31122020-Ro" sheetId="4" r:id="rId4"/>
  </sheets>
  <definedNames>
    <definedName name="OLE_LINK12" localSheetId="0">' Poz.Fin. 31122020-Ro '!#REF!</definedName>
    <definedName name="OLE_LINK3" localSheetId="1">'Rez. Glob_31122020-Ro'!#REF!</definedName>
    <definedName name="OLE_LINK9" localSheetId="0">' Poz.Fin. 31122020-Ro '!#REF!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4" l="1"/>
  <c r="C25" i="4"/>
  <c r="D51" i="4" l="1"/>
  <c r="C51" i="4"/>
  <c r="D32" i="4"/>
  <c r="D37" i="4" l="1"/>
  <c r="C32" i="4"/>
  <c r="C37" i="4" l="1"/>
  <c r="D44" i="4"/>
  <c r="C44" i="4"/>
  <c r="C46" i="1"/>
  <c r="C30" i="1"/>
  <c r="C37" i="1"/>
  <c r="C18" i="1"/>
  <c r="C12" i="1"/>
  <c r="C53" i="4" l="1"/>
  <c r="D53" i="4"/>
  <c r="C20" i="1"/>
  <c r="C48" i="1"/>
  <c r="B11" i="2"/>
  <c r="B32" i="2"/>
  <c r="C50" i="1" l="1"/>
  <c r="D55" i="4"/>
  <c r="C55" i="4"/>
  <c r="B21" i="2"/>
  <c r="D46" i="1"/>
  <c r="B28" i="2" l="1"/>
  <c r="C32" i="2"/>
  <c r="C11" i="2"/>
  <c r="D37" i="1"/>
  <c r="D30" i="1"/>
  <c r="D18" i="1"/>
  <c r="D12" i="1"/>
  <c r="C21" i="2" l="1"/>
  <c r="B34" i="2"/>
  <c r="D20" i="1"/>
  <c r="D48" i="1"/>
  <c r="D50" i="1" l="1"/>
  <c r="B38" i="2"/>
  <c r="C28" i="2"/>
  <c r="B44" i="2" l="1"/>
  <c r="C34" i="2"/>
  <c r="C38" i="2" l="1"/>
  <c r="C44" i="2" l="1"/>
</calcChain>
</file>

<file path=xl/sharedStrings.xml><?xml version="1.0" encoding="utf-8"?>
<sst xmlns="http://schemas.openxmlformats.org/spreadsheetml/2006/main" count="168" uniqueCount="135">
  <si>
    <t>ACTIV</t>
  </si>
  <si>
    <t>Active imobilizate</t>
  </si>
  <si>
    <t>Imobilizări necorporale</t>
  </si>
  <si>
    <t>Drepturi de utilizare a activelor luate in leasing</t>
  </si>
  <si>
    <t>Imobilizări corporale</t>
  </si>
  <si>
    <t>Creanţe comerciale şi alte creanţe</t>
  </si>
  <si>
    <t>Active circulante</t>
  </si>
  <si>
    <t>Stocuri</t>
  </si>
  <si>
    <t>Numerar şi echivalent de numerar</t>
  </si>
  <si>
    <t>Total activ</t>
  </si>
  <si>
    <t>CAPITALURI PROPRII ŞI DATORII</t>
  </si>
  <si>
    <t>Capitaluri proprii</t>
  </si>
  <si>
    <t>Capital social</t>
  </si>
  <si>
    <t>Primă de emisiune</t>
  </si>
  <si>
    <t>Alte rezerve</t>
  </si>
  <si>
    <t>Rezultatul reportat</t>
  </si>
  <si>
    <t>Datorii pe termen lung</t>
  </si>
  <si>
    <t>Provizion pentru beneficiile angajaţilor</t>
  </si>
  <si>
    <t>Venituri înregistrate în avans</t>
  </si>
  <si>
    <t>Impozit amânat de plată</t>
  </si>
  <si>
    <t>Datorii curente</t>
  </si>
  <si>
    <t>Provizion pentru riscuri şi cheltuieli</t>
  </si>
  <si>
    <t>Total datorii</t>
  </si>
  <si>
    <t>Total capitaluri proprii şi datorii</t>
  </si>
  <si>
    <t>Perioada</t>
  </si>
  <si>
    <t>Venituri din activitatea de transport intern</t>
  </si>
  <si>
    <t>Venituri din activitatea de transport international</t>
  </si>
  <si>
    <t>Alte venituri</t>
  </si>
  <si>
    <t>Venituri din exploatare inainte de activitatea de constructii conform cu IFRIC12 si echilibrare</t>
  </si>
  <si>
    <t>Amortizare</t>
  </si>
  <si>
    <t>Cheltuieli cu redevenţe</t>
  </si>
  <si>
    <t>Întreţinere şi transport</t>
  </si>
  <si>
    <t>Impozite şi alte sume datorate statului</t>
  </si>
  <si>
    <t xml:space="preserve">Alte cheltuieli de exploatare </t>
  </si>
  <si>
    <t>Profit din exploatare inainte de activitatea de constructii conform cu IFRIC12</t>
  </si>
  <si>
    <t>Venituri din activitatea de echilibrare</t>
  </si>
  <si>
    <t>Cheltuieli din activitatea de echilibrare</t>
  </si>
  <si>
    <t>Venituri din activitatea de constructii conform cu IFRIC12</t>
  </si>
  <si>
    <t>Costul activelor construite conform cu IFRIC12</t>
  </si>
  <si>
    <t>Profit din exploatare</t>
  </si>
  <si>
    <t xml:space="preserve">Venituri financiare </t>
  </si>
  <si>
    <t xml:space="preserve">Cheltuieli financiare </t>
  </si>
  <si>
    <t>Venituri financiare, net</t>
  </si>
  <si>
    <t>Profit înainte de impozitare</t>
  </si>
  <si>
    <t xml:space="preserve">Cheltuiala cu impozitul pe profit </t>
  </si>
  <si>
    <t xml:space="preserve">Profit net aferent perioadei </t>
  </si>
  <si>
    <t xml:space="preserve">   </t>
  </si>
  <si>
    <t>Rezultatul global total aferent perioadei</t>
  </si>
  <si>
    <t>Profit net aferent perioadei</t>
  </si>
  <si>
    <t>-</t>
  </si>
  <si>
    <t>Dividende aferente anului 2018</t>
  </si>
  <si>
    <t>Numerar generat din exploatare</t>
  </si>
  <si>
    <t>Dobânzi primite</t>
  </si>
  <si>
    <t>Investiții financiare/participații</t>
  </si>
  <si>
    <t>Incasări din cedarea de imobilizări corporale</t>
  </si>
  <si>
    <t>Dividende plătite</t>
  </si>
  <si>
    <t>Flux de trezorerie din activităţi de  investiţii</t>
  </si>
  <si>
    <t>Plăţi pentru achiziţia de imobilizări  corporale şi necorporale</t>
  </si>
  <si>
    <t>Numerar din taxe de racordare şi fonduri nerambursabile</t>
  </si>
  <si>
    <t>Numerar net utilizat în activităţi de finanţare</t>
  </si>
  <si>
    <t>Modificarea netă a numerarului şi  echivalentului de numerar</t>
  </si>
  <si>
    <t>Numerar şi echivalent de numerar  la început de an</t>
  </si>
  <si>
    <t xml:space="preserve"> </t>
  </si>
  <si>
    <t>Numerar şi echivalent de numerar   la sfârşit de perioadă</t>
  </si>
  <si>
    <t>Intrări de numerar net generat din activitatea de exploatare</t>
  </si>
  <si>
    <t>Rezultatul pe acţiune, de bază şi diluat           (exprimat în lei pe acţiune)</t>
  </si>
  <si>
    <t>Împrumuturi pe termen Scurt</t>
  </si>
  <si>
    <t>Imobilizări financiare</t>
  </si>
  <si>
    <t>Creanţe comerciale şi  alte creanţe</t>
  </si>
  <si>
    <t>Ajustări ale capitalului social la hiperinflaţie</t>
  </si>
  <si>
    <t>Imprumuturi pe termen lung</t>
  </si>
  <si>
    <t>Datorii comerciale şi alte datorii</t>
  </si>
  <si>
    <t xml:space="preserve">                         -</t>
  </si>
  <si>
    <t>Profit net aferent perioadei, raportat</t>
  </si>
  <si>
    <t>Tranzacţii cu acţionarii:</t>
  </si>
  <si>
    <t xml:space="preserve">                        -</t>
  </si>
  <si>
    <t xml:space="preserve">                          -</t>
  </si>
  <si>
    <t>Pierdere din ajustarea impozitului amânat</t>
  </si>
  <si>
    <t>Sold la 31 decembrie 2019</t>
  </si>
  <si>
    <t>Numerar net utilizat în activităţi de investiţii</t>
  </si>
  <si>
    <t xml:space="preserve">                            -</t>
  </si>
  <si>
    <t xml:space="preserve">                      -</t>
  </si>
  <si>
    <t xml:space="preserve">                       -</t>
  </si>
  <si>
    <t xml:space="preserve">                        - </t>
  </si>
  <si>
    <t xml:space="preserve">Cheltuieli cu angajaţii </t>
  </si>
  <si>
    <t xml:space="preserve">Consum gaze SNT, materiale şi consumabile utilizate </t>
  </si>
  <si>
    <t>Venituri/Cheltuieli cu provizionul pentru riscuri şi cheltuieli</t>
  </si>
  <si>
    <t>Dividende aferente anului 2019</t>
  </si>
  <si>
    <t>Impozit pe profit platit</t>
  </si>
  <si>
    <t>Trageri împrumuturi pe termen lung</t>
  </si>
  <si>
    <t>Ajustări pentru:</t>
  </si>
  <si>
    <t xml:space="preserve">Câştig/(pierdere) din cedarea de mijloace fixe </t>
  </si>
  <si>
    <t>Provizioane pentru riscuri şi cheltuieli</t>
  </si>
  <si>
    <t xml:space="preserve">Ajustări pentru deprecierea creanţelor </t>
  </si>
  <si>
    <t>Venituri din dobânzi</t>
  </si>
  <si>
    <t>Profit din exploatare înainte de modificările în</t>
  </si>
  <si>
    <t xml:space="preserve">   capitalul circulant</t>
  </si>
  <si>
    <t xml:space="preserve">(Creştere)/ descreştere creanţe comerciale şi alte creanţe </t>
  </si>
  <si>
    <t xml:space="preserve">(Creştere)/descreştere stocuri </t>
  </si>
  <si>
    <t xml:space="preserve">Creştere/(descreştere) datorii comerciale şi alte datorii </t>
  </si>
  <si>
    <t>Cheltuieli din dobânzi</t>
  </si>
  <si>
    <t>Ajustari pentru depreciere imobilizarilor financiare</t>
  </si>
  <si>
    <t>Alte cheltuieli și venituri</t>
  </si>
  <si>
    <t xml:space="preserve">Dobânzi plătite </t>
  </si>
  <si>
    <t>Trageri credit pentru capital de lucru</t>
  </si>
  <si>
    <t>Flux de trezorerie din activităţi de  finanţare</t>
  </si>
  <si>
    <t xml:space="preserve">Impozit amânat </t>
  </si>
  <si>
    <t>(Câștig)/ Pierdere actuarială aferentă perioadei</t>
  </si>
  <si>
    <t>Capital</t>
  </si>
  <si>
    <t xml:space="preserve">         social</t>
  </si>
  <si>
    <t>Ajustări ale</t>
  </si>
  <si>
    <t>capitalului</t>
  </si>
  <si>
    <t xml:space="preserve">           social</t>
  </si>
  <si>
    <t>Primă de</t>
  </si>
  <si>
    <t xml:space="preserve">   emisiune</t>
  </si>
  <si>
    <t xml:space="preserve"> Alte rezerve</t>
  </si>
  <si>
    <t>Rezultatul</t>
  </si>
  <si>
    <t xml:space="preserve">       reportat</t>
  </si>
  <si>
    <t>Total capitaluri</t>
  </si>
  <si>
    <t xml:space="preserve">         proprii</t>
  </si>
  <si>
    <t>Sold la 1 ianuarie 2019 raportat</t>
  </si>
  <si>
    <t>Câștigul/pierderea actuarială aferentă perioadei</t>
  </si>
  <si>
    <t>Sold la 31 decembrie 2020</t>
  </si>
  <si>
    <t>Ramburări împrumuturi termen lung</t>
  </si>
  <si>
    <t>Ajustări pentru deprecierea  imobilizărilor necorporale</t>
  </si>
  <si>
    <t>Provizioane pentru deprecierea stocurilor</t>
  </si>
  <si>
    <t>Provizioane pentru garanții</t>
  </si>
  <si>
    <t>Provizioane pentru beneficiile angajaților</t>
  </si>
  <si>
    <t>Pierdere din creanțe și debitori diverși</t>
  </si>
  <si>
    <t>Ajustarea Creantei privind Acordul de Concesiune</t>
  </si>
  <si>
    <t>Venituri din taxe de racordare. fonduri nerambursabile  și bunuri preluate cu titlu gratuit</t>
  </si>
  <si>
    <t>Efectul variaţiei ratelor de schimb asupra  altor  elemente decât cele din exploatare</t>
  </si>
  <si>
    <t>Efectul actualizării provizionului pentru beneficiile acordate angajaților</t>
  </si>
  <si>
    <t xml:space="preserve">31 decembrie 2019 </t>
  </si>
  <si>
    <t xml:space="preserve">31 decembrie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</si>
</sst>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31" x14ac:knownFonts="1">
    <font>
      <sz val="11"/>
      <color theme="1"/>
      <name val="Calibri"/>
      <family val="2"/>
      <scheme val="minor"/>
    </font>
    <font>
      <sz val="12"/>
      <name val="Segoe UI"/>
      <family val="2"/>
      <charset val="238"/>
    </font>
    <font>
      <b/>
      <sz val="12"/>
      <name val="Segoe UI"/>
      <family val="2"/>
      <charset val="238"/>
    </font>
    <font>
      <b/>
      <u/>
      <sz val="12"/>
      <name val="Segoe UI"/>
      <family val="2"/>
      <charset val="238"/>
    </font>
    <font>
      <sz val="12"/>
      <color rgb="FF000000"/>
      <name val="Segoe UI"/>
      <family val="2"/>
      <charset val="238"/>
    </font>
    <font>
      <b/>
      <sz val="12"/>
      <color rgb="FF000000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2"/>
      <color theme="1"/>
      <name val="Segoe UI"/>
      <family val="2"/>
    </font>
    <font>
      <b/>
      <sz val="10"/>
      <color theme="1"/>
      <name val="Georgia"/>
      <family val="1"/>
    </font>
    <font>
      <sz val="10"/>
      <color theme="1"/>
      <name val="Georgia"/>
      <family val="1"/>
    </font>
    <font>
      <b/>
      <u/>
      <sz val="12"/>
      <name val="Arial Narrow"/>
      <family val="2"/>
    </font>
    <font>
      <sz val="12"/>
      <name val="Arial Narrow"/>
      <family val="2"/>
    </font>
    <font>
      <b/>
      <sz val="12"/>
      <name val="Segoe UI"/>
      <family val="2"/>
    </font>
    <font>
      <b/>
      <u/>
      <sz val="12"/>
      <name val="Segoe UI"/>
      <family val="2"/>
    </font>
    <font>
      <sz val="12"/>
      <color theme="1"/>
      <name val="Segoe UI"/>
      <family val="2"/>
    </font>
    <font>
      <b/>
      <u val="double"/>
      <sz val="12"/>
      <name val="Segoe UI"/>
      <family val="2"/>
    </font>
    <font>
      <b/>
      <u val="double"/>
      <sz val="12"/>
      <color theme="1"/>
      <name val="Segoe UI"/>
      <family val="2"/>
    </font>
    <font>
      <sz val="12"/>
      <name val="Segoe UI"/>
      <family val="2"/>
    </font>
    <font>
      <i/>
      <sz val="12"/>
      <color theme="1"/>
      <name val="Segoe UI"/>
      <family val="2"/>
    </font>
    <font>
      <b/>
      <sz val="12"/>
      <color rgb="FF000000"/>
      <name val="Segoe UI"/>
      <family val="2"/>
    </font>
    <font>
      <sz val="12"/>
      <color rgb="FF000000"/>
      <name val="Segoe UI"/>
      <family val="2"/>
    </font>
    <font>
      <b/>
      <sz val="12"/>
      <color theme="1"/>
      <name val="Georgia"/>
      <family val="1"/>
    </font>
    <font>
      <b/>
      <sz val="11"/>
      <name val="Segoe UI"/>
      <family val="2"/>
      <charset val="238"/>
    </font>
    <font>
      <b/>
      <sz val="11"/>
      <name val="Georgia"/>
      <family val="1"/>
    </font>
    <font>
      <sz val="11"/>
      <name val="Segoe UI"/>
      <family val="2"/>
      <charset val="238"/>
    </font>
    <font>
      <b/>
      <u/>
      <sz val="11"/>
      <name val="Georgia"/>
      <family val="1"/>
    </font>
    <font>
      <sz val="11"/>
      <name val="Segoe UI"/>
      <family val="2"/>
    </font>
    <font>
      <u/>
      <sz val="11"/>
      <name val="Segoe UI"/>
      <family val="2"/>
      <charset val="238"/>
    </font>
    <font>
      <b/>
      <u/>
      <sz val="11"/>
      <name val="Segoe UI"/>
      <family val="2"/>
      <charset val="238"/>
    </font>
    <font>
      <u/>
      <sz val="11"/>
      <name val="Segoe UI"/>
      <family val="2"/>
    </font>
    <font>
      <b/>
      <u val="double"/>
      <sz val="11"/>
      <name val="Segoe UI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3" fontId="1" fillId="0" borderId="0" xfId="0" applyNumberFormat="1" applyFont="1" applyFill="1"/>
    <xf numFmtId="0" fontId="2" fillId="0" borderId="0" xfId="0" applyFont="1" applyAlignment="1">
      <alignment wrapText="1"/>
    </xf>
    <xf numFmtId="14" fontId="3" fillId="0" borderId="2" xfId="0" applyNumberFormat="1" applyFont="1" applyFill="1" applyBorder="1" applyAlignment="1">
      <alignment horizontal="right" wrapText="1"/>
    </xf>
    <xf numFmtId="3" fontId="2" fillId="0" borderId="3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 horizontal="right" wrapText="1"/>
    </xf>
    <xf numFmtId="0" fontId="1" fillId="0" borderId="0" xfId="0" applyFont="1" applyAlignment="1">
      <alignment wrapText="1"/>
    </xf>
    <xf numFmtId="3" fontId="1" fillId="0" borderId="0" xfId="0" applyNumberFormat="1" applyFont="1" applyFill="1" applyAlignment="1">
      <alignment horizontal="right" wrapText="1"/>
    </xf>
    <xf numFmtId="0" fontId="4" fillId="0" borderId="0" xfId="0" applyFont="1" applyAlignment="1">
      <alignment wrapText="1"/>
    </xf>
    <xf numFmtId="3" fontId="2" fillId="0" borderId="1" xfId="0" applyNumberFormat="1" applyFont="1" applyFill="1" applyBorder="1" applyAlignment="1">
      <alignment horizontal="right" wrapText="1"/>
    </xf>
    <xf numFmtId="3" fontId="5" fillId="0" borderId="1" xfId="0" applyNumberFormat="1" applyFont="1" applyFill="1" applyBorder="1" applyAlignment="1">
      <alignment horizontal="right" wrapText="1"/>
    </xf>
    <xf numFmtId="3" fontId="5" fillId="0" borderId="4" xfId="0" applyNumberFormat="1" applyFont="1" applyFill="1" applyBorder="1" applyAlignment="1">
      <alignment horizontal="right" wrapText="1"/>
    </xf>
    <xf numFmtId="0" fontId="5" fillId="0" borderId="0" xfId="0" applyFont="1" applyAlignment="1">
      <alignment wrapText="1"/>
    </xf>
    <xf numFmtId="3" fontId="1" fillId="0" borderId="0" xfId="0" applyNumberFormat="1" applyFont="1" applyFill="1" applyAlignment="1">
      <alignment horizontal="right" vertical="top" wrapText="1"/>
    </xf>
    <xf numFmtId="3" fontId="2" fillId="0" borderId="3" xfId="0" applyNumberFormat="1" applyFont="1" applyFill="1" applyBorder="1" applyAlignment="1">
      <alignment horizontal="right" wrapText="1"/>
    </xf>
    <xf numFmtId="0" fontId="6" fillId="0" borderId="0" xfId="0" applyFont="1"/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164" fontId="1" fillId="0" borderId="0" xfId="0" applyNumberFormat="1" applyFont="1" applyFill="1" applyAlignment="1">
      <alignment horizontal="right" wrapText="1"/>
    </xf>
    <xf numFmtId="3" fontId="5" fillId="0" borderId="0" xfId="0" applyNumberFormat="1" applyFont="1" applyFill="1" applyBorder="1" applyAlignment="1">
      <alignment horizontal="right" wrapText="1"/>
    </xf>
    <xf numFmtId="37" fontId="6" fillId="0" borderId="0" xfId="0" applyNumberFormat="1" applyFont="1" applyFill="1"/>
    <xf numFmtId="39" fontId="6" fillId="0" borderId="0" xfId="0" applyNumberFormat="1" applyFont="1" applyFill="1"/>
    <xf numFmtId="37" fontId="7" fillId="0" borderId="1" xfId="0" applyNumberFormat="1" applyFont="1" applyFill="1" applyBorder="1"/>
    <xf numFmtId="37" fontId="7" fillId="0" borderId="2" xfId="0" applyNumberFormat="1" applyFont="1" applyFill="1" applyBorder="1" applyAlignment="1">
      <alignment horizontal="right"/>
    </xf>
    <xf numFmtId="37" fontId="7" fillId="0" borderId="3" xfId="0" applyNumberFormat="1" applyFont="1" applyFill="1" applyBorder="1" applyAlignment="1">
      <alignment horizontal="right"/>
    </xf>
    <xf numFmtId="0" fontId="9" fillId="0" borderId="0" xfId="0" applyFont="1" applyAlignment="1">
      <alignment vertical="center" wrapText="1"/>
    </xf>
    <xf numFmtId="14" fontId="10" fillId="0" borderId="0" xfId="0" applyNumberFormat="1" applyFont="1" applyAlignment="1">
      <alignment horizontal="right" wrapText="1"/>
    </xf>
    <xf numFmtId="0" fontId="11" fillId="0" borderId="0" xfId="0" applyFont="1" applyAlignment="1">
      <alignment wrapText="1"/>
    </xf>
    <xf numFmtId="14" fontId="10" fillId="0" borderId="0" xfId="0" applyNumberFormat="1" applyFont="1" applyFill="1" applyAlignment="1">
      <alignment horizontal="right" wrapText="1"/>
    </xf>
    <xf numFmtId="0" fontId="8" fillId="0" borderId="0" xfId="0" applyFont="1" applyAlignment="1">
      <alignment horizontal="right"/>
    </xf>
    <xf numFmtId="0" fontId="12" fillId="0" borderId="0" xfId="0" applyFont="1" applyFill="1" applyAlignment="1">
      <alignment wrapText="1"/>
    </xf>
    <xf numFmtId="0" fontId="14" fillId="0" borderId="0" xfId="0" applyFont="1" applyFill="1"/>
    <xf numFmtId="0" fontId="12" fillId="0" borderId="0" xfId="0" applyFont="1" applyFill="1"/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right" vertical="center" wrapText="1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7" fillId="0" borderId="0" xfId="0" applyFont="1" applyFill="1"/>
    <xf numFmtId="3" fontId="14" fillId="0" borderId="0" xfId="0" applyNumberFormat="1" applyFont="1" applyAlignment="1">
      <alignment horizontal="right" vertical="center" wrapText="1"/>
    </xf>
    <xf numFmtId="3" fontId="20" fillId="0" borderId="0" xfId="0" applyNumberFormat="1" applyFont="1" applyAlignment="1">
      <alignment horizontal="right" vertical="center" wrapText="1"/>
    </xf>
    <xf numFmtId="3" fontId="16" fillId="0" borderId="0" xfId="0" applyNumberFormat="1" applyFont="1" applyAlignment="1">
      <alignment horizontal="right" vertical="center" wrapText="1"/>
    </xf>
    <xf numFmtId="0" fontId="21" fillId="0" borderId="3" xfId="0" applyFont="1" applyBorder="1" applyAlignment="1">
      <alignment horizontal="right"/>
    </xf>
    <xf numFmtId="0" fontId="22" fillId="0" borderId="0" xfId="0" applyFont="1" applyAlignment="1">
      <alignment vertical="center" wrapText="1"/>
    </xf>
    <xf numFmtId="3" fontId="7" fillId="0" borderId="0" xfId="0" applyNumberFormat="1" applyFont="1" applyAlignment="1">
      <alignment horizontal="right" vertical="center" wrapText="1"/>
    </xf>
    <xf numFmtId="3" fontId="14" fillId="0" borderId="0" xfId="0" applyNumberFormat="1" applyFont="1" applyFill="1"/>
    <xf numFmtId="0" fontId="13" fillId="0" borderId="0" xfId="0" applyFont="1" applyFill="1" applyAlignment="1">
      <alignment horizontal="right" vertical="center" wrapText="1"/>
    </xf>
    <xf numFmtId="0" fontId="12" fillId="0" borderId="0" xfId="0" applyFont="1" applyFill="1" applyAlignment="1">
      <alignment horizontal="right" vertical="center" wrapText="1"/>
    </xf>
    <xf numFmtId="37" fontId="15" fillId="0" borderId="0" xfId="0" applyNumberFormat="1" applyFont="1" applyFill="1" applyAlignment="1">
      <alignment horizontal="right" vertical="center"/>
    </xf>
    <xf numFmtId="37" fontId="22" fillId="0" borderId="0" xfId="0" applyNumberFormat="1" applyFont="1" applyAlignment="1">
      <alignment horizontal="right" vertical="center" wrapText="1"/>
    </xf>
    <xf numFmtId="0" fontId="23" fillId="0" borderId="0" xfId="0" applyFont="1" applyAlignment="1">
      <alignment horizontal="right" vertical="center" wrapText="1"/>
    </xf>
    <xf numFmtId="0" fontId="24" fillId="0" borderId="0" xfId="0" applyFont="1"/>
    <xf numFmtId="0" fontId="25" fillId="0" borderId="0" xfId="0" applyFont="1" applyAlignment="1">
      <alignment horizontal="right" vertical="center" wrapText="1"/>
    </xf>
    <xf numFmtId="0" fontId="26" fillId="0" borderId="0" xfId="0" applyFont="1" applyAlignment="1">
      <alignment vertical="center" wrapText="1"/>
    </xf>
    <xf numFmtId="37" fontId="24" fillId="0" borderId="0" xfId="0" applyNumberFormat="1" applyFont="1" applyAlignment="1">
      <alignment horizontal="right" vertical="center" wrapText="1"/>
    </xf>
    <xf numFmtId="3" fontId="24" fillId="0" borderId="0" xfId="0" applyNumberFormat="1" applyFont="1"/>
    <xf numFmtId="0" fontId="24" fillId="0" borderId="0" xfId="0" applyFont="1" applyAlignment="1">
      <alignment horizontal="right"/>
    </xf>
    <xf numFmtId="0" fontId="24" fillId="0" borderId="0" xfId="0" applyFont="1" applyAlignment="1">
      <alignment vertical="center" wrapText="1"/>
    </xf>
    <xf numFmtId="0" fontId="22" fillId="0" borderId="0" xfId="0" applyFont="1" applyAlignment="1">
      <alignment horizontal="right" vertical="center" wrapText="1"/>
    </xf>
    <xf numFmtId="37" fontId="27" fillId="0" borderId="0" xfId="0" applyNumberFormat="1" applyFont="1" applyAlignment="1">
      <alignment horizontal="right" vertical="center" wrapText="1"/>
    </xf>
    <xf numFmtId="37" fontId="28" fillId="0" borderId="0" xfId="0" applyNumberFormat="1" applyFont="1" applyAlignment="1">
      <alignment vertical="center" wrapText="1"/>
    </xf>
    <xf numFmtId="3" fontId="25" fillId="0" borderId="0" xfId="0" applyNumberFormat="1" applyFont="1" applyAlignment="1">
      <alignment vertical="center" wrapText="1"/>
    </xf>
    <xf numFmtId="37" fontId="26" fillId="0" borderId="0" xfId="0" applyNumberFormat="1" applyFont="1" applyAlignment="1">
      <alignment horizontal="right" vertical="center" wrapText="1"/>
    </xf>
    <xf numFmtId="37" fontId="27" fillId="0" borderId="0" xfId="0" applyNumberFormat="1" applyFont="1" applyAlignment="1">
      <alignment vertical="center" wrapText="1"/>
    </xf>
    <xf numFmtId="37" fontId="29" fillId="0" borderId="0" xfId="0" applyNumberFormat="1" applyFont="1" applyAlignment="1">
      <alignment vertical="center" wrapText="1"/>
    </xf>
    <xf numFmtId="0" fontId="23" fillId="0" borderId="0" xfId="0" applyFont="1" applyAlignment="1">
      <alignment vertical="center" wrapText="1"/>
    </xf>
    <xf numFmtId="37" fontId="22" fillId="0" borderId="0" xfId="0" applyNumberFormat="1" applyFont="1" applyAlignment="1">
      <alignment vertical="center" wrapText="1"/>
    </xf>
    <xf numFmtId="37" fontId="30" fillId="0" borderId="0" xfId="0" applyNumberFormat="1" applyFont="1" applyAlignment="1">
      <alignment vertical="center" wrapText="1"/>
    </xf>
    <xf numFmtId="3" fontId="30" fillId="0" borderId="0" xfId="0" applyNumberFormat="1" applyFont="1" applyAlignment="1">
      <alignment vertical="center" wrapText="1"/>
    </xf>
    <xf numFmtId="0" fontId="14" fillId="0" borderId="0" xfId="0" applyFont="1" applyFill="1" applyAlignment="1">
      <alignment horizontal="right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0"/>
  <sheetViews>
    <sheetView zoomScale="70" zoomScaleNormal="70" workbookViewId="0">
      <selection activeCell="N8" sqref="N8"/>
    </sheetView>
  </sheetViews>
  <sheetFormatPr defaultColWidth="9.140625" defaultRowHeight="17.25" x14ac:dyDescent="0.3"/>
  <cols>
    <col min="1" max="1" width="9.140625" style="16"/>
    <col min="2" max="2" width="48.85546875" style="1" customWidth="1"/>
    <col min="3" max="3" width="18.42578125" style="2" customWidth="1"/>
    <col min="4" max="4" width="17.42578125" style="2" customWidth="1"/>
    <col min="5" max="16384" width="9.140625" style="16"/>
  </cols>
  <sheetData>
    <row r="1" spans="2:4" ht="18" thickBot="1" x14ac:dyDescent="0.35"/>
    <row r="2" spans="2:4" x14ac:dyDescent="0.3">
      <c r="B2" s="3"/>
      <c r="C2" s="4">
        <v>43830</v>
      </c>
      <c r="D2" s="4">
        <v>44196</v>
      </c>
    </row>
    <row r="3" spans="2:4" ht="18" thickBot="1" x14ac:dyDescent="0.35">
      <c r="B3" s="3"/>
      <c r="C3" s="5"/>
      <c r="D3" s="46"/>
    </row>
    <row r="4" spans="2:4" x14ac:dyDescent="0.3">
      <c r="B4" s="3" t="s">
        <v>0</v>
      </c>
      <c r="D4" s="6"/>
    </row>
    <row r="5" spans="2:4" x14ac:dyDescent="0.3">
      <c r="B5" s="3" t="s">
        <v>1</v>
      </c>
      <c r="D5" s="6"/>
    </row>
    <row r="6" spans="2:4" x14ac:dyDescent="0.3">
      <c r="B6" s="7" t="s">
        <v>4</v>
      </c>
      <c r="C6" s="2">
        <v>476405816</v>
      </c>
      <c r="D6" s="8">
        <v>449717871</v>
      </c>
    </row>
    <row r="7" spans="2:4" ht="34.5" x14ac:dyDescent="0.3">
      <c r="B7" s="9" t="s">
        <v>3</v>
      </c>
      <c r="C7" s="2">
        <v>9359179</v>
      </c>
      <c r="D7" s="19">
        <v>19192069</v>
      </c>
    </row>
    <row r="8" spans="2:4" x14ac:dyDescent="0.3">
      <c r="B8" s="9" t="s">
        <v>2</v>
      </c>
      <c r="C8" s="2">
        <v>3058556071</v>
      </c>
      <c r="D8" s="8">
        <v>3931662402</v>
      </c>
    </row>
    <row r="9" spans="2:4" x14ac:dyDescent="0.3">
      <c r="B9" s="7" t="s">
        <v>67</v>
      </c>
      <c r="C9" s="2">
        <v>215886809</v>
      </c>
      <c r="D9" s="8">
        <v>284272848</v>
      </c>
    </row>
    <row r="10" spans="2:4" x14ac:dyDescent="0.3">
      <c r="B10" s="7" t="s">
        <v>5</v>
      </c>
      <c r="C10" s="2">
        <v>723921414</v>
      </c>
      <c r="D10" s="8">
        <v>1364268828</v>
      </c>
    </row>
    <row r="11" spans="2:4" ht="18" thickBot="1" x14ac:dyDescent="0.35">
      <c r="B11" s="16" t="s">
        <v>106</v>
      </c>
      <c r="D11" s="19">
        <v>5322418</v>
      </c>
    </row>
    <row r="12" spans="2:4" ht="18" thickBot="1" x14ac:dyDescent="0.35">
      <c r="B12" s="3"/>
      <c r="C12" s="10">
        <f>SUM(C6:C11)</f>
        <v>4484129289</v>
      </c>
      <c r="D12" s="10">
        <f>SUM(D6:D11)</f>
        <v>6054436436</v>
      </c>
    </row>
    <row r="13" spans="2:4" x14ac:dyDescent="0.3">
      <c r="B13" s="7"/>
      <c r="D13" s="8"/>
    </row>
    <row r="14" spans="2:4" x14ac:dyDescent="0.3">
      <c r="B14" s="3" t="s">
        <v>6</v>
      </c>
      <c r="D14" s="8"/>
    </row>
    <row r="15" spans="2:4" ht="18" customHeight="1" x14ac:dyDescent="0.3">
      <c r="B15" s="9" t="s">
        <v>7</v>
      </c>
      <c r="C15" s="2">
        <v>488033645</v>
      </c>
      <c r="D15" s="8">
        <v>191061018</v>
      </c>
    </row>
    <row r="16" spans="2:4" x14ac:dyDescent="0.3">
      <c r="B16" s="7" t="s">
        <v>68</v>
      </c>
      <c r="C16" s="2">
        <v>485867200</v>
      </c>
      <c r="D16" s="8">
        <v>626162839</v>
      </c>
    </row>
    <row r="17" spans="2:4" ht="18" thickBot="1" x14ac:dyDescent="0.35">
      <c r="B17" s="7" t="s">
        <v>8</v>
      </c>
      <c r="C17" s="2">
        <v>311138161</v>
      </c>
      <c r="D17" s="8">
        <v>276174270</v>
      </c>
    </row>
    <row r="18" spans="2:4" ht="18" thickBot="1" x14ac:dyDescent="0.35">
      <c r="B18" s="3"/>
      <c r="C18" s="11">
        <f>SUM(C15:C17)</f>
        <v>1285039006</v>
      </c>
      <c r="D18" s="11">
        <f>SUM(D15:D17)</f>
        <v>1093398127</v>
      </c>
    </row>
    <row r="19" spans="2:4" x14ac:dyDescent="0.3">
      <c r="B19" s="3"/>
      <c r="C19" s="6"/>
      <c r="D19" s="6"/>
    </row>
    <row r="20" spans="2:4" ht="18" thickBot="1" x14ac:dyDescent="0.35">
      <c r="B20" s="3" t="s">
        <v>9</v>
      </c>
      <c r="C20" s="12">
        <f>C18+C12</f>
        <v>5769168295</v>
      </c>
      <c r="D20" s="12">
        <f>D18+D12</f>
        <v>7147834563</v>
      </c>
    </row>
    <row r="21" spans="2:4" ht="39" customHeight="1" thickTop="1" x14ac:dyDescent="0.3">
      <c r="B21" s="7"/>
      <c r="D21" s="8"/>
    </row>
    <row r="22" spans="2:4" x14ac:dyDescent="0.3">
      <c r="B22" s="13" t="s">
        <v>10</v>
      </c>
      <c r="D22" s="8"/>
    </row>
    <row r="23" spans="2:4" x14ac:dyDescent="0.3">
      <c r="B23" s="7"/>
      <c r="D23" s="8"/>
    </row>
    <row r="24" spans="2:4" x14ac:dyDescent="0.3">
      <c r="B24" s="3" t="s">
        <v>11</v>
      </c>
      <c r="D24" s="8"/>
    </row>
    <row r="25" spans="2:4" x14ac:dyDescent="0.3">
      <c r="B25" s="7" t="s">
        <v>12</v>
      </c>
      <c r="C25" s="2">
        <v>117738440</v>
      </c>
      <c r="D25" s="8">
        <v>117738440</v>
      </c>
    </row>
    <row r="26" spans="2:4" x14ac:dyDescent="0.3">
      <c r="B26" s="7" t="s">
        <v>69</v>
      </c>
      <c r="C26" s="2">
        <v>441418396</v>
      </c>
      <c r="D26" s="8">
        <v>441418396</v>
      </c>
    </row>
    <row r="27" spans="2:4" x14ac:dyDescent="0.3">
      <c r="B27" s="7" t="s">
        <v>13</v>
      </c>
      <c r="C27" s="2">
        <v>247478865</v>
      </c>
      <c r="D27" s="8">
        <v>247478865</v>
      </c>
    </row>
    <row r="28" spans="2:4" x14ac:dyDescent="0.3">
      <c r="B28" s="7" t="s">
        <v>14</v>
      </c>
      <c r="C28" s="2">
        <v>1265796861</v>
      </c>
      <c r="D28" s="8">
        <v>1265796861</v>
      </c>
    </row>
    <row r="29" spans="2:4" ht="18" thickBot="1" x14ac:dyDescent="0.35">
      <c r="B29" s="7" t="s">
        <v>15</v>
      </c>
      <c r="C29" s="2">
        <v>1709507825</v>
      </c>
      <c r="D29" s="8">
        <v>1709709168</v>
      </c>
    </row>
    <row r="30" spans="2:4" ht="18" thickBot="1" x14ac:dyDescent="0.35">
      <c r="B30" s="3"/>
      <c r="C30" s="11">
        <f>SUM(C25:C29)</f>
        <v>3781940387</v>
      </c>
      <c r="D30" s="11">
        <f>SUM(D25:D29)</f>
        <v>3782141730</v>
      </c>
    </row>
    <row r="31" spans="2:4" x14ac:dyDescent="0.3">
      <c r="B31" s="13" t="s">
        <v>16</v>
      </c>
      <c r="D31" s="8"/>
    </row>
    <row r="32" spans="2:4" x14ac:dyDescent="0.3">
      <c r="B32" s="7" t="s">
        <v>70</v>
      </c>
      <c r="C32" s="2">
        <v>661062420</v>
      </c>
      <c r="D32" s="8">
        <v>1486684049</v>
      </c>
    </row>
    <row r="33" spans="2:4" x14ac:dyDescent="0.3">
      <c r="B33" s="7" t="s">
        <v>17</v>
      </c>
      <c r="C33" s="2">
        <v>119858608</v>
      </c>
      <c r="D33" s="8">
        <v>118611004</v>
      </c>
    </row>
    <row r="34" spans="2:4" x14ac:dyDescent="0.3">
      <c r="B34" s="7" t="s">
        <v>18</v>
      </c>
      <c r="C34" s="2">
        <v>647728922</v>
      </c>
      <c r="D34" s="8">
        <v>1043635227</v>
      </c>
    </row>
    <row r="35" spans="2:4" x14ac:dyDescent="0.3">
      <c r="B35" s="7" t="s">
        <v>19</v>
      </c>
      <c r="C35" s="19">
        <v>7860382</v>
      </c>
      <c r="D35" s="8" t="s">
        <v>49</v>
      </c>
    </row>
    <row r="36" spans="2:4" ht="18" thickBot="1" x14ac:dyDescent="0.35">
      <c r="B36" s="7" t="s">
        <v>71</v>
      </c>
      <c r="C36" s="2">
        <v>53278838</v>
      </c>
      <c r="D36" s="19">
        <v>16482440</v>
      </c>
    </row>
    <row r="37" spans="2:4" ht="18" thickBot="1" x14ac:dyDescent="0.35">
      <c r="B37" s="3"/>
      <c r="C37" s="11">
        <f>SUM(C32:C36)</f>
        <v>1489789170</v>
      </c>
      <c r="D37" s="11">
        <f>SUM(D32:D36)</f>
        <v>2665412720</v>
      </c>
    </row>
    <row r="39" spans="2:4" x14ac:dyDescent="0.3">
      <c r="B39" s="3"/>
      <c r="D39" s="14"/>
    </row>
    <row r="40" spans="2:4" x14ac:dyDescent="0.3">
      <c r="B40" s="3" t="s">
        <v>20</v>
      </c>
      <c r="D40" s="8"/>
    </row>
    <row r="41" spans="2:4" x14ac:dyDescent="0.3">
      <c r="B41" s="7" t="s">
        <v>71</v>
      </c>
      <c r="C41" s="2">
        <v>398291230</v>
      </c>
      <c r="D41" s="8">
        <v>431563686</v>
      </c>
    </row>
    <row r="42" spans="2:4" x14ac:dyDescent="0.3">
      <c r="B42" s="7" t="s">
        <v>18</v>
      </c>
      <c r="C42" s="2">
        <v>22186786</v>
      </c>
      <c r="D42" s="8">
        <v>69030914</v>
      </c>
    </row>
    <row r="43" spans="2:4" x14ac:dyDescent="0.3">
      <c r="B43" s="7" t="s">
        <v>21</v>
      </c>
      <c r="C43" s="2">
        <v>72239710</v>
      </c>
      <c r="D43" s="19">
        <v>75794781</v>
      </c>
    </row>
    <row r="44" spans="2:4" x14ac:dyDescent="0.3">
      <c r="B44" s="7" t="s">
        <v>66</v>
      </c>
      <c r="C44" s="2">
        <v>2867580</v>
      </c>
      <c r="D44" s="8">
        <v>120992640</v>
      </c>
    </row>
    <row r="45" spans="2:4" ht="18" thickBot="1" x14ac:dyDescent="0.35">
      <c r="B45" s="7" t="s">
        <v>17</v>
      </c>
      <c r="C45" s="2">
        <v>1853432</v>
      </c>
      <c r="D45" s="8">
        <v>2898092</v>
      </c>
    </row>
    <row r="46" spans="2:4" ht="18" thickBot="1" x14ac:dyDescent="0.35">
      <c r="B46" s="3"/>
      <c r="C46" s="10">
        <f>SUM(C41:C45)</f>
        <v>497438738</v>
      </c>
      <c r="D46" s="10">
        <f>SUM(D41:D45)</f>
        <v>700280113</v>
      </c>
    </row>
    <row r="47" spans="2:4" x14ac:dyDescent="0.3">
      <c r="B47" s="3"/>
      <c r="C47" s="8"/>
      <c r="D47" s="8"/>
    </row>
    <row r="48" spans="2:4" ht="18" thickBot="1" x14ac:dyDescent="0.35">
      <c r="B48" s="3" t="s">
        <v>22</v>
      </c>
      <c r="C48" s="15">
        <f>C37+C46</f>
        <v>1987227908</v>
      </c>
      <c r="D48" s="15">
        <f>D37+D46</f>
        <v>3365692833</v>
      </c>
    </row>
    <row r="49" spans="2:4" x14ac:dyDescent="0.3">
      <c r="B49" s="3"/>
      <c r="C49" s="6"/>
      <c r="D49" s="6"/>
    </row>
    <row r="50" spans="2:4" x14ac:dyDescent="0.3">
      <c r="B50" s="3" t="s">
        <v>23</v>
      </c>
      <c r="C50" s="20">
        <f>C30+C48</f>
        <v>5769168295</v>
      </c>
      <c r="D50" s="20">
        <f>D30+D48</f>
        <v>7147834563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zoomScale="60" zoomScaleNormal="60" workbookViewId="0">
      <selection activeCell="E43" sqref="E43"/>
    </sheetView>
  </sheetViews>
  <sheetFormatPr defaultColWidth="8.7109375" defaultRowHeight="17.25" x14ac:dyDescent="0.3"/>
  <cols>
    <col min="1" max="1" width="85.28515625" style="1" bestFit="1" customWidth="1"/>
    <col min="2" max="2" width="20.85546875" style="21" customWidth="1"/>
    <col min="3" max="3" width="22.85546875" style="21" customWidth="1"/>
    <col min="4" max="16384" width="8.7109375" style="16"/>
  </cols>
  <sheetData>
    <row r="1" spans="1:3" ht="18" thickBot="1" x14ac:dyDescent="0.35"/>
    <row r="2" spans="1:3" x14ac:dyDescent="0.3">
      <c r="A2" s="74"/>
      <c r="B2" s="24" t="s">
        <v>24</v>
      </c>
      <c r="C2" s="24" t="s">
        <v>24</v>
      </c>
    </row>
    <row r="3" spans="1:3" x14ac:dyDescent="0.3">
      <c r="A3" s="74"/>
      <c r="B3" s="27">
        <v>43466</v>
      </c>
      <c r="C3" s="29">
        <v>43831</v>
      </c>
    </row>
    <row r="4" spans="1:3" x14ac:dyDescent="0.3">
      <c r="A4" s="74"/>
      <c r="B4" s="27">
        <v>43830</v>
      </c>
      <c r="C4" s="29">
        <v>44196</v>
      </c>
    </row>
    <row r="5" spans="1:3" x14ac:dyDescent="0.3">
      <c r="A5" s="17"/>
      <c r="B5" s="30"/>
      <c r="C5" s="30"/>
    </row>
    <row r="6" spans="1:3" ht="18" thickBot="1" x14ac:dyDescent="0.35">
      <c r="A6" s="17"/>
      <c r="B6" s="25"/>
      <c r="C6" s="25"/>
    </row>
    <row r="7" spans="1:3" x14ac:dyDescent="0.3">
      <c r="A7" s="17"/>
    </row>
    <row r="8" spans="1:3" x14ac:dyDescent="0.3">
      <c r="A8" s="7" t="s">
        <v>25</v>
      </c>
      <c r="B8" s="21">
        <v>1192597737</v>
      </c>
      <c r="C8" s="21">
        <v>1150464877</v>
      </c>
    </row>
    <row r="9" spans="1:3" x14ac:dyDescent="0.3">
      <c r="A9" s="7" t="s">
        <v>26</v>
      </c>
      <c r="B9" s="21">
        <v>327696392</v>
      </c>
      <c r="C9" s="21">
        <v>114222513</v>
      </c>
    </row>
    <row r="10" spans="1:3" ht="18" thickBot="1" x14ac:dyDescent="0.35">
      <c r="A10" s="7" t="s">
        <v>27</v>
      </c>
      <c r="B10" s="21">
        <v>56372901</v>
      </c>
      <c r="C10" s="21">
        <v>68816438</v>
      </c>
    </row>
    <row r="11" spans="1:3" ht="35.25" thickBot="1" x14ac:dyDescent="0.35">
      <c r="A11" s="3" t="s">
        <v>28</v>
      </c>
      <c r="B11" s="23">
        <f>SUM(B8:B10)</f>
        <v>1576667030</v>
      </c>
      <c r="C11" s="23">
        <f>SUM(C8:C10)</f>
        <v>1333503828</v>
      </c>
    </row>
    <row r="12" spans="1:3" x14ac:dyDescent="0.3">
      <c r="A12" s="7"/>
    </row>
    <row r="13" spans="1:3" x14ac:dyDescent="0.3">
      <c r="A13" s="28" t="s">
        <v>29</v>
      </c>
      <c r="B13" s="21">
        <v>-193622482</v>
      </c>
      <c r="C13" s="21">
        <v>-247008520</v>
      </c>
    </row>
    <row r="14" spans="1:3" x14ac:dyDescent="0.3">
      <c r="A14" s="28" t="s">
        <v>84</v>
      </c>
      <c r="B14" s="21">
        <v>-413647347</v>
      </c>
      <c r="C14" s="21">
        <v>-431952348</v>
      </c>
    </row>
    <row r="15" spans="1:3" x14ac:dyDescent="0.3">
      <c r="A15" s="28" t="s">
        <v>85</v>
      </c>
      <c r="B15" s="21">
        <v>-99266835</v>
      </c>
      <c r="C15" s="21">
        <v>-115609386</v>
      </c>
    </row>
    <row r="16" spans="1:3" x14ac:dyDescent="0.3">
      <c r="A16" s="28" t="s">
        <v>30</v>
      </c>
      <c r="B16" s="21">
        <v>-151282768</v>
      </c>
      <c r="C16" s="21">
        <v>-107622364</v>
      </c>
    </row>
    <row r="17" spans="1:3" x14ac:dyDescent="0.3">
      <c r="A17" s="28" t="s">
        <v>31</v>
      </c>
      <c r="B17" s="21">
        <v>-29844354</v>
      </c>
      <c r="C17" s="21">
        <v>-30315180</v>
      </c>
    </row>
    <row r="18" spans="1:3" x14ac:dyDescent="0.3">
      <c r="A18" s="28" t="s">
        <v>32</v>
      </c>
      <c r="B18" s="21">
        <v>-111290009</v>
      </c>
      <c r="C18" s="21">
        <v>-71869830</v>
      </c>
    </row>
    <row r="19" spans="1:3" x14ac:dyDescent="0.3">
      <c r="A19" s="28" t="s">
        <v>86</v>
      </c>
      <c r="B19" s="21">
        <v>-49818887</v>
      </c>
      <c r="C19" s="21">
        <v>-6073259</v>
      </c>
    </row>
    <row r="20" spans="1:3" ht="18" thickBot="1" x14ac:dyDescent="0.35">
      <c r="A20" s="28" t="s">
        <v>33</v>
      </c>
      <c r="B20" s="21">
        <v>-179926744</v>
      </c>
      <c r="C20" s="21">
        <v>-155384709</v>
      </c>
    </row>
    <row r="21" spans="1:3" ht="35.25" thickBot="1" x14ac:dyDescent="0.35">
      <c r="A21" s="3" t="s">
        <v>34</v>
      </c>
      <c r="B21" s="23">
        <f>B11+SUM(B13:B20)</f>
        <v>347967604</v>
      </c>
      <c r="C21" s="23">
        <f>C11+SUM(C13:C20)</f>
        <v>167668232</v>
      </c>
    </row>
    <row r="22" spans="1:3" x14ac:dyDescent="0.3">
      <c r="A22" s="7"/>
    </row>
    <row r="23" spans="1:3" x14ac:dyDescent="0.3">
      <c r="A23" s="7" t="s">
        <v>35</v>
      </c>
      <c r="B23" s="21">
        <v>324687807</v>
      </c>
      <c r="C23" s="21">
        <v>199239242</v>
      </c>
    </row>
    <row r="24" spans="1:3" x14ac:dyDescent="0.3">
      <c r="A24" s="7" t="s">
        <v>36</v>
      </c>
      <c r="B24" s="21">
        <v>-324687807</v>
      </c>
      <c r="C24" s="21">
        <v>-199239242</v>
      </c>
    </row>
    <row r="25" spans="1:3" x14ac:dyDescent="0.3">
      <c r="A25" s="7" t="s">
        <v>37</v>
      </c>
      <c r="B25" s="21">
        <v>868356796</v>
      </c>
      <c r="C25" s="21">
        <v>1587548396</v>
      </c>
    </row>
    <row r="26" spans="1:3" x14ac:dyDescent="0.3">
      <c r="A26" s="7" t="s">
        <v>38</v>
      </c>
      <c r="B26" s="21">
        <v>-868356796</v>
      </c>
      <c r="C26" s="21">
        <v>-1587548396</v>
      </c>
    </row>
    <row r="27" spans="1:3" ht="18" thickBot="1" x14ac:dyDescent="0.35">
      <c r="A27" s="7"/>
    </row>
    <row r="28" spans="1:3" ht="18" thickBot="1" x14ac:dyDescent="0.35">
      <c r="A28" s="3" t="s">
        <v>39</v>
      </c>
      <c r="B28" s="23">
        <f>B21+B23+B24+B25+B26</f>
        <v>347967604</v>
      </c>
      <c r="C28" s="23">
        <f>C21+C23+C24+C25+C26</f>
        <v>167668232</v>
      </c>
    </row>
    <row r="29" spans="1:3" x14ac:dyDescent="0.3">
      <c r="A29" s="7"/>
    </row>
    <row r="30" spans="1:3" x14ac:dyDescent="0.3">
      <c r="A30" s="7" t="s">
        <v>40</v>
      </c>
      <c r="B30" s="21">
        <v>98951903</v>
      </c>
      <c r="C30" s="21">
        <v>60665649</v>
      </c>
    </row>
    <row r="31" spans="1:3" ht="18" thickBot="1" x14ac:dyDescent="0.35">
      <c r="A31" s="7" t="s">
        <v>41</v>
      </c>
      <c r="B31" s="21">
        <v>-27817927</v>
      </c>
      <c r="C31" s="21">
        <v>-19155801</v>
      </c>
    </row>
    <row r="32" spans="1:3" ht="18" thickBot="1" x14ac:dyDescent="0.35">
      <c r="A32" s="3" t="s">
        <v>42</v>
      </c>
      <c r="B32" s="23">
        <f>B30+B31</f>
        <v>71133976</v>
      </c>
      <c r="C32" s="23">
        <f>C30+C31</f>
        <v>41509848</v>
      </c>
    </row>
    <row r="33" spans="1:3" ht="18" thickBot="1" x14ac:dyDescent="0.35">
      <c r="A33" s="7"/>
    </row>
    <row r="34" spans="1:3" ht="18" thickBot="1" x14ac:dyDescent="0.35">
      <c r="A34" s="3" t="s">
        <v>43</v>
      </c>
      <c r="B34" s="23">
        <f>B28+B32</f>
        <v>419101580</v>
      </c>
      <c r="C34" s="23">
        <f>C28+C32</f>
        <v>209178080</v>
      </c>
    </row>
    <row r="35" spans="1:3" x14ac:dyDescent="0.3">
      <c r="A35" s="7"/>
    </row>
    <row r="36" spans="1:3" x14ac:dyDescent="0.3">
      <c r="A36" s="7" t="s">
        <v>44</v>
      </c>
      <c r="B36" s="21">
        <v>-70842564</v>
      </c>
      <c r="C36" s="21">
        <v>-34177316</v>
      </c>
    </row>
    <row r="37" spans="1:3" ht="18" thickBot="1" x14ac:dyDescent="0.35">
      <c r="A37" s="7"/>
    </row>
    <row r="38" spans="1:3" ht="18" thickBot="1" x14ac:dyDescent="0.35">
      <c r="A38" s="17" t="s">
        <v>45</v>
      </c>
      <c r="B38" s="23">
        <f>B34+B36</f>
        <v>348259016</v>
      </c>
      <c r="C38" s="23">
        <f>C34+C36</f>
        <v>175000764</v>
      </c>
    </row>
    <row r="39" spans="1:3" x14ac:dyDescent="0.3">
      <c r="A39" s="17" t="s">
        <v>46</v>
      </c>
    </row>
    <row r="40" spans="1:3" x14ac:dyDescent="0.3">
      <c r="A40" s="18" t="s">
        <v>65</v>
      </c>
      <c r="B40" s="22">
        <v>29.58</v>
      </c>
      <c r="C40" s="22">
        <v>14.86</v>
      </c>
    </row>
    <row r="41" spans="1:3" x14ac:dyDescent="0.3">
      <c r="A41" s="26"/>
    </row>
    <row r="42" spans="1:3" x14ac:dyDescent="0.3">
      <c r="A42" s="16" t="s">
        <v>107</v>
      </c>
      <c r="B42" s="21">
        <v>-4636774</v>
      </c>
      <c r="C42" s="21">
        <v>7341946</v>
      </c>
    </row>
    <row r="43" spans="1:3" ht="18" thickBot="1" x14ac:dyDescent="0.35">
      <c r="A43" s="16"/>
    </row>
    <row r="44" spans="1:3" ht="18" thickBot="1" x14ac:dyDescent="0.35">
      <c r="A44" s="17" t="s">
        <v>47</v>
      </c>
      <c r="B44" s="23">
        <f>B38+B42</f>
        <v>343622242</v>
      </c>
      <c r="C44" s="23">
        <f>C38+C42</f>
        <v>182342710</v>
      </c>
    </row>
    <row r="45" spans="1:3" x14ac:dyDescent="0.3">
      <c r="A45" s="7"/>
    </row>
  </sheetData>
  <mergeCells count="1">
    <mergeCell ref="A2:A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2"/>
  <sheetViews>
    <sheetView zoomScale="60" zoomScaleNormal="60" workbookViewId="0">
      <selection activeCell="C24" sqref="C24"/>
    </sheetView>
  </sheetViews>
  <sheetFormatPr defaultColWidth="8.7109375" defaultRowHeight="17.25" x14ac:dyDescent="0.3"/>
  <cols>
    <col min="1" max="1" width="4.5703125" style="32" customWidth="1"/>
    <col min="2" max="2" width="45.7109375" style="42" bestFit="1" customWidth="1"/>
    <col min="3" max="3" width="23.42578125" style="42" customWidth="1"/>
    <col min="4" max="4" width="20.28515625" style="42" customWidth="1"/>
    <col min="5" max="5" width="20" style="42" customWidth="1"/>
    <col min="6" max="6" width="23.7109375" style="42" customWidth="1"/>
    <col min="7" max="8" width="25.28515625" style="42" customWidth="1"/>
    <col min="9" max="16384" width="8.7109375" style="32"/>
  </cols>
  <sheetData>
    <row r="1" spans="2:9" x14ac:dyDescent="0.3">
      <c r="B1" s="31"/>
      <c r="C1" s="50" t="s">
        <v>108</v>
      </c>
      <c r="D1" s="50" t="s">
        <v>110</v>
      </c>
      <c r="E1" s="50" t="s">
        <v>113</v>
      </c>
      <c r="F1" s="50" t="s">
        <v>115</v>
      </c>
      <c r="G1" s="50" t="s">
        <v>116</v>
      </c>
      <c r="H1" s="50" t="s">
        <v>118</v>
      </c>
    </row>
    <row r="2" spans="2:9" x14ac:dyDescent="0.3">
      <c r="B2" s="31"/>
      <c r="C2" s="51" t="s">
        <v>109</v>
      </c>
      <c r="D2" s="51" t="s">
        <v>111</v>
      </c>
      <c r="E2" s="51" t="s">
        <v>114</v>
      </c>
      <c r="F2" s="51"/>
      <c r="G2" s="51" t="s">
        <v>117</v>
      </c>
      <c r="H2" s="51" t="s">
        <v>119</v>
      </c>
    </row>
    <row r="3" spans="2:9" x14ac:dyDescent="0.3">
      <c r="B3" s="33"/>
      <c r="C3" s="52"/>
      <c r="D3" s="52" t="s">
        <v>112</v>
      </c>
      <c r="E3" s="52"/>
      <c r="F3" s="52"/>
      <c r="G3" s="52"/>
      <c r="H3" s="52"/>
    </row>
    <row r="4" spans="2:9" x14ac:dyDescent="0.3">
      <c r="B4" s="34"/>
      <c r="C4" s="45"/>
      <c r="D4" s="45"/>
      <c r="E4" s="45"/>
      <c r="F4" s="45"/>
      <c r="G4" s="45"/>
      <c r="H4" s="45"/>
    </row>
    <row r="5" spans="2:9" x14ac:dyDescent="0.3">
      <c r="B5" s="34" t="s">
        <v>120</v>
      </c>
      <c r="C5" s="48">
        <v>117738440</v>
      </c>
      <c r="D5" s="48">
        <v>441418396</v>
      </c>
      <c r="E5" s="48">
        <v>247478865</v>
      </c>
      <c r="F5" s="48">
        <v>1265796861</v>
      </c>
      <c r="G5" s="48">
        <v>1640298503</v>
      </c>
      <c r="H5" s="48">
        <v>3712731065</v>
      </c>
    </row>
    <row r="6" spans="2:9" ht="26.1" customHeight="1" x14ac:dyDescent="0.3">
      <c r="B6" s="36"/>
      <c r="C6" s="37"/>
      <c r="D6" s="37"/>
      <c r="E6" s="37"/>
      <c r="F6" s="43"/>
      <c r="G6" s="43"/>
      <c r="H6" s="43"/>
    </row>
    <row r="7" spans="2:9" x14ac:dyDescent="0.3">
      <c r="B7" s="38" t="s">
        <v>73</v>
      </c>
      <c r="C7" s="73" t="s">
        <v>72</v>
      </c>
      <c r="D7" s="73" t="s">
        <v>75</v>
      </c>
      <c r="E7" s="73" t="s">
        <v>72</v>
      </c>
      <c r="F7" s="73" t="s">
        <v>80</v>
      </c>
      <c r="G7" s="58">
        <v>348259016</v>
      </c>
      <c r="H7" s="58">
        <v>348259016</v>
      </c>
    </row>
    <row r="8" spans="2:9" ht="26.45" customHeight="1" x14ac:dyDescent="0.3">
      <c r="B8" s="36" t="s">
        <v>121</v>
      </c>
      <c r="C8" s="73" t="s">
        <v>49</v>
      </c>
      <c r="D8" s="73" t="s">
        <v>49</v>
      </c>
      <c r="E8" s="73" t="s">
        <v>49</v>
      </c>
      <c r="F8" s="73" t="s">
        <v>49</v>
      </c>
      <c r="G8" s="58">
        <v>-4636774</v>
      </c>
      <c r="H8" s="58">
        <v>-4636774</v>
      </c>
    </row>
    <row r="9" spans="2:9" x14ac:dyDescent="0.3">
      <c r="B9" s="36" t="s">
        <v>77</v>
      </c>
      <c r="C9" s="73" t="s">
        <v>49</v>
      </c>
      <c r="D9" s="73" t="s">
        <v>49</v>
      </c>
      <c r="E9" s="73" t="s">
        <v>49</v>
      </c>
      <c r="F9" s="73" t="s">
        <v>49</v>
      </c>
      <c r="G9" s="58">
        <v>-19391459</v>
      </c>
      <c r="H9" s="58">
        <v>-19391459</v>
      </c>
    </row>
    <row r="10" spans="2:9" x14ac:dyDescent="0.3">
      <c r="B10" s="40" t="s">
        <v>74</v>
      </c>
      <c r="C10" s="32"/>
      <c r="D10" s="32"/>
      <c r="E10" s="32"/>
      <c r="F10" s="32"/>
      <c r="G10" s="58"/>
      <c r="H10" s="58"/>
    </row>
    <row r="11" spans="2:9" x14ac:dyDescent="0.3">
      <c r="B11" s="40" t="s">
        <v>50</v>
      </c>
      <c r="C11" s="73" t="s">
        <v>72</v>
      </c>
      <c r="D11" s="73" t="s">
        <v>72</v>
      </c>
      <c r="E11" s="73" t="s">
        <v>75</v>
      </c>
      <c r="F11" s="73" t="s">
        <v>76</v>
      </c>
      <c r="G11" s="58">
        <v>-255021461</v>
      </c>
      <c r="H11" s="58">
        <v>-255021461</v>
      </c>
    </row>
    <row r="12" spans="2:9" x14ac:dyDescent="0.3">
      <c r="B12" s="36"/>
      <c r="C12" s="37"/>
      <c r="D12" s="37"/>
      <c r="E12" s="37"/>
      <c r="F12" s="44"/>
      <c r="G12" s="58"/>
      <c r="H12" s="58"/>
    </row>
    <row r="13" spans="2:9" ht="26.1" customHeight="1" x14ac:dyDescent="0.3">
      <c r="B13" s="39" t="s">
        <v>78</v>
      </c>
      <c r="C13" s="45">
        <v>117738440</v>
      </c>
      <c r="D13" s="45">
        <v>441418396</v>
      </c>
      <c r="E13" s="45">
        <v>247478865</v>
      </c>
      <c r="F13" s="45">
        <v>1265796861</v>
      </c>
      <c r="G13" s="45">
        <v>1709507825</v>
      </c>
      <c r="H13" s="45">
        <v>3781940387</v>
      </c>
      <c r="I13" s="39"/>
    </row>
    <row r="14" spans="2:9" x14ac:dyDescent="0.3">
      <c r="B14" s="34"/>
      <c r="C14" s="45"/>
      <c r="D14" s="45"/>
      <c r="E14" s="45"/>
      <c r="F14" s="45"/>
      <c r="G14" s="58"/>
      <c r="H14" s="58"/>
    </row>
    <row r="15" spans="2:9" x14ac:dyDescent="0.3">
      <c r="B15" s="36" t="s">
        <v>48</v>
      </c>
      <c r="C15" s="73" t="s">
        <v>49</v>
      </c>
      <c r="D15" s="73" t="s">
        <v>49</v>
      </c>
      <c r="E15" s="73" t="s">
        <v>49</v>
      </c>
      <c r="F15" s="73" t="s">
        <v>49</v>
      </c>
      <c r="G15" s="58">
        <v>175000764</v>
      </c>
      <c r="H15" s="58">
        <v>175000764</v>
      </c>
    </row>
    <row r="16" spans="2:9" ht="34.5" x14ac:dyDescent="0.3">
      <c r="B16" s="36" t="s">
        <v>121</v>
      </c>
      <c r="C16" s="73" t="s">
        <v>49</v>
      </c>
      <c r="D16" s="73" t="s">
        <v>49</v>
      </c>
      <c r="E16" s="73" t="s">
        <v>49</v>
      </c>
      <c r="F16" s="73" t="s">
        <v>49</v>
      </c>
      <c r="G16" s="58">
        <v>7341946</v>
      </c>
      <c r="H16" s="58">
        <v>7341946</v>
      </c>
    </row>
    <row r="17" spans="2:8" x14ac:dyDescent="0.3">
      <c r="B17" s="40" t="s">
        <v>74</v>
      </c>
      <c r="G17" s="58"/>
      <c r="H17" s="58"/>
    </row>
    <row r="18" spans="2:8" x14ac:dyDescent="0.3">
      <c r="B18" s="40" t="s">
        <v>87</v>
      </c>
      <c r="C18" s="73" t="s">
        <v>81</v>
      </c>
      <c r="D18" s="73" t="s">
        <v>82</v>
      </c>
      <c r="E18" s="73" t="s">
        <v>83</v>
      </c>
      <c r="F18" s="73" t="s">
        <v>76</v>
      </c>
      <c r="G18" s="58">
        <v>-182141367</v>
      </c>
      <c r="H18" s="58">
        <v>-182141367</v>
      </c>
    </row>
    <row r="19" spans="2:8" x14ac:dyDescent="0.3">
      <c r="B19" s="36"/>
      <c r="C19" s="73"/>
      <c r="D19" s="73"/>
      <c r="E19" s="73"/>
      <c r="F19" s="73"/>
      <c r="G19" s="49"/>
      <c r="H19" s="49"/>
    </row>
    <row r="20" spans="2:8" x14ac:dyDescent="0.3">
      <c r="B20" s="34" t="s">
        <v>122</v>
      </c>
      <c r="C20" s="45">
        <v>117738440</v>
      </c>
      <c r="D20" s="45">
        <v>441418396</v>
      </c>
      <c r="E20" s="45">
        <v>247478865</v>
      </c>
      <c r="F20" s="45">
        <v>1265796861</v>
      </c>
      <c r="G20" s="48">
        <v>1709709168</v>
      </c>
      <c r="H20" s="48">
        <v>3782141730</v>
      </c>
    </row>
    <row r="21" spans="2:8" x14ac:dyDescent="0.3">
      <c r="B21" s="36" t="s">
        <v>62</v>
      </c>
      <c r="C21" s="41"/>
      <c r="D21" s="41"/>
      <c r="E21" s="41"/>
      <c r="F21" s="41"/>
      <c r="G21" s="41"/>
      <c r="H21" s="41"/>
    </row>
    <row r="22" spans="2:8" x14ac:dyDescent="0.3">
      <c r="B22" s="38"/>
      <c r="C22" s="35"/>
      <c r="D22" s="35"/>
      <c r="E22" s="35"/>
      <c r="F22" s="35"/>
      <c r="G22" s="35"/>
      <c r="H22" s="35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6"/>
  <sheetViews>
    <sheetView tabSelected="1" zoomScale="70" zoomScaleNormal="70" workbookViewId="0">
      <selection activeCell="J15" sqref="J15"/>
    </sheetView>
  </sheetViews>
  <sheetFormatPr defaultColWidth="9.140625" defaultRowHeight="16.5" x14ac:dyDescent="0.3"/>
  <cols>
    <col min="1" max="1" width="9.140625" style="55"/>
    <col min="2" max="2" width="58.42578125" style="55" customWidth="1"/>
    <col min="3" max="3" width="27.42578125" style="55" customWidth="1"/>
    <col min="4" max="4" width="25.140625" style="55" customWidth="1"/>
    <col min="5" max="16384" width="9.140625" style="55"/>
  </cols>
  <sheetData>
    <row r="1" spans="2:4" x14ac:dyDescent="0.3">
      <c r="B1" s="47"/>
      <c r="C1" s="62"/>
      <c r="D1" s="62"/>
    </row>
    <row r="2" spans="2:4" x14ac:dyDescent="0.3">
      <c r="B2" s="47"/>
      <c r="C2" s="62" t="s">
        <v>133</v>
      </c>
      <c r="D2" s="62" t="s">
        <v>134</v>
      </c>
    </row>
    <row r="3" spans="2:4" x14ac:dyDescent="0.3">
      <c r="B3" s="47"/>
      <c r="C3" s="56"/>
      <c r="D3" s="54"/>
    </row>
    <row r="4" spans="2:4" x14ac:dyDescent="0.3">
      <c r="B4" s="47" t="s">
        <v>43</v>
      </c>
      <c r="C4" s="53">
        <v>419101580</v>
      </c>
      <c r="D4" s="53">
        <v>209178080</v>
      </c>
    </row>
    <row r="5" spans="2:4" x14ac:dyDescent="0.3">
      <c r="B5" s="47"/>
      <c r="C5" s="54"/>
      <c r="D5" s="54"/>
    </row>
    <row r="6" spans="2:4" ht="15.95" customHeight="1" x14ac:dyDescent="0.3">
      <c r="B6" s="47" t="s">
        <v>90</v>
      </c>
      <c r="C6" s="54"/>
      <c r="D6" s="54"/>
    </row>
    <row r="7" spans="2:4" x14ac:dyDescent="0.3">
      <c r="B7" s="47"/>
      <c r="C7" s="54"/>
      <c r="D7" s="54"/>
    </row>
    <row r="8" spans="2:4" x14ac:dyDescent="0.3">
      <c r="B8" s="57" t="s">
        <v>29</v>
      </c>
      <c r="C8" s="58">
        <v>193622482</v>
      </c>
      <c r="D8" s="58">
        <v>247008520</v>
      </c>
    </row>
    <row r="9" spans="2:4" x14ac:dyDescent="0.3">
      <c r="B9" s="57" t="s">
        <v>124</v>
      </c>
      <c r="C9" s="58">
        <v>2128527</v>
      </c>
      <c r="D9" s="58" t="s">
        <v>49</v>
      </c>
    </row>
    <row r="10" spans="2:4" x14ac:dyDescent="0.3">
      <c r="B10" s="57" t="s">
        <v>91</v>
      </c>
      <c r="C10" s="58">
        <v>-102155</v>
      </c>
      <c r="D10" s="58">
        <v>-144553</v>
      </c>
    </row>
    <row r="11" spans="2:4" x14ac:dyDescent="0.3">
      <c r="B11" s="57" t="s">
        <v>92</v>
      </c>
      <c r="C11" s="58">
        <v>53591923</v>
      </c>
      <c r="D11" s="58">
        <v>3555070</v>
      </c>
    </row>
    <row r="12" spans="2:4" x14ac:dyDescent="0.3">
      <c r="B12" s="57" t="s">
        <v>125</v>
      </c>
      <c r="C12" s="58">
        <v>607230</v>
      </c>
      <c r="D12" s="58">
        <v>-832281</v>
      </c>
    </row>
    <row r="13" spans="2:4" ht="33" x14ac:dyDescent="0.3">
      <c r="B13" s="57" t="s">
        <v>130</v>
      </c>
      <c r="C13" s="58">
        <v>-23346534</v>
      </c>
      <c r="D13" s="58">
        <v>-44138703</v>
      </c>
    </row>
    <row r="14" spans="2:4" x14ac:dyDescent="0.3">
      <c r="B14" s="57" t="s">
        <v>126</v>
      </c>
      <c r="C14" s="58">
        <v>-968881</v>
      </c>
      <c r="D14" s="58">
        <v>-487404</v>
      </c>
    </row>
    <row r="15" spans="2:4" x14ac:dyDescent="0.3">
      <c r="B15" s="57" t="s">
        <v>127</v>
      </c>
      <c r="C15" s="58">
        <v>2845732</v>
      </c>
      <c r="D15" s="58">
        <v>1786461</v>
      </c>
    </row>
    <row r="16" spans="2:4" ht="33" x14ac:dyDescent="0.3">
      <c r="B16" s="57" t="s">
        <v>132</v>
      </c>
      <c r="C16" s="58">
        <v>4217605</v>
      </c>
      <c r="D16" s="58">
        <v>5352542</v>
      </c>
    </row>
    <row r="17" spans="2:4" x14ac:dyDescent="0.3">
      <c r="B17" s="57" t="s">
        <v>128</v>
      </c>
      <c r="C17" s="58">
        <v>13044</v>
      </c>
      <c r="D17" s="58">
        <v>489645</v>
      </c>
    </row>
    <row r="18" spans="2:4" x14ac:dyDescent="0.3">
      <c r="B18" s="55" t="s">
        <v>93</v>
      </c>
      <c r="C18" s="59">
        <v>81229256</v>
      </c>
      <c r="D18" s="60">
        <v>67518099</v>
      </c>
    </row>
    <row r="19" spans="2:4" x14ac:dyDescent="0.3">
      <c r="B19" s="57" t="s">
        <v>94</v>
      </c>
      <c r="C19" s="58">
        <v>-24544818</v>
      </c>
      <c r="D19" s="58">
        <v>-28025407</v>
      </c>
    </row>
    <row r="20" spans="2:4" x14ac:dyDescent="0.3">
      <c r="B20" s="57" t="s">
        <v>100</v>
      </c>
      <c r="C20" s="58"/>
      <c r="D20" s="58">
        <v>2866632</v>
      </c>
    </row>
    <row r="21" spans="2:4" x14ac:dyDescent="0.3">
      <c r="B21" s="57" t="s">
        <v>129</v>
      </c>
      <c r="C21" s="58">
        <v>-49677210</v>
      </c>
      <c r="D21" s="58">
        <v>-29334109</v>
      </c>
    </row>
    <row r="22" spans="2:4" x14ac:dyDescent="0.3">
      <c r="B22" s="57" t="s">
        <v>101</v>
      </c>
      <c r="C22" s="58">
        <v>70432</v>
      </c>
      <c r="D22" s="58">
        <v>-308909</v>
      </c>
    </row>
    <row r="23" spans="2:4" ht="33" x14ac:dyDescent="0.3">
      <c r="B23" s="57" t="s">
        <v>131</v>
      </c>
      <c r="C23" s="58">
        <v>6817419</v>
      </c>
      <c r="D23" s="58">
        <v>9057505</v>
      </c>
    </row>
    <row r="24" spans="2:4" x14ac:dyDescent="0.3">
      <c r="B24" s="57" t="s">
        <v>102</v>
      </c>
      <c r="C24" s="58">
        <v>-305653</v>
      </c>
      <c r="D24" s="58">
        <v>-704624</v>
      </c>
    </row>
    <row r="25" spans="2:4" x14ac:dyDescent="0.3">
      <c r="B25" s="47" t="s">
        <v>95</v>
      </c>
      <c r="C25" s="53">
        <f>SUM(C4:C24)</f>
        <v>665299979</v>
      </c>
      <c r="D25" s="53">
        <f>SUM(D4:D24)</f>
        <v>442836564</v>
      </c>
    </row>
    <row r="26" spans="2:4" x14ac:dyDescent="0.3">
      <c r="B26" s="47" t="s">
        <v>96</v>
      </c>
      <c r="C26" s="53"/>
      <c r="D26" s="53"/>
    </row>
    <row r="27" spans="2:4" x14ac:dyDescent="0.3">
      <c r="B27" s="47"/>
      <c r="C27" s="54"/>
      <c r="D27" s="54"/>
    </row>
    <row r="28" spans="2:4" x14ac:dyDescent="0.3">
      <c r="B28" s="61" t="s">
        <v>97</v>
      </c>
      <c r="C28" s="58">
        <v>-61658376</v>
      </c>
      <c r="D28" s="58">
        <v>60175429</v>
      </c>
    </row>
    <row r="29" spans="2:4" x14ac:dyDescent="0.3">
      <c r="B29" s="61" t="s">
        <v>98</v>
      </c>
      <c r="C29" s="58">
        <v>-233399535</v>
      </c>
      <c r="D29" s="58">
        <v>42057015</v>
      </c>
    </row>
    <row r="30" spans="2:4" x14ac:dyDescent="0.3">
      <c r="B30" s="61" t="s">
        <v>99</v>
      </c>
      <c r="C30" s="58">
        <v>59112592</v>
      </c>
      <c r="D30" s="58">
        <v>-112137871</v>
      </c>
    </row>
    <row r="31" spans="2:4" x14ac:dyDescent="0.3">
      <c r="B31" s="47"/>
      <c r="C31" s="62"/>
      <c r="D31" s="62"/>
    </row>
    <row r="32" spans="2:4" x14ac:dyDescent="0.3">
      <c r="B32" s="47" t="s">
        <v>51</v>
      </c>
      <c r="C32" s="53">
        <f>SUM(C25:C31)</f>
        <v>429354660</v>
      </c>
      <c r="D32" s="53">
        <f>SUM(D25:D31)</f>
        <v>432931137</v>
      </c>
    </row>
    <row r="33" spans="2:4" x14ac:dyDescent="0.3">
      <c r="B33" s="47"/>
      <c r="C33" s="53"/>
      <c r="D33" s="53"/>
    </row>
    <row r="34" spans="2:4" x14ac:dyDescent="0.3">
      <c r="B34" s="61" t="s">
        <v>103</v>
      </c>
      <c r="C34" s="58"/>
      <c r="D34" s="58">
        <v>-2850840</v>
      </c>
    </row>
    <row r="35" spans="2:4" x14ac:dyDescent="0.3">
      <c r="B35" s="61" t="s">
        <v>52</v>
      </c>
      <c r="C35" s="58">
        <v>1928625</v>
      </c>
      <c r="D35" s="58">
        <v>2104548</v>
      </c>
    </row>
    <row r="36" spans="2:4" x14ac:dyDescent="0.3">
      <c r="B36" s="61" t="s">
        <v>88</v>
      </c>
      <c r="C36" s="63">
        <v>-69822103</v>
      </c>
      <c r="D36" s="58">
        <v>-61436931</v>
      </c>
    </row>
    <row r="37" spans="2:4" ht="33" x14ac:dyDescent="0.3">
      <c r="B37" s="47" t="s">
        <v>64</v>
      </c>
      <c r="C37" s="64">
        <f>SUM(C32:C36)</f>
        <v>361461182</v>
      </c>
      <c r="D37" s="64">
        <f>SUM(D32:D36)</f>
        <v>370747914</v>
      </c>
    </row>
    <row r="38" spans="2:4" x14ac:dyDescent="0.3">
      <c r="B38" s="61"/>
      <c r="C38" s="53"/>
      <c r="D38" s="65"/>
    </row>
    <row r="39" spans="2:4" x14ac:dyDescent="0.3">
      <c r="B39" s="47" t="s">
        <v>56</v>
      </c>
      <c r="C39" s="53"/>
      <c r="D39" s="53"/>
    </row>
    <row r="40" spans="2:4" ht="33" x14ac:dyDescent="0.3">
      <c r="B40" s="61" t="s">
        <v>57</v>
      </c>
      <c r="C40" s="66">
        <v>-907674681</v>
      </c>
      <c r="D40" s="66">
        <v>-1340789096</v>
      </c>
    </row>
    <row r="41" spans="2:4" x14ac:dyDescent="0.3">
      <c r="B41" s="61" t="s">
        <v>53</v>
      </c>
      <c r="C41" s="66">
        <v>-170356413</v>
      </c>
      <c r="D41" s="66">
        <v>-68386039</v>
      </c>
    </row>
    <row r="42" spans="2:4" ht="24.95" customHeight="1" x14ac:dyDescent="0.3">
      <c r="B42" s="61" t="s">
        <v>54</v>
      </c>
      <c r="C42" s="67">
        <v>146396</v>
      </c>
      <c r="D42" s="67">
        <v>214050</v>
      </c>
    </row>
    <row r="43" spans="2:4" x14ac:dyDescent="0.3">
      <c r="B43" s="61" t="s">
        <v>58</v>
      </c>
      <c r="C43" s="68">
        <v>151274740</v>
      </c>
      <c r="D43" s="68">
        <v>252243711</v>
      </c>
    </row>
    <row r="44" spans="2:4" x14ac:dyDescent="0.3">
      <c r="B44" s="69" t="s">
        <v>79</v>
      </c>
      <c r="C44" s="53">
        <f>SUM(C40:C43)</f>
        <v>-926609958</v>
      </c>
      <c r="D44" s="53">
        <f>SUM(D40:D43)</f>
        <v>-1156717374</v>
      </c>
    </row>
    <row r="45" spans="2:4" x14ac:dyDescent="0.3">
      <c r="B45" s="47"/>
      <c r="C45" s="53"/>
      <c r="D45" s="53"/>
    </row>
    <row r="46" spans="2:4" x14ac:dyDescent="0.3">
      <c r="B46" s="47" t="s">
        <v>105</v>
      </c>
      <c r="D46" s="53"/>
    </row>
    <row r="47" spans="2:4" x14ac:dyDescent="0.3">
      <c r="B47" s="61" t="s">
        <v>89</v>
      </c>
      <c r="C47" s="63">
        <v>423477000</v>
      </c>
      <c r="D47" s="63">
        <v>637938000</v>
      </c>
    </row>
    <row r="48" spans="2:4" x14ac:dyDescent="0.3">
      <c r="B48" s="61" t="s">
        <v>123</v>
      </c>
      <c r="C48" s="63" t="s">
        <v>49</v>
      </c>
      <c r="D48" s="63">
        <v>-2785320</v>
      </c>
    </row>
    <row r="49" spans="2:4" x14ac:dyDescent="0.3">
      <c r="B49" s="61" t="s">
        <v>104</v>
      </c>
      <c r="C49" s="63" t="s">
        <v>49</v>
      </c>
      <c r="D49" s="63">
        <v>299720329</v>
      </c>
    </row>
    <row r="50" spans="2:4" x14ac:dyDescent="0.3">
      <c r="B50" s="61" t="s">
        <v>55</v>
      </c>
      <c r="C50" s="63">
        <v>-255942380</v>
      </c>
      <c r="D50" s="63">
        <v>-183867440</v>
      </c>
    </row>
    <row r="51" spans="2:4" x14ac:dyDescent="0.3">
      <c r="B51" s="47" t="s">
        <v>59</v>
      </c>
      <c r="C51" s="70">
        <f>SUM(C47:C50)</f>
        <v>167534620</v>
      </c>
      <c r="D51" s="70">
        <f>SUM(D47:D50)</f>
        <v>751005569</v>
      </c>
    </row>
    <row r="52" spans="2:4" x14ac:dyDescent="0.3">
      <c r="B52" s="47"/>
      <c r="C52" s="70"/>
      <c r="D52" s="70"/>
    </row>
    <row r="53" spans="2:4" ht="33" x14ac:dyDescent="0.3">
      <c r="B53" s="47" t="s">
        <v>60</v>
      </c>
      <c r="C53" s="70">
        <f>C37+C44+C51</f>
        <v>-397614156</v>
      </c>
      <c r="D53" s="70">
        <f>D37+D44+D51</f>
        <v>-34963891</v>
      </c>
    </row>
    <row r="54" spans="2:4" x14ac:dyDescent="0.3">
      <c r="B54" s="47" t="s">
        <v>61</v>
      </c>
      <c r="C54" s="64">
        <v>708752317</v>
      </c>
      <c r="D54" s="64">
        <v>311138161</v>
      </c>
    </row>
    <row r="55" spans="2:4" ht="33" x14ac:dyDescent="0.3">
      <c r="B55" s="47" t="s">
        <v>63</v>
      </c>
      <c r="C55" s="71">
        <f>SUM(C53:C54)</f>
        <v>311138161</v>
      </c>
      <c r="D55" s="71">
        <f>SUM(D53:D54)</f>
        <v>276174270</v>
      </c>
    </row>
    <row r="56" spans="2:4" x14ac:dyDescent="0.3">
      <c r="B56" s="47" t="s">
        <v>62</v>
      </c>
      <c r="C56" s="72"/>
      <c r="D56" s="7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 Poz.Fin. 31122020-Ro </vt:lpstr>
      <vt:lpstr>Rez. Glob_31122020-Ro</vt:lpstr>
      <vt:lpstr>Capitaluri_31122020-Ro</vt:lpstr>
      <vt:lpstr>Flux de trez_31122020-Ro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Lucia Serban Alexandru</dc:creator>
  <cp:lastModifiedBy>Lacramioara Brandusa Ciolpan</cp:lastModifiedBy>
  <dcterms:created xsi:type="dcterms:W3CDTF">2020-02-03T07:45:11Z</dcterms:created>
  <dcterms:modified xsi:type="dcterms:W3CDTF">2021-04-27T11:23:56Z</dcterms:modified>
</cp:coreProperties>
</file>