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tate Sem I\Site\RO\"/>
    </mc:Choice>
  </mc:AlternateContent>
  <bookViews>
    <workbookView xWindow="0" yWindow="0" windowWidth="19200" windowHeight="6465" tabRatio="860"/>
  </bookViews>
  <sheets>
    <sheet name=" Poz.Fin. 30062022-Ro " sheetId="1" r:id="rId1"/>
    <sheet name="Rez. Glob_30062022-Ro" sheetId="2" r:id="rId2"/>
    <sheet name="Capitaluri_30062022-Ro" sheetId="7" r:id="rId3"/>
    <sheet name="Flux de numerar_30062022_Ro" sheetId="9" r:id="rId4"/>
  </sheets>
  <definedNames>
    <definedName name="OLE_LINK12" localSheetId="0">' Poz.Fin. 30062022-Ro '!#REF!</definedName>
    <definedName name="OLE_LINK3" localSheetId="1">'Rez. Glob_30062022-Ro'!#REF!</definedName>
    <definedName name="OLE_LINK9" localSheetId="0">' Poz.Fin. 30062022-Ro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9" l="1"/>
  <c r="C50" i="9"/>
  <c r="D43" i="9"/>
  <c r="C43" i="9"/>
  <c r="D23" i="9"/>
  <c r="D29" i="9" s="1"/>
  <c r="C23" i="9"/>
  <c r="D32" i="2"/>
  <c r="C32" i="2"/>
  <c r="D11" i="2"/>
  <c r="D21" i="2" s="1"/>
  <c r="C11" i="2"/>
  <c r="C47" i="1"/>
  <c r="C38" i="1"/>
  <c r="C49" i="1" s="1"/>
  <c r="C51" i="1" s="1"/>
  <c r="C30" i="1"/>
  <c r="C18" i="1"/>
  <c r="C12" i="1"/>
  <c r="C20" i="1" s="1"/>
  <c r="D34" i="9" l="1"/>
  <c r="D52" i="9" s="1"/>
  <c r="D56" i="9" s="1"/>
  <c r="C29" i="9"/>
  <c r="D28" i="2"/>
  <c r="C21" i="2"/>
  <c r="C34" i="9" l="1"/>
  <c r="C52" i="9" s="1"/>
  <c r="C56" i="9" s="1"/>
  <c r="D34" i="2"/>
  <c r="C28" i="2"/>
  <c r="C34" i="2" l="1"/>
  <c r="D36" i="2"/>
  <c r="D40" i="2" l="1"/>
  <c r="C36" i="2"/>
  <c r="C40" i="2" l="1"/>
</calcChain>
</file>

<file path=xl/sharedStrings.xml><?xml version="1.0" encoding="utf-8"?>
<sst xmlns="http://schemas.openxmlformats.org/spreadsheetml/2006/main" count="184" uniqueCount="141">
  <si>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</si>
  <si>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</si>
  <si>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</si>
  <si>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</si>
  <si>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</si>
  <si>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</si>
  <si>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</si>
  <si>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</si>
  <si>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</si>
  <si>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</si>
  <si>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</si>
  <si>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</si>
  <si>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</si>
  <si>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</si>
  <si>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</si>
  <si>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</si>
  <si>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</si>
  <si>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</si>
  <si>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</si>
  <si>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</si>
  <si>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</si>
  <si>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</si>
  <si>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</si>
  <si>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</si>
  <si>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</si>
  <si>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</si>
  <si>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</si>
  <si>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</si>
  <si>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</si>
  <si>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</si>
  <si>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</si>
  <si>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Venituri din activitatea de echilibrare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</si>
  <si>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</si>
  <si>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</si>
  <si>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</si>
  <si>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</si>
  <si>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</si>
  <si>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</si>
  <si>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</si>
  <si>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</si>
  <si>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</si>
  <si>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</si>
  <si>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-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</si>
  <si>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</si>
  <si>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</si>
  <si>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</si>
  <si>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</si>
  <si>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</si>
  <si>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</si>
  <si>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</si>
  <si>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</si>
  <si>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 xml:space="preserve">Impozit amânat </t>
  </si>
  <si>
    <t>(neauditat)</t>
  </si>
  <si>
    <t>31 decembrie 2021</t>
  </si>
  <si>
    <t xml:space="preserve"> 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</si>
  <si>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</si>
  <si>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</si>
  <si>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</si>
  <si>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</si>
  <si>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</si>
  <si>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</si>
  <si>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</si>
  <si>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</si>
  <si>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</si>
  <si>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</si>
  <si>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</si>
  <si>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</si>
  <si>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Profit net aferent perioadei</t>
  </si>
  <si>
    <t xml:space="preserve">                         -</t>
  </si>
  <si>
    <t xml:space="preserve">                        -</t>
  </si>
  <si>
    <t xml:space="preserve">                            -</t>
  </si>
  <si>
    <t>Câștigul/pierderea actuarială aferentă perioadei</t>
  </si>
  <si>
    <t xml:space="preserve">                       -</t>
  </si>
  <si>
    <t xml:space="preserve">                      -</t>
  </si>
  <si>
    <t>Tranzacţii cu acţionarii:</t>
  </si>
  <si>
    <t xml:space="preserve">                          -</t>
  </si>
  <si>
    <t>Dividende aferente anului 2020</t>
  </si>
  <si>
    <t xml:space="preserve">                        - </t>
  </si>
  <si>
    <t>Sold la 31 decembrie 2021</t>
  </si>
  <si>
    <t>Ajustări pentru:</t>
  </si>
  <si>
    <t xml:space="preserve">Câştig/(pierdere) din cedarea de mijloace fixe </t>
  </si>
  <si>
    <t>Provizioane pentru riscuri şi cheltuieli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</si>
  <si>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</si>
  <si>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</si>
  <si>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</si>
  <si>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</si>
  <si>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>Alte cheltuieli și venituri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</si>
  <si>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</si>
  <si>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</si>
  <si>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</si>
  <si>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</si>
  <si>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</si>
  <si>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</si>
  <si>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</si>
  <si>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</si>
  <si>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>Investiții financiare/participații</t>
  </si>
  <si>
    <t>Incasări din cedarea de imobilizări corporale</t>
  </si>
  <si>
    <t>Rambursări împrumuturi termen lung</t>
  </si>
  <si>
    <t>Plăţi leasing (IFRS 16)</t>
  </si>
  <si>
    <t>Dividende plătite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</si>
  <si>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</si>
  <si>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</si>
  <si>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</si>
  <si>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</si>
  <si>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</si>
  <si>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</si>
  <si>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Impozit curent de plată</t>
  </si>
  <si>
    <t xml:space="preserve">Perioada de trei luni încheiată la </t>
  </si>
  <si>
    <t>Venituri din activitatea de transport internaţional și asimilate</t>
  </si>
  <si>
    <t>Cheltuieli cu gazele de echilibrare</t>
  </si>
  <si>
    <t>Venituri din activitatea de construcții conform cu IFRIC12</t>
  </si>
  <si>
    <t>Rezultatul pe acţiune, de bază şi diluat</t>
  </si>
  <si>
    <t xml:space="preserve">   (exprimat în lei pe acţiune)</t>
  </si>
  <si>
    <t>Sold la 1 ianuarie 2021</t>
  </si>
  <si>
    <t xml:space="preserve">Perioada de trei </t>
  </si>
  <si>
    <t>luni încheiată la</t>
  </si>
  <si>
    <t>Perioada de trei</t>
  </si>
  <si>
    <t>Ajustarea Creanței privind Acordul de Concesiune</t>
  </si>
  <si>
    <t xml:space="preserve">(Creştere)/descreştere creanţe comerciale şi alte creanţe </t>
  </si>
  <si>
    <t xml:space="preserve">  </t>
  </si>
  <si>
    <t>Intrări de numerar net generat din activitatea de exploatare</t>
  </si>
  <si>
    <t>Flux de trezorerie din activităţi de finanţare</t>
  </si>
  <si>
    <t>Numerar net utilizat în activităţi de  finanţare</t>
  </si>
  <si>
    <t>Modificarea netă a numerarului şi echivalentului de numerar</t>
  </si>
  <si>
    <t>Numerar şi echivalent de numerar la început de an</t>
  </si>
  <si>
    <t>Numerar şi echivalent de numerar la sfârşit de perioadă</t>
  </si>
  <si>
    <t xml:space="preserve">    </t>
  </si>
  <si>
    <t>Venituri din exploatare înainte de echilibrare și de activitatea de construcții conform cu IFRIC12</t>
  </si>
  <si>
    <t>Venituri/ (Cheltuieli) cu provizioane pentru riscuri şi cheltuieli</t>
  </si>
  <si>
    <t>Profit din exploatare înainte de echilibrare și de activitatea de construcții conform cu IFRIC12</t>
  </si>
  <si>
    <t>Venituri din taxe de racordare, fonduri nerambursabile și bunuri preluate cu titlu gratuit</t>
  </si>
  <si>
    <t>31 iunie 2022</t>
  </si>
  <si>
    <t xml:space="preserve">     30 iunie 2022</t>
  </si>
  <si>
    <t xml:space="preserve">     30 iunie 2021</t>
  </si>
  <si>
    <t>15,78</t>
  </si>
  <si>
    <t>12,02</t>
  </si>
  <si>
    <t>Sold la 30 iunie 2021</t>
  </si>
  <si>
    <t>Sold la 30 iunie 2022</t>
  </si>
  <si>
    <r>
      <t xml:space="preserve">Dividende aferente anului </t>
    </r>
    <r>
      <rPr>
        <sz val="9"/>
        <color rgb="FF000000"/>
        <rFont val="Segoe UI"/>
        <family val="2"/>
      </rPr>
      <t>2021</t>
    </r>
  </si>
  <si>
    <t xml:space="preserve">      30 iunie 2022</t>
  </si>
  <si>
    <t>Ajustări pentru deprecierea stocurilor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</si>
</sst>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b/>
      <sz val="9"/>
      <color theme="1"/>
      <name val="Segoe UI"/>
      <family val="2"/>
    </font>
    <font>
      <b/>
      <u/>
      <sz val="9"/>
      <color theme="1"/>
      <name val="Segoe UI"/>
      <family val="2"/>
    </font>
    <font>
      <sz val="9"/>
      <color theme="1"/>
      <name val="Segoe UI"/>
      <family val="2"/>
    </font>
    <font>
      <b/>
      <u val="double"/>
      <sz val="9"/>
      <color theme="1"/>
      <name val="Segoe UI"/>
      <family val="2"/>
    </font>
    <font>
      <b/>
      <u val="double"/>
      <sz val="9"/>
      <color rgb="FF000000"/>
      <name val="Segoe UI"/>
      <family val="2"/>
    </font>
    <font>
      <sz val="9"/>
      <color rgb="FF000000"/>
      <name val="Segoe UI"/>
      <family val="2"/>
    </font>
    <font>
      <i/>
      <sz val="9"/>
      <color theme="1"/>
      <name val="Segoe UI"/>
      <family val="2"/>
    </font>
    <font>
      <u/>
      <sz val="9"/>
      <color theme="1"/>
      <name val="Segoe UI"/>
      <family val="2"/>
    </font>
    <font>
      <u/>
      <sz val="9"/>
      <color rgb="FF000000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37" fontId="1" fillId="0" borderId="1" xfId="0" applyNumberFormat="1" applyFont="1" applyFill="1" applyBorder="1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37" fontId="3" fillId="0" borderId="0" xfId="0" applyNumberFormat="1" applyFont="1" applyFill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3" fontId="10" fillId="0" borderId="0" xfId="0" applyNumberFormat="1" applyFont="1" applyFill="1"/>
    <xf numFmtId="3" fontId="11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164" fontId="10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11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wrapText="1"/>
    </xf>
    <xf numFmtId="3" fontId="8" fillId="0" borderId="3" xfId="0" applyNumberFormat="1" applyFont="1" applyFill="1" applyBorder="1" applyAlignment="1">
      <alignment horizontal="right" wrapText="1"/>
    </xf>
    <xf numFmtId="3" fontId="11" fillId="0" borderId="2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0" borderId="0" xfId="0" applyFont="1"/>
    <xf numFmtId="0" fontId="13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 wrapText="1"/>
    </xf>
    <xf numFmtId="0" fontId="19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tabSelected="1" zoomScale="60" zoomScaleNormal="60" workbookViewId="0">
      <selection activeCell="K19" sqref="K19"/>
    </sheetView>
  </sheetViews>
  <sheetFormatPr defaultColWidth="9.140625" defaultRowHeight="17.25" x14ac:dyDescent="0.3"/>
  <cols>
    <col min="1" max="1" width="9.140625" style="11"/>
    <col min="2" max="2" width="56.5703125" style="11" customWidth="1"/>
    <col min="3" max="3" width="26.7109375" style="11" customWidth="1"/>
    <col min="4" max="4" width="23.140625" style="11" customWidth="1"/>
    <col min="5" max="16384" width="9.140625" style="11"/>
  </cols>
  <sheetData>
    <row r="1" spans="2:4" ht="34.5" x14ac:dyDescent="0.3">
      <c r="B1" s="4"/>
      <c r="C1" s="3" t="s">
        <v>131</v>
      </c>
      <c r="D1" s="13" t="s">
        <v>53</v>
      </c>
    </row>
    <row r="2" spans="2:4" x14ac:dyDescent="0.3">
      <c r="B2" s="4"/>
      <c r="C2" s="2"/>
      <c r="D2" s="13"/>
    </row>
    <row r="3" spans="2:4" x14ac:dyDescent="0.3">
      <c r="B3" s="4"/>
      <c r="C3" s="2"/>
      <c r="D3" s="2"/>
    </row>
    <row r="4" spans="2:4" x14ac:dyDescent="0.3">
      <c r="B4" s="4" t="s">
        <v>0</v>
      </c>
      <c r="C4" s="2"/>
      <c r="D4" s="2"/>
    </row>
    <row r="5" spans="2:4" x14ac:dyDescent="0.3">
      <c r="B5" s="29" t="s">
        <v>1</v>
      </c>
      <c r="C5" s="30"/>
      <c r="D5" s="31"/>
    </row>
    <row r="6" spans="2:4" x14ac:dyDescent="0.3">
      <c r="B6" s="28" t="s">
        <v>4</v>
      </c>
      <c r="C6" s="30">
        <v>436053209</v>
      </c>
      <c r="D6" s="32">
        <v>454058620</v>
      </c>
    </row>
    <row r="7" spans="2:4" x14ac:dyDescent="0.3">
      <c r="B7" s="33" t="s">
        <v>3</v>
      </c>
      <c r="C7" s="30">
        <v>18667773</v>
      </c>
      <c r="D7" s="34">
        <v>19617136</v>
      </c>
    </row>
    <row r="8" spans="2:4" x14ac:dyDescent="0.3">
      <c r="B8" s="33" t="s">
        <v>2</v>
      </c>
      <c r="C8" s="30">
        <v>3911542511</v>
      </c>
      <c r="D8" s="32">
        <v>3997028494</v>
      </c>
    </row>
    <row r="9" spans="2:4" x14ac:dyDescent="0.3">
      <c r="B9" s="28" t="s">
        <v>44</v>
      </c>
      <c r="C9" s="30">
        <v>233672698</v>
      </c>
      <c r="D9" s="32">
        <v>296576170</v>
      </c>
    </row>
    <row r="10" spans="2:4" x14ac:dyDescent="0.3">
      <c r="B10" s="28" t="s">
        <v>5</v>
      </c>
      <c r="C10" s="30">
        <v>2003003060</v>
      </c>
      <c r="D10" s="32">
        <v>1788570507</v>
      </c>
    </row>
    <row r="11" spans="2:4" ht="18" thickBot="1" x14ac:dyDescent="0.35">
      <c r="B11" s="11" t="s">
        <v>51</v>
      </c>
      <c r="C11" s="35" t="s">
        <v>70</v>
      </c>
      <c r="D11" s="34">
        <v>1442960</v>
      </c>
    </row>
    <row r="12" spans="2:4" ht="35.450000000000003" customHeight="1" thickBot="1" x14ac:dyDescent="0.35">
      <c r="B12" s="29"/>
      <c r="C12" s="36">
        <f>SUM(C6:C11)</f>
        <v>6602939251</v>
      </c>
      <c r="D12" s="36">
        <v>6557293887</v>
      </c>
    </row>
    <row r="13" spans="2:4" x14ac:dyDescent="0.3">
      <c r="B13" s="28"/>
      <c r="C13" s="30"/>
      <c r="D13" s="32"/>
    </row>
    <row r="14" spans="2:4" x14ac:dyDescent="0.3">
      <c r="B14" s="29" t="s">
        <v>6</v>
      </c>
      <c r="C14" s="30"/>
      <c r="D14" s="32"/>
    </row>
    <row r="15" spans="2:4" x14ac:dyDescent="0.3">
      <c r="B15" s="33" t="s">
        <v>7</v>
      </c>
      <c r="C15" s="30">
        <v>466654328</v>
      </c>
      <c r="D15" s="32">
        <v>308541252</v>
      </c>
    </row>
    <row r="16" spans="2:4" x14ac:dyDescent="0.3">
      <c r="B16" s="28" t="s">
        <v>45</v>
      </c>
      <c r="C16" s="30">
        <v>372697865</v>
      </c>
      <c r="D16" s="32">
        <v>536070089</v>
      </c>
    </row>
    <row r="17" spans="2:4" ht="18" thickBot="1" x14ac:dyDescent="0.35">
      <c r="B17" s="28" t="s">
        <v>8</v>
      </c>
      <c r="C17" s="30">
        <v>173659190</v>
      </c>
      <c r="D17" s="32">
        <v>321185261</v>
      </c>
    </row>
    <row r="18" spans="2:4" ht="35.450000000000003" customHeight="1" thickBot="1" x14ac:dyDescent="0.35">
      <c r="B18" s="29"/>
      <c r="C18" s="37">
        <f>SUM(C15:C17)</f>
        <v>1013011383</v>
      </c>
      <c r="D18" s="37">
        <v>1165796602</v>
      </c>
    </row>
    <row r="19" spans="2:4" x14ac:dyDescent="0.3">
      <c r="B19" s="29"/>
      <c r="C19" s="31"/>
      <c r="D19" s="31"/>
    </row>
    <row r="20" spans="2:4" ht="18" thickBot="1" x14ac:dyDescent="0.35">
      <c r="B20" s="29" t="s">
        <v>9</v>
      </c>
      <c r="C20" s="38">
        <f>C12+C18</f>
        <v>7615950634</v>
      </c>
      <c r="D20" s="38">
        <v>7723090489</v>
      </c>
    </row>
    <row r="21" spans="2:4" ht="18" thickTop="1" x14ac:dyDescent="0.3">
      <c r="B21" s="22"/>
      <c r="C21" s="6"/>
      <c r="D21" s="6"/>
    </row>
    <row r="22" spans="2:4" x14ac:dyDescent="0.3">
      <c r="B22" s="4" t="s">
        <v>10</v>
      </c>
      <c r="C22" s="6"/>
      <c r="D22" s="6"/>
    </row>
    <row r="23" spans="2:4" x14ac:dyDescent="0.3">
      <c r="B23" s="22"/>
      <c r="C23" s="6"/>
      <c r="D23" s="6"/>
    </row>
    <row r="24" spans="2:4" x14ac:dyDescent="0.3">
      <c r="B24" s="29" t="s">
        <v>11</v>
      </c>
      <c r="C24" s="30"/>
      <c r="D24" s="32"/>
    </row>
    <row r="25" spans="2:4" x14ac:dyDescent="0.3">
      <c r="B25" s="28" t="s">
        <v>12</v>
      </c>
      <c r="C25" s="30">
        <v>117738440</v>
      </c>
      <c r="D25" s="32">
        <v>117738440</v>
      </c>
    </row>
    <row r="26" spans="2:4" x14ac:dyDescent="0.3">
      <c r="B26" s="28" t="s">
        <v>46</v>
      </c>
      <c r="C26" s="30">
        <v>441418396</v>
      </c>
      <c r="D26" s="32">
        <v>441418396</v>
      </c>
    </row>
    <row r="27" spans="2:4" x14ac:dyDescent="0.3">
      <c r="B27" s="28" t="s">
        <v>13</v>
      </c>
      <c r="C27" s="30">
        <v>247478865</v>
      </c>
      <c r="D27" s="32">
        <v>247478865</v>
      </c>
    </row>
    <row r="28" spans="2:4" x14ac:dyDescent="0.3">
      <c r="B28" s="28" t="s">
        <v>14</v>
      </c>
      <c r="C28" s="30">
        <v>1265796861</v>
      </c>
      <c r="D28" s="32">
        <v>1265796861</v>
      </c>
    </row>
    <row r="29" spans="2:4" ht="18" thickBot="1" x14ac:dyDescent="0.35">
      <c r="B29" s="28" t="s">
        <v>15</v>
      </c>
      <c r="C29" s="30">
        <v>1827911406</v>
      </c>
      <c r="D29" s="32">
        <v>1816594475</v>
      </c>
    </row>
    <row r="30" spans="2:4" ht="35.450000000000003" customHeight="1" thickBot="1" x14ac:dyDescent="0.35">
      <c r="B30" s="29"/>
      <c r="C30" s="37">
        <f>SUM(C25:C29)</f>
        <v>3900343968</v>
      </c>
      <c r="D30" s="37">
        <v>3889027037</v>
      </c>
    </row>
    <row r="31" spans="2:4" x14ac:dyDescent="0.3">
      <c r="B31" s="4"/>
      <c r="C31" s="6"/>
      <c r="D31" s="6"/>
    </row>
    <row r="32" spans="2:4" x14ac:dyDescent="0.3">
      <c r="B32" s="4" t="s">
        <v>16</v>
      </c>
      <c r="C32" s="6"/>
      <c r="D32" s="6"/>
    </row>
    <row r="33" spans="2:4" x14ac:dyDescent="0.3">
      <c r="B33" s="22" t="s">
        <v>47</v>
      </c>
      <c r="C33" s="30">
        <v>1586034177</v>
      </c>
      <c r="D33" s="32">
        <v>1711802456</v>
      </c>
    </row>
    <row r="34" spans="2:4" x14ac:dyDescent="0.3">
      <c r="B34" s="22" t="s">
        <v>17</v>
      </c>
      <c r="C34" s="30">
        <v>106041177</v>
      </c>
      <c r="D34" s="32">
        <v>106041177</v>
      </c>
    </row>
    <row r="35" spans="2:4" x14ac:dyDescent="0.3">
      <c r="B35" s="22" t="s">
        <v>18</v>
      </c>
      <c r="C35" s="30">
        <v>1005720196</v>
      </c>
      <c r="D35" s="32">
        <v>1069813639</v>
      </c>
    </row>
    <row r="36" spans="2:4" x14ac:dyDescent="0.3">
      <c r="B36" s="22" t="s">
        <v>19</v>
      </c>
      <c r="C36" s="34">
        <v>651165</v>
      </c>
      <c r="D36" s="32" t="s">
        <v>42</v>
      </c>
    </row>
    <row r="37" spans="2:4" ht="18" thickBot="1" x14ac:dyDescent="0.35">
      <c r="B37" s="22" t="s">
        <v>48</v>
      </c>
      <c r="C37" s="30">
        <v>15755467</v>
      </c>
      <c r="D37" s="34">
        <v>16699325</v>
      </c>
    </row>
    <row r="38" spans="2:4" ht="35.1" customHeight="1" thickBot="1" x14ac:dyDescent="0.35">
      <c r="B38" s="22"/>
      <c r="C38" s="37">
        <f>SUM(C33:C37)</f>
        <v>2714202182</v>
      </c>
      <c r="D38" s="37">
        <v>2904356597</v>
      </c>
    </row>
    <row r="39" spans="2:4" x14ac:dyDescent="0.3">
      <c r="B39" s="4"/>
      <c r="C39" s="40"/>
      <c r="D39" s="2"/>
    </row>
    <row r="40" spans="2:4" ht="35.1" customHeight="1" x14ac:dyDescent="0.3">
      <c r="B40" s="4" t="s">
        <v>20</v>
      </c>
      <c r="C40" s="6"/>
      <c r="D40" s="6"/>
    </row>
    <row r="41" spans="2:4" ht="35.1" customHeight="1" x14ac:dyDescent="0.3">
      <c r="B41" s="22" t="s">
        <v>48</v>
      </c>
      <c r="C41" s="30">
        <v>680963041</v>
      </c>
      <c r="D41" s="32">
        <v>634477008</v>
      </c>
    </row>
    <row r="42" spans="2:4" x14ac:dyDescent="0.3">
      <c r="B42" s="22" t="s">
        <v>18</v>
      </c>
      <c r="C42" s="30">
        <v>105178666</v>
      </c>
      <c r="D42" s="32">
        <v>91671887</v>
      </c>
    </row>
    <row r="43" spans="2:4" x14ac:dyDescent="0.3">
      <c r="B43" s="22" t="s">
        <v>106</v>
      </c>
      <c r="C43" s="30" t="s">
        <v>42</v>
      </c>
      <c r="D43" s="32" t="s">
        <v>42</v>
      </c>
    </row>
    <row r="44" spans="2:4" x14ac:dyDescent="0.3">
      <c r="B44" s="22" t="s">
        <v>21</v>
      </c>
      <c r="C44" s="30">
        <v>81074824</v>
      </c>
      <c r="D44" s="34">
        <v>67446364</v>
      </c>
    </row>
    <row r="45" spans="2:4" x14ac:dyDescent="0.3">
      <c r="B45" s="22" t="s">
        <v>43</v>
      </c>
      <c r="C45" s="30">
        <v>130180722</v>
      </c>
      <c r="D45" s="32">
        <v>132104365</v>
      </c>
    </row>
    <row r="46" spans="2:4" ht="18" thickBot="1" x14ac:dyDescent="0.35">
      <c r="B46" s="22" t="s">
        <v>17</v>
      </c>
      <c r="C46" s="30">
        <v>4007231</v>
      </c>
      <c r="D46" s="32">
        <v>4007231</v>
      </c>
    </row>
    <row r="47" spans="2:4" ht="18" thickBot="1" x14ac:dyDescent="0.35">
      <c r="B47" s="22"/>
      <c r="C47" s="36">
        <f>SUM(C41:C46)</f>
        <v>1001404484</v>
      </c>
      <c r="D47" s="36">
        <v>929706855</v>
      </c>
    </row>
    <row r="48" spans="2:4" x14ac:dyDescent="0.3">
      <c r="B48" s="4"/>
      <c r="C48" s="22"/>
      <c r="D48" s="22"/>
    </row>
    <row r="49" spans="2:4" ht="35.450000000000003" customHeight="1" thickBot="1" x14ac:dyDescent="0.35">
      <c r="B49" s="4" t="s">
        <v>22</v>
      </c>
      <c r="C49" s="39">
        <f>C38+C47</f>
        <v>3715606666</v>
      </c>
      <c r="D49" s="39">
        <v>3834063452</v>
      </c>
    </row>
    <row r="50" spans="2:4" x14ac:dyDescent="0.3">
      <c r="B50" s="4"/>
      <c r="C50" s="22"/>
      <c r="D50" s="22"/>
    </row>
    <row r="51" spans="2:4" x14ac:dyDescent="0.3">
      <c r="B51" s="4" t="s">
        <v>23</v>
      </c>
      <c r="C51" s="16">
        <f>C49+C30</f>
        <v>7615950634</v>
      </c>
      <c r="D51" s="16">
        <v>7723090489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zoomScale="60" zoomScaleNormal="60" workbookViewId="0">
      <selection activeCell="G14" sqref="G14"/>
    </sheetView>
  </sheetViews>
  <sheetFormatPr defaultColWidth="8.7109375" defaultRowHeight="17.25" x14ac:dyDescent="0.3"/>
  <cols>
    <col min="1" max="1" width="8.7109375" style="11"/>
    <col min="2" max="2" width="47.140625" style="11" customWidth="1"/>
    <col min="3" max="3" width="29.42578125" style="24" customWidth="1"/>
    <col min="4" max="4" width="25.28515625" style="24" customWidth="1"/>
    <col min="5" max="16384" width="8.7109375" style="11"/>
  </cols>
  <sheetData>
    <row r="1" spans="2:4" ht="34.5" x14ac:dyDescent="0.3">
      <c r="B1" s="4"/>
      <c r="C1" s="12" t="s">
        <v>107</v>
      </c>
      <c r="D1" s="12" t="s">
        <v>107</v>
      </c>
    </row>
    <row r="2" spans="2:4" x14ac:dyDescent="0.3">
      <c r="B2" s="4"/>
      <c r="C2" s="15" t="s">
        <v>132</v>
      </c>
      <c r="D2" s="15" t="s">
        <v>133</v>
      </c>
    </row>
    <row r="3" spans="2:4" x14ac:dyDescent="0.3">
      <c r="B3" s="4"/>
      <c r="C3" s="12" t="s">
        <v>52</v>
      </c>
      <c r="D3" s="12" t="s">
        <v>52</v>
      </c>
    </row>
    <row r="4" spans="2:4" x14ac:dyDescent="0.3">
      <c r="B4" s="22"/>
      <c r="C4" s="19"/>
      <c r="D4" s="19"/>
    </row>
    <row r="5" spans="2:4" x14ac:dyDescent="0.3">
      <c r="B5" s="22"/>
      <c r="C5" s="2"/>
      <c r="D5" s="2"/>
    </row>
    <row r="6" spans="2:4" x14ac:dyDescent="0.3">
      <c r="B6" s="22"/>
      <c r="C6" s="2"/>
      <c r="D6" s="2"/>
    </row>
    <row r="7" spans="2:4" x14ac:dyDescent="0.3">
      <c r="B7" s="22"/>
      <c r="C7" s="2"/>
      <c r="D7" s="2"/>
    </row>
    <row r="8" spans="2:4" x14ac:dyDescent="0.3">
      <c r="B8" s="28" t="s">
        <v>24</v>
      </c>
      <c r="C8" s="23">
        <v>592600537</v>
      </c>
      <c r="D8" s="23">
        <v>620165962</v>
      </c>
    </row>
    <row r="9" spans="2:4" ht="34.5" x14ac:dyDescent="0.3">
      <c r="B9" s="28" t="s">
        <v>108</v>
      </c>
      <c r="C9" s="23">
        <v>42415513</v>
      </c>
      <c r="D9" s="23">
        <v>33912464</v>
      </c>
    </row>
    <row r="10" spans="2:4" ht="18" thickBot="1" x14ac:dyDescent="0.35">
      <c r="B10" s="28" t="s">
        <v>25</v>
      </c>
      <c r="C10" s="23">
        <v>68905130</v>
      </c>
      <c r="D10" s="23">
        <v>46750641</v>
      </c>
    </row>
    <row r="11" spans="2:4" ht="52.5" thickBot="1" x14ac:dyDescent="0.35">
      <c r="B11" s="29" t="s">
        <v>127</v>
      </c>
      <c r="C11" s="1">
        <f>SUM(C8:C10)</f>
        <v>703921180</v>
      </c>
      <c r="D11" s="1">
        <f>SUM(D8:D10)</f>
        <v>700829067</v>
      </c>
    </row>
    <row r="12" spans="2:4" x14ac:dyDescent="0.3">
      <c r="B12" s="28" t="s">
        <v>126</v>
      </c>
      <c r="C12" s="23"/>
      <c r="D12" s="23"/>
    </row>
    <row r="13" spans="2:4" x14ac:dyDescent="0.3">
      <c r="B13" s="28" t="s">
        <v>26</v>
      </c>
      <c r="C13" s="23">
        <v>-209636419</v>
      </c>
      <c r="D13" s="23">
        <v>-158022052</v>
      </c>
    </row>
    <row r="14" spans="2:4" x14ac:dyDescent="0.3">
      <c r="B14" s="28" t="s">
        <v>49</v>
      </c>
      <c r="C14" s="23">
        <v>-234034577</v>
      </c>
      <c r="D14" s="23">
        <v>-228914862</v>
      </c>
    </row>
    <row r="15" spans="2:4" ht="34.5" x14ac:dyDescent="0.3">
      <c r="B15" s="28" t="s">
        <v>50</v>
      </c>
      <c r="C15" s="23">
        <v>-93645012</v>
      </c>
      <c r="D15" s="23">
        <v>-63854417</v>
      </c>
    </row>
    <row r="16" spans="2:4" x14ac:dyDescent="0.3">
      <c r="B16" s="28" t="s">
        <v>27</v>
      </c>
      <c r="C16" s="23">
        <v>-2540064</v>
      </c>
      <c r="D16" s="23">
        <v>-2616315</v>
      </c>
    </row>
    <row r="17" spans="2:4" x14ac:dyDescent="0.3">
      <c r="B17" s="28" t="s">
        <v>28</v>
      </c>
      <c r="C17" s="23">
        <v>-15664500</v>
      </c>
      <c r="D17" s="23">
        <v>-14652082</v>
      </c>
    </row>
    <row r="18" spans="2:4" x14ac:dyDescent="0.3">
      <c r="B18" s="28" t="s">
        <v>29</v>
      </c>
      <c r="C18" s="23">
        <v>-37674989</v>
      </c>
      <c r="D18" s="23">
        <v>-39523100</v>
      </c>
    </row>
    <row r="19" spans="2:4" ht="34.5" x14ac:dyDescent="0.3">
      <c r="B19" s="28" t="s">
        <v>128</v>
      </c>
      <c r="C19" s="23">
        <v>-17595163</v>
      </c>
      <c r="D19" s="23">
        <v>26109019</v>
      </c>
    </row>
    <row r="20" spans="2:4" ht="18" thickBot="1" x14ac:dyDescent="0.35">
      <c r="B20" s="28" t="s">
        <v>30</v>
      </c>
      <c r="C20" s="23">
        <v>-56451679</v>
      </c>
      <c r="D20" s="23">
        <v>-88340751</v>
      </c>
    </row>
    <row r="21" spans="2:4" ht="52.5" thickBot="1" x14ac:dyDescent="0.35">
      <c r="B21" s="29" t="s">
        <v>129</v>
      </c>
      <c r="C21" s="1">
        <f>SUM(C11:C20)</f>
        <v>36678777</v>
      </c>
      <c r="D21" s="1">
        <f>SUM(D11:D20)</f>
        <v>131014507</v>
      </c>
    </row>
    <row r="22" spans="2:4" x14ac:dyDescent="0.3">
      <c r="B22" s="28"/>
      <c r="C22" s="23"/>
      <c r="D22" s="23"/>
    </row>
    <row r="23" spans="2:4" x14ac:dyDescent="0.3">
      <c r="B23" s="28" t="s">
        <v>31</v>
      </c>
      <c r="C23" s="23">
        <v>540476385</v>
      </c>
      <c r="D23" s="23">
        <v>142058684</v>
      </c>
    </row>
    <row r="24" spans="2:4" x14ac:dyDescent="0.3">
      <c r="B24" s="28" t="s">
        <v>109</v>
      </c>
      <c r="C24" s="23">
        <v>-540476385</v>
      </c>
      <c r="D24" s="23">
        <v>-142058684</v>
      </c>
    </row>
    <row r="25" spans="2:4" ht="34.5" x14ac:dyDescent="0.3">
      <c r="B25" s="28" t="s">
        <v>110</v>
      </c>
      <c r="C25" s="23">
        <v>104332323</v>
      </c>
      <c r="D25" s="23">
        <v>345846541</v>
      </c>
    </row>
    <row r="26" spans="2:4" ht="34.5" x14ac:dyDescent="0.3">
      <c r="B26" s="28" t="s">
        <v>32</v>
      </c>
      <c r="C26" s="23">
        <v>-104332323</v>
      </c>
      <c r="D26" s="23">
        <v>-345846541</v>
      </c>
    </row>
    <row r="27" spans="2:4" ht="18" thickBot="1" x14ac:dyDescent="0.35">
      <c r="B27" s="28"/>
      <c r="C27" s="23"/>
      <c r="D27" s="23"/>
    </row>
    <row r="28" spans="2:4" ht="18" thickBot="1" x14ac:dyDescent="0.35">
      <c r="B28" s="29" t="s">
        <v>33</v>
      </c>
      <c r="C28" s="1">
        <f>SUM(C21:C27)</f>
        <v>36678777</v>
      </c>
      <c r="D28" s="1">
        <f>SUM(D21:D27)</f>
        <v>131014507</v>
      </c>
    </row>
    <row r="29" spans="2:4" x14ac:dyDescent="0.3">
      <c r="B29" s="23"/>
      <c r="C29" s="23"/>
      <c r="D29" s="23"/>
    </row>
    <row r="30" spans="2:4" x14ac:dyDescent="0.3">
      <c r="B30" s="28" t="s">
        <v>34</v>
      </c>
      <c r="C30" s="23">
        <v>277698463</v>
      </c>
      <c r="D30" s="23">
        <v>49207207</v>
      </c>
    </row>
    <row r="31" spans="2:4" ht="18" thickBot="1" x14ac:dyDescent="0.35">
      <c r="B31" s="28" t="s">
        <v>35</v>
      </c>
      <c r="C31" s="23">
        <v>-84474575</v>
      </c>
      <c r="D31" s="23">
        <v>-8541351</v>
      </c>
    </row>
    <row r="32" spans="2:4" ht="18" thickBot="1" x14ac:dyDescent="0.35">
      <c r="B32" s="29" t="s">
        <v>36</v>
      </c>
      <c r="C32" s="1">
        <f>SUM(C30:C31)</f>
        <v>193223888</v>
      </c>
      <c r="D32" s="1">
        <f>SUM(D30:D31)</f>
        <v>40665856</v>
      </c>
    </row>
    <row r="33" spans="2:4" ht="18" thickBot="1" x14ac:dyDescent="0.35">
      <c r="B33" s="4"/>
      <c r="C33" s="8"/>
      <c r="D33" s="8"/>
    </row>
    <row r="34" spans="2:4" ht="18" thickBot="1" x14ac:dyDescent="0.35">
      <c r="B34" s="4" t="s">
        <v>37</v>
      </c>
      <c r="C34" s="1">
        <f>C28+C32</f>
        <v>229902665</v>
      </c>
      <c r="D34" s="1">
        <f>D28+D32</f>
        <v>171680363</v>
      </c>
    </row>
    <row r="35" spans="2:4" ht="18" thickBot="1" x14ac:dyDescent="0.35">
      <c r="B35" s="22" t="s">
        <v>38</v>
      </c>
      <c r="C35" s="9">
        <v>-44097366</v>
      </c>
      <c r="D35" s="9">
        <v>-30205895</v>
      </c>
    </row>
    <row r="36" spans="2:4" ht="18" thickBot="1" x14ac:dyDescent="0.35">
      <c r="B36" s="4" t="s">
        <v>39</v>
      </c>
      <c r="C36" s="1">
        <f>SUM(C34:C35)</f>
        <v>185805299</v>
      </c>
      <c r="D36" s="1">
        <f>SUM(D34:D35)</f>
        <v>141474468</v>
      </c>
    </row>
    <row r="37" spans="2:4" x14ac:dyDescent="0.3">
      <c r="B37" s="4"/>
      <c r="C37" s="8"/>
      <c r="D37" s="8"/>
    </row>
    <row r="38" spans="2:4" x14ac:dyDescent="0.3">
      <c r="B38" s="22" t="s">
        <v>111</v>
      </c>
      <c r="C38" s="6" t="s">
        <v>134</v>
      </c>
      <c r="D38" s="6" t="s">
        <v>135</v>
      </c>
    </row>
    <row r="39" spans="2:4" ht="18" thickBot="1" x14ac:dyDescent="0.35">
      <c r="B39" s="22" t="s">
        <v>112</v>
      </c>
      <c r="C39" s="23"/>
      <c r="D39" s="23"/>
    </row>
    <row r="40" spans="2:4" ht="18" thickBot="1" x14ac:dyDescent="0.35">
      <c r="B40" s="4" t="s">
        <v>41</v>
      </c>
      <c r="C40" s="1">
        <f>C36</f>
        <v>185805299</v>
      </c>
      <c r="D40" s="1">
        <f>D36</f>
        <v>141474468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70" zoomScaleNormal="70" workbookViewId="0">
      <selection activeCell="I24" sqref="I24"/>
    </sheetView>
  </sheetViews>
  <sheetFormatPr defaultColWidth="8.7109375" defaultRowHeight="12" x14ac:dyDescent="0.2"/>
  <cols>
    <col min="1" max="1" width="40.7109375" style="55" customWidth="1"/>
    <col min="2" max="2" width="25.140625" style="60" customWidth="1"/>
    <col min="3" max="4" width="14.5703125" style="60" bestFit="1" customWidth="1"/>
    <col min="5" max="5" width="20.42578125" style="60" customWidth="1"/>
    <col min="6" max="6" width="20.28515625" style="60" customWidth="1"/>
    <col min="7" max="7" width="20.85546875" style="60" customWidth="1"/>
    <col min="8" max="16384" width="8.7109375" style="43"/>
  </cols>
  <sheetData>
    <row r="1" spans="1:7" x14ac:dyDescent="0.2">
      <c r="A1" s="41"/>
      <c r="B1" s="42" t="s">
        <v>55</v>
      </c>
      <c r="C1" s="42" t="s">
        <v>57</v>
      </c>
      <c r="D1" s="42" t="s">
        <v>60</v>
      </c>
      <c r="E1" s="44" t="s">
        <v>62</v>
      </c>
      <c r="F1" s="42" t="s">
        <v>63</v>
      </c>
      <c r="G1" s="42" t="s">
        <v>65</v>
      </c>
    </row>
    <row r="2" spans="1:7" x14ac:dyDescent="0.2">
      <c r="A2" s="41"/>
      <c r="B2" s="44" t="s">
        <v>56</v>
      </c>
      <c r="C2" s="42" t="s">
        <v>58</v>
      </c>
      <c r="D2" s="44" t="s">
        <v>61</v>
      </c>
      <c r="E2" s="44"/>
      <c r="F2" s="44" t="s">
        <v>64</v>
      </c>
      <c r="G2" s="44" t="s">
        <v>66</v>
      </c>
    </row>
    <row r="3" spans="1:7" x14ac:dyDescent="0.2">
      <c r="A3" s="41"/>
      <c r="B3" s="56"/>
      <c r="C3" s="44" t="s">
        <v>59</v>
      </c>
      <c r="D3" s="56"/>
      <c r="E3" s="44"/>
      <c r="F3" s="56"/>
      <c r="G3" s="56"/>
    </row>
    <row r="4" spans="1:7" x14ac:dyDescent="0.2">
      <c r="A4" s="41"/>
      <c r="B4" s="42"/>
      <c r="C4" s="42"/>
      <c r="D4" s="42"/>
      <c r="E4" s="42"/>
      <c r="F4" s="42"/>
      <c r="G4" s="42"/>
    </row>
    <row r="5" spans="1:7" x14ac:dyDescent="0.2">
      <c r="A5" s="41" t="s">
        <v>113</v>
      </c>
      <c r="B5" s="45">
        <v>117738440</v>
      </c>
      <c r="C5" s="45">
        <v>441418396</v>
      </c>
      <c r="D5" s="45">
        <v>247478865</v>
      </c>
      <c r="E5" s="45">
        <v>1265796861</v>
      </c>
      <c r="F5" s="46">
        <v>1709709168</v>
      </c>
      <c r="G5" s="46">
        <v>3782141730</v>
      </c>
    </row>
    <row r="6" spans="1:7" x14ac:dyDescent="0.2">
      <c r="A6" s="41"/>
      <c r="B6" s="42"/>
      <c r="C6" s="42"/>
      <c r="D6" s="42"/>
      <c r="E6" s="42"/>
      <c r="F6" s="42"/>
      <c r="G6" s="42"/>
    </row>
    <row r="7" spans="1:7" x14ac:dyDescent="0.2">
      <c r="A7" s="47" t="s">
        <v>67</v>
      </c>
      <c r="B7" s="48" t="s">
        <v>68</v>
      </c>
      <c r="C7" s="48" t="s">
        <v>69</v>
      </c>
      <c r="D7" s="48" t="s">
        <v>68</v>
      </c>
      <c r="E7" s="48" t="s">
        <v>70</v>
      </c>
      <c r="F7" s="49">
        <v>141474468</v>
      </c>
      <c r="G7" s="49">
        <v>141474468</v>
      </c>
    </row>
    <row r="8" spans="1:7" x14ac:dyDescent="0.2">
      <c r="A8" s="47" t="s">
        <v>71</v>
      </c>
      <c r="B8" s="48" t="s">
        <v>42</v>
      </c>
      <c r="C8" s="48" t="s">
        <v>42</v>
      </c>
      <c r="D8" s="48" t="s">
        <v>42</v>
      </c>
      <c r="E8" s="48" t="s">
        <v>42</v>
      </c>
      <c r="F8" s="50" t="s">
        <v>42</v>
      </c>
      <c r="G8" s="50" t="s">
        <v>42</v>
      </c>
    </row>
    <row r="9" spans="1:7" ht="17.45" customHeight="1" x14ac:dyDescent="0.2">
      <c r="A9" s="51" t="s">
        <v>74</v>
      </c>
      <c r="B9" s="57" t="s">
        <v>68</v>
      </c>
      <c r="C9" s="57" t="s">
        <v>68</v>
      </c>
      <c r="D9" s="57" t="s">
        <v>69</v>
      </c>
      <c r="E9" s="57" t="s">
        <v>75</v>
      </c>
      <c r="F9" s="58">
        <v>-95839090</v>
      </c>
      <c r="G9" s="58">
        <v>-95839090</v>
      </c>
    </row>
    <row r="10" spans="1:7" x14ac:dyDescent="0.2">
      <c r="A10" s="47" t="s">
        <v>76</v>
      </c>
      <c r="B10" s="57"/>
      <c r="C10" s="57"/>
      <c r="D10" s="57"/>
      <c r="E10" s="57"/>
      <c r="F10" s="59"/>
      <c r="G10" s="59"/>
    </row>
    <row r="11" spans="1:7" x14ac:dyDescent="0.2">
      <c r="A11" s="41" t="s">
        <v>136</v>
      </c>
      <c r="B11" s="45">
        <v>117738440</v>
      </c>
      <c r="C11" s="45">
        <v>441418396</v>
      </c>
      <c r="D11" s="45">
        <v>247478865</v>
      </c>
      <c r="E11" s="45">
        <v>1265796861</v>
      </c>
      <c r="F11" s="46">
        <v>1755344546</v>
      </c>
      <c r="G11" s="46">
        <v>3827777108</v>
      </c>
    </row>
    <row r="12" spans="1:7" x14ac:dyDescent="0.2">
      <c r="A12" s="41"/>
      <c r="B12" s="42"/>
      <c r="C12" s="42"/>
      <c r="D12" s="42"/>
      <c r="E12" s="42"/>
      <c r="F12" s="52"/>
      <c r="G12" s="52"/>
    </row>
    <row r="13" spans="1:7" x14ac:dyDescent="0.2">
      <c r="A13" s="47" t="s">
        <v>67</v>
      </c>
      <c r="B13" s="42" t="s">
        <v>42</v>
      </c>
      <c r="C13" s="42" t="s">
        <v>42</v>
      </c>
      <c r="D13" s="42" t="s">
        <v>42</v>
      </c>
      <c r="E13" s="42" t="s">
        <v>42</v>
      </c>
      <c r="F13" s="53">
        <v>45467004</v>
      </c>
      <c r="G13" s="53">
        <v>45467004</v>
      </c>
    </row>
    <row r="14" spans="1:7" x14ac:dyDescent="0.2">
      <c r="A14" s="47" t="s">
        <v>71</v>
      </c>
      <c r="B14" s="42" t="s">
        <v>42</v>
      </c>
      <c r="C14" s="42" t="s">
        <v>42</v>
      </c>
      <c r="D14" s="42" t="s">
        <v>42</v>
      </c>
      <c r="E14" s="42" t="s">
        <v>42</v>
      </c>
      <c r="F14" s="53">
        <v>15782925</v>
      </c>
      <c r="G14" s="53">
        <v>15782925</v>
      </c>
    </row>
    <row r="15" spans="1:7" x14ac:dyDescent="0.2">
      <c r="A15" s="47"/>
      <c r="B15" s="48"/>
      <c r="C15" s="48"/>
      <c r="D15" s="48"/>
      <c r="E15" s="48"/>
      <c r="F15" s="50"/>
      <c r="G15" s="50"/>
    </row>
    <row r="16" spans="1:7" x14ac:dyDescent="0.2">
      <c r="A16" s="41" t="s">
        <v>78</v>
      </c>
      <c r="B16" s="45">
        <v>117738440</v>
      </c>
      <c r="C16" s="45">
        <v>441418396</v>
      </c>
      <c r="D16" s="45">
        <v>247478865</v>
      </c>
      <c r="E16" s="45">
        <v>1265796861</v>
      </c>
      <c r="F16" s="46">
        <v>1816594475</v>
      </c>
      <c r="G16" s="46">
        <v>3889027037</v>
      </c>
    </row>
    <row r="17" spans="1:7" x14ac:dyDescent="0.2">
      <c r="A17" s="47"/>
      <c r="B17" s="42"/>
      <c r="C17" s="42"/>
      <c r="D17" s="42"/>
      <c r="E17" s="42"/>
      <c r="F17" s="54"/>
      <c r="G17" s="54"/>
    </row>
    <row r="18" spans="1:7" x14ac:dyDescent="0.2">
      <c r="A18" s="47" t="s">
        <v>67</v>
      </c>
      <c r="B18" s="42" t="s">
        <v>42</v>
      </c>
      <c r="C18" s="42" t="s">
        <v>42</v>
      </c>
      <c r="D18" s="42" t="s">
        <v>42</v>
      </c>
      <c r="E18" s="42" t="s">
        <v>42</v>
      </c>
      <c r="F18" s="53">
        <v>185805299</v>
      </c>
      <c r="G18" s="53">
        <v>185805299</v>
      </c>
    </row>
    <row r="19" spans="1:7" ht="21.6" customHeight="1" x14ac:dyDescent="0.2">
      <c r="A19" s="51" t="s">
        <v>74</v>
      </c>
      <c r="B19" s="44" t="s">
        <v>73</v>
      </c>
      <c r="C19" s="44" t="s">
        <v>72</v>
      </c>
      <c r="D19" s="44" t="s">
        <v>77</v>
      </c>
      <c r="E19" s="44" t="s">
        <v>75</v>
      </c>
      <c r="F19" s="58">
        <v>-174488368</v>
      </c>
      <c r="G19" s="58">
        <v>-174488368</v>
      </c>
    </row>
    <row r="20" spans="1:7" x14ac:dyDescent="0.2">
      <c r="A20" s="47" t="s">
        <v>138</v>
      </c>
      <c r="B20" s="44"/>
      <c r="C20" s="44"/>
      <c r="D20" s="44"/>
      <c r="E20" s="44"/>
      <c r="F20" s="59"/>
      <c r="G20" s="59"/>
    </row>
    <row r="21" spans="1:7" x14ac:dyDescent="0.2">
      <c r="A21" s="51"/>
      <c r="B21" s="42"/>
      <c r="C21" s="42"/>
      <c r="D21" s="42"/>
      <c r="E21" s="42"/>
      <c r="F21" s="54"/>
      <c r="G21" s="54"/>
    </row>
    <row r="22" spans="1:7" x14ac:dyDescent="0.2">
      <c r="A22" s="41" t="s">
        <v>137</v>
      </c>
      <c r="B22" s="45">
        <v>117738440</v>
      </c>
      <c r="C22" s="45">
        <v>441418396</v>
      </c>
      <c r="D22" s="45">
        <v>247478865</v>
      </c>
      <c r="E22" s="45">
        <v>1265796861</v>
      </c>
      <c r="F22" s="46">
        <v>1827911406</v>
      </c>
      <c r="G22" s="46">
        <v>3900343968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8"/>
  <sheetViews>
    <sheetView zoomScale="60" zoomScaleNormal="60" workbookViewId="0">
      <selection activeCell="J25" sqref="J25"/>
    </sheetView>
  </sheetViews>
  <sheetFormatPr defaultColWidth="8.7109375" defaultRowHeight="17.25" x14ac:dyDescent="0.3"/>
  <cols>
    <col min="1" max="1" width="8.7109375" style="11"/>
    <col min="2" max="2" width="64.85546875" style="11" customWidth="1"/>
    <col min="3" max="3" width="32.140625" style="24" customWidth="1"/>
    <col min="4" max="4" width="30.28515625" style="24" customWidth="1"/>
    <col min="5" max="16384" width="8.7109375" style="11"/>
  </cols>
  <sheetData>
    <row r="1" spans="2:4" x14ac:dyDescent="0.3">
      <c r="B1" s="4"/>
      <c r="C1" s="12" t="s">
        <v>114</v>
      </c>
      <c r="D1" s="12" t="s">
        <v>116</v>
      </c>
    </row>
    <row r="2" spans="2:4" x14ac:dyDescent="0.3">
      <c r="B2" s="4"/>
      <c r="C2" s="12" t="s">
        <v>115</v>
      </c>
      <c r="D2" s="12" t="s">
        <v>115</v>
      </c>
    </row>
    <row r="3" spans="2:4" x14ac:dyDescent="0.3">
      <c r="B3" s="4"/>
      <c r="C3" s="15" t="s">
        <v>139</v>
      </c>
      <c r="D3" s="15" t="s">
        <v>133</v>
      </c>
    </row>
    <row r="4" spans="2:4" x14ac:dyDescent="0.3">
      <c r="B4" s="4"/>
      <c r="C4" s="12"/>
      <c r="D4" s="12"/>
    </row>
    <row r="5" spans="2:4" x14ac:dyDescent="0.3">
      <c r="B5" s="4"/>
      <c r="C5" s="2" t="s">
        <v>54</v>
      </c>
      <c r="D5" s="2"/>
    </row>
    <row r="6" spans="2:4" x14ac:dyDescent="0.3">
      <c r="B6" s="4"/>
      <c r="C6" s="2"/>
      <c r="D6" s="2"/>
    </row>
    <row r="7" spans="2:4" x14ac:dyDescent="0.3">
      <c r="B7" s="4" t="s">
        <v>37</v>
      </c>
      <c r="C7" s="16">
        <v>229902665</v>
      </c>
      <c r="D7" s="16">
        <v>171680363</v>
      </c>
    </row>
    <row r="8" spans="2:4" x14ac:dyDescent="0.3">
      <c r="B8" s="4"/>
      <c r="C8" s="2"/>
      <c r="D8" s="2"/>
    </row>
    <row r="9" spans="2:4" x14ac:dyDescent="0.3">
      <c r="B9" s="5" t="s">
        <v>79</v>
      </c>
      <c r="C9" s="2"/>
      <c r="D9" s="2"/>
    </row>
    <row r="10" spans="2:4" x14ac:dyDescent="0.3">
      <c r="B10" s="22"/>
      <c r="C10" s="6"/>
      <c r="D10" s="6"/>
    </row>
    <row r="11" spans="2:4" x14ac:dyDescent="0.3">
      <c r="B11" s="22" t="s">
        <v>26</v>
      </c>
      <c r="C11" s="10">
        <v>209636419</v>
      </c>
      <c r="D11" s="10">
        <v>158022052</v>
      </c>
    </row>
    <row r="12" spans="2:4" x14ac:dyDescent="0.3">
      <c r="B12" s="22" t="s">
        <v>80</v>
      </c>
      <c r="C12" s="6">
        <v>-30328</v>
      </c>
      <c r="D12" s="10">
        <v>-567749</v>
      </c>
    </row>
    <row r="13" spans="2:4" x14ac:dyDescent="0.3">
      <c r="B13" s="22" t="s">
        <v>81</v>
      </c>
      <c r="C13" s="10">
        <v>13628460</v>
      </c>
      <c r="D13" s="10">
        <v>-26109019</v>
      </c>
    </row>
    <row r="14" spans="2:4" x14ac:dyDescent="0.3">
      <c r="B14" s="22" t="s">
        <v>140</v>
      </c>
      <c r="C14" s="10">
        <v>-832314</v>
      </c>
      <c r="D14" s="10">
        <v>1207364</v>
      </c>
    </row>
    <row r="15" spans="2:4" ht="34.5" x14ac:dyDescent="0.3">
      <c r="B15" s="22" t="s">
        <v>130</v>
      </c>
      <c r="C15" s="10">
        <v>-53161045</v>
      </c>
      <c r="D15" s="10">
        <v>-34930827</v>
      </c>
    </row>
    <row r="16" spans="2:4" x14ac:dyDescent="0.3">
      <c r="B16" s="22" t="s">
        <v>82</v>
      </c>
      <c r="C16" s="10">
        <v>9940</v>
      </c>
      <c r="D16" s="10">
        <v>29080</v>
      </c>
    </row>
    <row r="17" spans="2:4" x14ac:dyDescent="0.3">
      <c r="B17" s="22" t="s">
        <v>83</v>
      </c>
      <c r="C17" s="10">
        <v>7790346</v>
      </c>
      <c r="D17" s="10">
        <v>46391693</v>
      </c>
    </row>
    <row r="18" spans="2:4" x14ac:dyDescent="0.3">
      <c r="B18" s="22" t="s">
        <v>84</v>
      </c>
      <c r="C18" s="10">
        <v>-24875079</v>
      </c>
      <c r="D18" s="10">
        <v>-18410206</v>
      </c>
    </row>
    <row r="19" spans="2:4" x14ac:dyDescent="0.3">
      <c r="B19" s="22" t="s">
        <v>85</v>
      </c>
      <c r="C19" s="10">
        <v>16816555</v>
      </c>
      <c r="D19" s="10">
        <v>2350309</v>
      </c>
    </row>
    <row r="20" spans="2:4" x14ac:dyDescent="0.3">
      <c r="B20" s="22" t="s">
        <v>117</v>
      </c>
      <c r="C20" s="10">
        <v>-185929094</v>
      </c>
      <c r="D20" s="10">
        <v>-28040542</v>
      </c>
    </row>
    <row r="21" spans="2:4" ht="34.5" x14ac:dyDescent="0.3">
      <c r="B21" s="22" t="s">
        <v>90</v>
      </c>
      <c r="C21" s="10">
        <v>-522988</v>
      </c>
      <c r="D21" s="10">
        <v>3379321</v>
      </c>
    </row>
    <row r="22" spans="2:4" x14ac:dyDescent="0.3">
      <c r="B22" s="22" t="s">
        <v>86</v>
      </c>
      <c r="C22" s="9">
        <v>-560808</v>
      </c>
      <c r="D22" s="7" t="s">
        <v>68</v>
      </c>
    </row>
    <row r="23" spans="2:4" ht="34.5" x14ac:dyDescent="0.3">
      <c r="B23" s="4" t="s">
        <v>91</v>
      </c>
      <c r="C23" s="18">
        <f>SUM(C7:C22)</f>
        <v>211872729</v>
      </c>
      <c r="D23" s="18">
        <f>SUM(D7:D22)</f>
        <v>275001839</v>
      </c>
    </row>
    <row r="24" spans="2:4" x14ac:dyDescent="0.3">
      <c r="B24" s="22"/>
      <c r="C24" s="2"/>
      <c r="D24" s="2"/>
    </row>
    <row r="25" spans="2:4" x14ac:dyDescent="0.3">
      <c r="B25" s="22" t="s">
        <v>118</v>
      </c>
      <c r="C25" s="10">
        <v>73382331</v>
      </c>
      <c r="D25" s="10">
        <v>128987204</v>
      </c>
    </row>
    <row r="26" spans="2:4" x14ac:dyDescent="0.3">
      <c r="B26" s="22" t="s">
        <v>87</v>
      </c>
      <c r="C26" s="10">
        <v>-162961935</v>
      </c>
      <c r="D26" s="10">
        <v>-8330142</v>
      </c>
    </row>
    <row r="27" spans="2:4" x14ac:dyDescent="0.3">
      <c r="B27" s="22" t="s">
        <v>88</v>
      </c>
      <c r="C27" s="9">
        <v>20461163</v>
      </c>
      <c r="D27" s="9">
        <v>-39961452</v>
      </c>
    </row>
    <row r="28" spans="2:4" x14ac:dyDescent="0.3">
      <c r="B28" s="22"/>
      <c r="C28" s="6"/>
      <c r="D28" s="6"/>
    </row>
    <row r="29" spans="2:4" x14ac:dyDescent="0.3">
      <c r="B29" s="4" t="s">
        <v>89</v>
      </c>
      <c r="C29" s="18">
        <f>SUM(C23:C28)</f>
        <v>142754288</v>
      </c>
      <c r="D29" s="18">
        <f>SUM(D23:D28)</f>
        <v>355697449</v>
      </c>
    </row>
    <row r="31" spans="2:4" x14ac:dyDescent="0.3">
      <c r="B31" s="22" t="s">
        <v>92</v>
      </c>
      <c r="C31" s="10">
        <v>746420</v>
      </c>
      <c r="D31" s="10">
        <v>945576</v>
      </c>
    </row>
    <row r="32" spans="2:4" x14ac:dyDescent="0.3">
      <c r="B32" s="22" t="s">
        <v>93</v>
      </c>
      <c r="C32" s="10">
        <v>-21509977</v>
      </c>
      <c r="D32" s="10">
        <v>-2350518</v>
      </c>
    </row>
    <row r="33" spans="2:4" x14ac:dyDescent="0.3">
      <c r="B33" s="22" t="s">
        <v>94</v>
      </c>
      <c r="C33" s="10">
        <v>-54353118</v>
      </c>
      <c r="D33" s="6" t="s">
        <v>42</v>
      </c>
    </row>
    <row r="34" spans="2:4" ht="34.5" x14ac:dyDescent="0.3">
      <c r="B34" s="4" t="s">
        <v>120</v>
      </c>
      <c r="C34" s="17">
        <f>SUM(C29:C33)</f>
        <v>67637613</v>
      </c>
      <c r="D34" s="17">
        <f>SUM(D29:D33)</f>
        <v>354292507</v>
      </c>
    </row>
    <row r="35" spans="2:4" x14ac:dyDescent="0.3">
      <c r="B35" s="4" t="s">
        <v>40</v>
      </c>
      <c r="C35" s="13"/>
      <c r="D35" s="13"/>
    </row>
    <row r="36" spans="2:4" x14ac:dyDescent="0.3">
      <c r="B36" s="22"/>
      <c r="C36" s="2"/>
      <c r="D36" s="2"/>
    </row>
    <row r="37" spans="2:4" x14ac:dyDescent="0.3">
      <c r="B37" s="4" t="s">
        <v>103</v>
      </c>
      <c r="C37" s="4"/>
      <c r="D37" s="22"/>
    </row>
    <row r="38" spans="2:4" x14ac:dyDescent="0.3">
      <c r="B38" s="22" t="s">
        <v>102</v>
      </c>
      <c r="C38" s="25">
        <v>-156427996</v>
      </c>
      <c r="D38" s="25">
        <v>-431123952</v>
      </c>
    </row>
    <row r="39" spans="2:4" x14ac:dyDescent="0.3">
      <c r="B39" s="22" t="s">
        <v>101</v>
      </c>
      <c r="C39" s="25">
        <v>-12422271</v>
      </c>
      <c r="D39" s="25">
        <v>-12157317</v>
      </c>
    </row>
    <row r="40" spans="2:4" x14ac:dyDescent="0.3">
      <c r="B40" s="22" t="s">
        <v>95</v>
      </c>
      <c r="C40" s="10">
        <v>62903472</v>
      </c>
      <c r="D40" s="10">
        <v>-9736422</v>
      </c>
    </row>
    <row r="41" spans="2:4" x14ac:dyDescent="0.3">
      <c r="B41" s="22" t="s">
        <v>96</v>
      </c>
      <c r="C41" s="10">
        <v>42314</v>
      </c>
      <c r="D41" s="10">
        <v>686085</v>
      </c>
    </row>
    <row r="42" spans="2:4" x14ac:dyDescent="0.3">
      <c r="B42" s="22" t="s">
        <v>100</v>
      </c>
      <c r="C42" s="26">
        <v>23010919</v>
      </c>
      <c r="D42" s="26">
        <v>65902156</v>
      </c>
    </row>
    <row r="43" spans="2:4" x14ac:dyDescent="0.3">
      <c r="B43" s="4" t="s">
        <v>104</v>
      </c>
      <c r="C43" s="17">
        <f>SUM(C38:C42)</f>
        <v>-82893562</v>
      </c>
      <c r="D43" s="17">
        <f>SUM(D38:D42)</f>
        <v>-386429450</v>
      </c>
    </row>
    <row r="44" spans="2:4" x14ac:dyDescent="0.3">
      <c r="B44" s="4" t="s">
        <v>40</v>
      </c>
      <c r="C44" s="13"/>
      <c r="D44" s="27"/>
    </row>
    <row r="45" spans="2:4" x14ac:dyDescent="0.3">
      <c r="B45" s="4" t="s">
        <v>121</v>
      </c>
      <c r="C45" s="4"/>
      <c r="D45" s="22"/>
    </row>
    <row r="46" spans="2:4" x14ac:dyDescent="0.3">
      <c r="B46" s="22" t="s">
        <v>97</v>
      </c>
      <c r="C46" s="10">
        <v>-66759727</v>
      </c>
      <c r="D46" s="10">
        <v>-27866120</v>
      </c>
    </row>
    <row r="47" spans="2:4" x14ac:dyDescent="0.3">
      <c r="B47" s="22" t="s">
        <v>105</v>
      </c>
      <c r="C47" s="25">
        <v>-61392943</v>
      </c>
      <c r="D47" s="25">
        <v>-47017435</v>
      </c>
    </row>
    <row r="48" spans="2:4" x14ac:dyDescent="0.3">
      <c r="B48" s="22" t="s">
        <v>98</v>
      </c>
      <c r="C48" s="10">
        <v>-3301956</v>
      </c>
      <c r="D48" s="10">
        <v>-4468539</v>
      </c>
    </row>
    <row r="49" spans="2:4" x14ac:dyDescent="0.3">
      <c r="B49" s="22" t="s">
        <v>99</v>
      </c>
      <c r="C49" s="9">
        <v>-815496</v>
      </c>
      <c r="D49" s="9">
        <v>-798040</v>
      </c>
    </row>
    <row r="50" spans="2:4" x14ac:dyDescent="0.3">
      <c r="B50" s="4" t="s">
        <v>122</v>
      </c>
      <c r="C50" s="20">
        <f>SUM(C46:C49)</f>
        <v>-132270122</v>
      </c>
      <c r="D50" s="20">
        <f>SUM(D46:D49)</f>
        <v>-80150134</v>
      </c>
    </row>
    <row r="51" spans="2:4" x14ac:dyDescent="0.3">
      <c r="B51" s="4" t="s">
        <v>119</v>
      </c>
      <c r="C51" s="4"/>
      <c r="D51" s="4"/>
    </row>
    <row r="52" spans="2:4" ht="34.5" x14ac:dyDescent="0.3">
      <c r="B52" s="4" t="s">
        <v>123</v>
      </c>
      <c r="C52" s="17">
        <f>C34+C43+C50</f>
        <v>-147526071</v>
      </c>
      <c r="D52" s="17">
        <f>D34+D43+D50</f>
        <v>-112287077</v>
      </c>
    </row>
    <row r="53" spans="2:4" x14ac:dyDescent="0.3">
      <c r="B53" s="4"/>
      <c r="C53" s="2"/>
      <c r="D53" s="2"/>
    </row>
    <row r="54" spans="2:4" x14ac:dyDescent="0.3">
      <c r="B54" s="4" t="s">
        <v>124</v>
      </c>
      <c r="C54" s="17">
        <v>321185261</v>
      </c>
      <c r="D54" s="17">
        <v>276174270</v>
      </c>
    </row>
    <row r="55" spans="2:4" x14ac:dyDescent="0.3">
      <c r="B55" s="4"/>
      <c r="C55" s="2"/>
      <c r="D55" s="2"/>
    </row>
    <row r="56" spans="2:4" x14ac:dyDescent="0.3">
      <c r="B56" s="4" t="s">
        <v>125</v>
      </c>
      <c r="C56" s="21">
        <f>C52+C54</f>
        <v>173659190</v>
      </c>
      <c r="D56" s="21">
        <f>D52+D54</f>
        <v>163887193</v>
      </c>
    </row>
    <row r="57" spans="2:4" x14ac:dyDescent="0.3">
      <c r="B57" s="4" t="s">
        <v>40</v>
      </c>
      <c r="C57" s="14"/>
      <c r="D57" s="14"/>
    </row>
    <row r="58" spans="2:4" x14ac:dyDescent="0.3">
      <c r="B58" s="4"/>
      <c r="C58" s="2"/>
      <c r="D5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30062022-Ro </vt:lpstr>
      <vt:lpstr>Rez. Glob_30062022-Ro</vt:lpstr>
      <vt:lpstr>Capitaluri_30062022-Ro</vt:lpstr>
      <vt:lpstr>Flux de numerar_30062022_Ro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2022-08-16T09:27:27Z</dcterms:modified>
</cp:coreProperties>
</file>