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2\Rezutate Sem I\Site\RO\"/>
    </mc:Choice>
  </mc:AlternateContent>
  <bookViews>
    <workbookView xWindow="0" yWindow="0" windowWidth="19200" windowHeight="6465" tabRatio="860"/>
  </bookViews>
  <sheets>
    <sheet name=" Poz.Fin. 30062022-Ro " sheetId="1" r:id="rId1"/>
    <sheet name="Rez. Glob_30062022-Ro" sheetId="2" r:id="rId2"/>
    <sheet name="Capitaluri_30062022-Ro" sheetId="7" r:id="rId3"/>
    <sheet name="Flux de numerar_30062022-Ro" sheetId="9" r:id="rId4"/>
  </sheets>
  <definedNames>
    <definedName name="_Hlk102989709" localSheetId="2">'Capitaluri_30062022-Ro'!#REF!</definedName>
    <definedName name="OLE_LINK12" localSheetId="0">' Poz.Fin. 30062022-Ro '!#REF!</definedName>
    <definedName name="OLE_LINK21" localSheetId="0">' Poz.Fin. 30062022-Ro '!#REF!</definedName>
    <definedName name="OLE_LINK3" localSheetId="1">'Rez. Glob_30062022-Ro'!#REF!</definedName>
    <definedName name="OLE_LINK9" localSheetId="0">' Poz.Fin. 30062022-Ro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9" l="1"/>
  <c r="C45" i="9"/>
  <c r="D37" i="9"/>
  <c r="C37" i="9"/>
  <c r="D20" i="9"/>
  <c r="D26" i="9" s="1"/>
  <c r="C20" i="9"/>
  <c r="C26" i="9" s="1"/>
  <c r="C30" i="9" l="1"/>
  <c r="C47" i="9" s="1"/>
  <c r="C49" i="9" s="1"/>
  <c r="D30" i="9"/>
  <c r="D47" i="9" s="1"/>
  <c r="D49" i="9" s="1"/>
  <c r="D49" i="1"/>
  <c r="C49" i="1"/>
  <c r="D41" i="1"/>
  <c r="C41" i="1"/>
  <c r="C51" i="1" s="1"/>
  <c r="C53" i="1" s="1"/>
  <c r="D34" i="1"/>
  <c r="C34" i="1"/>
  <c r="D31" i="1"/>
  <c r="C31" i="1"/>
  <c r="C18" i="1"/>
  <c r="C12" i="1"/>
  <c r="C20" i="1" s="1"/>
  <c r="B9" i="2" l="1"/>
  <c r="C9" i="2"/>
  <c r="C19" i="2" l="1"/>
  <c r="B19" i="2"/>
  <c r="C30" i="2" l="1"/>
  <c r="D18" i="1"/>
  <c r="D12" i="1"/>
  <c r="D51" i="1" l="1"/>
  <c r="D20" i="1"/>
  <c r="B30" i="2"/>
  <c r="D53" i="1" l="1"/>
  <c r="B26" i="2" l="1"/>
  <c r="B32" i="2" l="1"/>
  <c r="C26" i="2"/>
  <c r="C32" i="2" l="1"/>
  <c r="B36" i="2"/>
  <c r="B44" i="2" l="1"/>
  <c r="C36" i="2"/>
  <c r="C44" i="2" l="1"/>
</calcChain>
</file>

<file path=xl/sharedStrings.xml><?xml version="1.0" encoding="utf-8"?>
<sst xmlns="http://schemas.openxmlformats.org/spreadsheetml/2006/main" count="246" uniqueCount="156">
  <si>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</si>
  <si>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</si>
  <si>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</si>
  <si>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</si>
  <si>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</si>
  <si>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</si>
  <si>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</si>
  <si>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</si>
  <si>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</si>
  <si>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</si>
  <si>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</si>
  <si>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</si>
  <si>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</si>
  <si>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</si>
  <si>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</si>
  <si>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</si>
  <si>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</si>
  <si>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</si>
  <si>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</si>
  <si>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</si>
  <si>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</si>
  <si>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</si>
  <si>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</si>
  <si>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</si>
  <si>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</si>
  <si>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</si>
  <si>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</si>
  <si>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</si>
  <si>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</si>
  <si>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</si>
  <si>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</si>
  <si>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</si>
  <si>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</si>
  <si>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</si>
  <si>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</si>
  <si>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</si>
  <si>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</si>
  <si>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</si>
  <si>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</si>
  <si>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</si>
  <si>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</si>
  <si>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</si>
  <si>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</si>
  <si>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</si>
  <si>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-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</si>
  <si>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</si>
  <si>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</si>
  <si>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</si>
  <si>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</si>
  <si>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</si>
  <si>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</si>
  <si>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</si>
  <si>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</si>
  <si>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</si>
  <si>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</si>
  <si>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</si>
  <si>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</si>
  <si>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</si>
  <si>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</si>
  <si>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</si>
  <si>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</si>
  <si>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</si>
  <si>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</si>
  <si>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31 decembrie 2021</t>
  </si>
  <si>
    <t xml:space="preserve">                            -</t>
  </si>
  <si>
    <t>(Câștig)/Pierdere actuarială aferentă perioadei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</si>
  <si>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</si>
  <si>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</si>
  <si>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</si>
  <si>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</si>
  <si>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</si>
  <si>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</si>
  <si>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</si>
  <si>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</si>
  <si>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</si>
  <si>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</si>
  <si>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</si>
  <si>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</si>
  <si>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 xml:space="preserve">                     -</t>
  </si>
  <si>
    <t>Profit net aferent perioadei</t>
  </si>
  <si>
    <t>Câștigul/pierderea actuarială aferentă perioadei</t>
  </si>
  <si>
    <t xml:space="preserve">                      -</t>
  </si>
  <si>
    <t xml:space="preserve">                         -</t>
  </si>
  <si>
    <t xml:space="preserve">                        -</t>
  </si>
  <si>
    <t>Tranzacţii cu acţionarii:</t>
  </si>
  <si>
    <t xml:space="preserve">                       -</t>
  </si>
  <si>
    <t xml:space="preserve">                          -</t>
  </si>
  <si>
    <t xml:space="preserve">                      - </t>
  </si>
  <si>
    <t xml:space="preserve">                    -</t>
  </si>
  <si>
    <t xml:space="preserve">                   -</t>
  </si>
  <si>
    <t>Dividende aferente anului 2020</t>
  </si>
  <si>
    <t xml:space="preserve">                        - </t>
  </si>
  <si>
    <t xml:space="preserve">                           -</t>
  </si>
  <si>
    <t>Sold la 31 decembrie 2021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</si>
  <si>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</si>
  <si>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</si>
  <si>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</si>
  <si>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</si>
  <si>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</si>
  <si>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</si>
  <si>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</si>
  <si>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</si>
  <si>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</si>
  <si>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</si>
  <si>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</si>
  <si>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</si>
  <si>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</si>
  <si>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</si>
  <si>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>Incasări din cedarea de imobilizări corporale</t>
  </si>
  <si>
    <t>Trageri împrumuturi pe termen lung</t>
  </si>
  <si>
    <t>Rambursări împrumuturi termen lung</t>
  </si>
  <si>
    <t>Trageri/rambursări credit pentru capital de lucru</t>
  </si>
  <si>
    <t>Plăți IFRS 16</t>
  </si>
  <si>
    <t>Dividende plătite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</si>
  <si>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</si>
  <si>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</si>
  <si>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</si>
  <si>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</si>
  <si>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</si>
  <si>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luni încheiată la</t>
  </si>
  <si>
    <t>Sold la 1 ianuarie 2021</t>
  </si>
  <si>
    <t xml:space="preserve">                         - </t>
  </si>
  <si>
    <t>Dividende aferente anului 2021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</si>
  <si>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</si>
  <si>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</si>
  <si>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>Venituri din taxe de racordare, fonduri nerambursabile și bunuri preluate cu titlu gratuit</t>
  </si>
  <si>
    <t>Efectul variaţiei ratelor de schimb asupra  altor  elemente decât cele din exploatare</t>
  </si>
  <si>
    <t>Profit din exploatare înainte de modificările în  capitalul circulant</t>
  </si>
  <si>
    <t>Intrări de numerar net generat din activitatea de exploatare</t>
  </si>
  <si>
    <t>Flux de trezorerie din activităţi de  investiţii</t>
  </si>
  <si>
    <t>Numerar net utilizat în activităţi de investiţii</t>
  </si>
  <si>
    <t>Flux de trezorerie din activităţi de finanţare</t>
  </si>
  <si>
    <t>Numerar net utilizat în activităţi de finanţare</t>
  </si>
  <si>
    <r>
      <t xml:space="preserve">Modificarea netă a numerarului şi </t>
    </r>
    <r>
      <rPr>
        <b/>
        <sz val="12"/>
        <color rgb="FF000000"/>
        <rFont val="Segoe UI"/>
        <family val="2"/>
      </rPr>
      <t>echivalentului de numerar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</si>
  <si>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>la început de an</t>
    </r>
  </si>
  <si>
    <r>
      <t xml:space="preserve">Numerar şi echivalent de numerar </t>
    </r>
    <r>
      <rPr>
        <b/>
        <sz val="12"/>
        <color rgb="FF000000"/>
        <rFont val="Segoe UI"/>
        <family val="2"/>
      </rPr>
      <t xml:space="preserve"> la sfârşit de perioadă</t>
    </r>
  </si>
  <si>
    <t>30 iunie 2022</t>
  </si>
  <si>
    <t>Perioada de șase</t>
  </si>
  <si>
    <t xml:space="preserve">30 iunie 2022  </t>
  </si>
  <si>
    <t xml:space="preserve">30 iunie 2021  </t>
  </si>
  <si>
    <t>Alte elemente ale rezultatului global</t>
  </si>
  <si>
    <t>15,26</t>
  </si>
  <si>
    <t>11,32</t>
  </si>
  <si>
    <t xml:space="preserve">                       - </t>
  </si>
  <si>
    <t xml:space="preserve">                  </t>
  </si>
  <si>
    <t xml:space="preserve">    -</t>
  </si>
  <si>
    <t xml:space="preserve">           </t>
  </si>
  <si>
    <t xml:space="preserve">            -</t>
  </si>
  <si>
    <t xml:space="preserve">                </t>
  </si>
  <si>
    <t xml:space="preserve">        - </t>
  </si>
  <si>
    <t xml:space="preserve">        -</t>
  </si>
  <si>
    <t>Sold la 30 iunie 2021</t>
  </si>
  <si>
    <t>Sold la 30 iunie 2022</t>
  </si>
  <si>
    <t>30 iunie 2021</t>
  </si>
  <si>
    <t>Pierdere/ (castig) din deprecierea stocurilor</t>
  </si>
  <si>
    <t>Alte venituri / cheltuieli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</si>
</sst>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37" fontId="18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right" vertical="center" wrapText="1"/>
    </xf>
    <xf numFmtId="37" fontId="21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top" wrapText="1"/>
    </xf>
    <xf numFmtId="37" fontId="23" fillId="0" borderId="0" xfId="0" applyNumberFormat="1" applyFont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 vertical="center" wrapText="1"/>
    </xf>
    <xf numFmtId="37" fontId="15" fillId="0" borderId="0" xfId="0" applyNumberFormat="1" applyFont="1"/>
    <xf numFmtId="37" fontId="7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top" wrapText="1"/>
    </xf>
    <xf numFmtId="37" fontId="15" fillId="0" borderId="0" xfId="0" applyNumberFormat="1" applyFont="1" applyAlignment="1">
      <alignment vertical="center" wrapText="1"/>
    </xf>
    <xf numFmtId="37" fontId="18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tabSelected="1" zoomScale="70" zoomScaleNormal="70" workbookViewId="0">
      <selection activeCell="B18" sqref="B18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3" width="26.28515625" style="2" customWidth="1"/>
    <col min="4" max="4" width="28.5703125" style="2" customWidth="1"/>
    <col min="6" max="16384" width="9.140625" style="14"/>
  </cols>
  <sheetData>
    <row r="1" spans="2:4" ht="18" thickBot="1" x14ac:dyDescent="0.35"/>
    <row r="2" spans="2:4" x14ac:dyDescent="0.3">
      <c r="B2" s="3"/>
      <c r="C2" s="4" t="s">
        <v>136</v>
      </c>
      <c r="D2" s="4" t="s">
        <v>63</v>
      </c>
    </row>
    <row r="3" spans="2:4" ht="18" thickBot="1" x14ac:dyDescent="0.35">
      <c r="B3" s="3"/>
      <c r="C3" s="26"/>
      <c r="D3" s="5"/>
    </row>
    <row r="4" spans="2:4" x14ac:dyDescent="0.3">
      <c r="B4" s="3" t="s">
        <v>0</v>
      </c>
      <c r="C4" s="6"/>
    </row>
    <row r="5" spans="2:4" x14ac:dyDescent="0.3">
      <c r="B5" s="3" t="s">
        <v>1</v>
      </c>
      <c r="C5" s="6"/>
    </row>
    <row r="6" spans="2:4" x14ac:dyDescent="0.3">
      <c r="B6" s="7" t="s">
        <v>4</v>
      </c>
      <c r="C6" s="8">
        <v>831340952</v>
      </c>
      <c r="D6" s="2">
        <v>852178630</v>
      </c>
    </row>
    <row r="7" spans="2:4" ht="34.5" x14ac:dyDescent="0.3">
      <c r="B7" s="9" t="s">
        <v>3</v>
      </c>
      <c r="C7" s="16">
        <v>18667773</v>
      </c>
      <c r="D7" s="2">
        <v>19617136</v>
      </c>
    </row>
    <row r="8" spans="2:4" x14ac:dyDescent="0.3">
      <c r="B8" s="9" t="s">
        <v>2</v>
      </c>
      <c r="C8" s="8">
        <v>3911561724</v>
      </c>
      <c r="D8" s="2">
        <v>3997052066</v>
      </c>
    </row>
    <row r="9" spans="2:4" x14ac:dyDescent="0.3">
      <c r="B9" s="7" t="s">
        <v>57</v>
      </c>
      <c r="C9" s="8">
        <v>9688915</v>
      </c>
      <c r="D9" s="2">
        <v>9704675</v>
      </c>
    </row>
    <row r="10" spans="2:4" x14ac:dyDescent="0.3">
      <c r="B10" s="7" t="s">
        <v>5</v>
      </c>
      <c r="C10" s="8">
        <v>2003003060</v>
      </c>
      <c r="D10" s="2">
        <v>1788570507</v>
      </c>
    </row>
    <row r="11" spans="2:4" ht="18" thickBot="1" x14ac:dyDescent="0.35">
      <c r="B11" s="14" t="s">
        <v>53</v>
      </c>
      <c r="C11" s="16" t="s">
        <v>64</v>
      </c>
      <c r="D11" s="2">
        <v>352591</v>
      </c>
    </row>
    <row r="12" spans="2:4" ht="18" thickBot="1" x14ac:dyDescent="0.35">
      <c r="B12" s="3"/>
      <c r="C12" s="10">
        <f>SUM(C6:C11)</f>
        <v>6774262424</v>
      </c>
      <c r="D12" s="10">
        <f>SUM(D6:D11)</f>
        <v>6667475605</v>
      </c>
    </row>
    <row r="13" spans="2:4" x14ac:dyDescent="0.3">
      <c r="B13" s="7"/>
      <c r="C13" s="8"/>
    </row>
    <row r="14" spans="2:4" x14ac:dyDescent="0.3">
      <c r="B14" s="3" t="s">
        <v>6</v>
      </c>
      <c r="C14" s="8"/>
    </row>
    <row r="15" spans="2:4" x14ac:dyDescent="0.3">
      <c r="B15" s="9" t="s">
        <v>7</v>
      </c>
      <c r="C15" s="8">
        <v>469793776</v>
      </c>
      <c r="D15" s="2">
        <v>311708204</v>
      </c>
    </row>
    <row r="16" spans="2:4" x14ac:dyDescent="0.3">
      <c r="B16" s="7" t="s">
        <v>46</v>
      </c>
      <c r="C16" s="8">
        <v>407012481</v>
      </c>
      <c r="D16" s="2">
        <v>612007279</v>
      </c>
    </row>
    <row r="17" spans="2:4" ht="18" thickBot="1" x14ac:dyDescent="0.35">
      <c r="B17" s="7" t="s">
        <v>8</v>
      </c>
      <c r="C17" s="8">
        <v>226680920</v>
      </c>
      <c r="D17" s="2">
        <v>414955056</v>
      </c>
    </row>
    <row r="18" spans="2:4" ht="18" thickBot="1" x14ac:dyDescent="0.35">
      <c r="B18" s="3"/>
      <c r="C18" s="11">
        <f>SUM(C15:C17)</f>
        <v>1103487177</v>
      </c>
      <c r="D18" s="11">
        <f>SUM(D15:D17)</f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12">
        <f>C12+C18</f>
        <v>7877749601</v>
      </c>
      <c r="D20" s="12">
        <f>D12+D18</f>
        <v>8006146144</v>
      </c>
    </row>
    <row r="21" spans="2:4" ht="18" thickTop="1" x14ac:dyDescent="0.3">
      <c r="B21" s="7"/>
      <c r="C21" s="8"/>
    </row>
    <row r="22" spans="2:4" x14ac:dyDescent="0.3">
      <c r="B22" s="13" t="s">
        <v>10</v>
      </c>
      <c r="C22" s="8"/>
    </row>
    <row r="23" spans="2:4" x14ac:dyDescent="0.3">
      <c r="B23" s="7"/>
      <c r="C23" s="8"/>
    </row>
    <row r="24" spans="2:4" x14ac:dyDescent="0.3">
      <c r="B24" s="3" t="s">
        <v>11</v>
      </c>
      <c r="C24" s="8"/>
    </row>
    <row r="25" spans="2:4" x14ac:dyDescent="0.3">
      <c r="B25" s="7" t="s">
        <v>12</v>
      </c>
      <c r="C25" s="8">
        <v>117738440</v>
      </c>
      <c r="D25" s="2">
        <v>117738440</v>
      </c>
    </row>
    <row r="26" spans="2:4" x14ac:dyDescent="0.3">
      <c r="B26" s="7" t="s">
        <v>47</v>
      </c>
      <c r="C26" s="8">
        <v>441418396</v>
      </c>
      <c r="D26" s="2">
        <v>441418396</v>
      </c>
    </row>
    <row r="27" spans="2:4" x14ac:dyDescent="0.3">
      <c r="B27" s="7" t="s">
        <v>13</v>
      </c>
      <c r="C27" s="8">
        <v>247478865</v>
      </c>
      <c r="D27" s="2">
        <v>247478865</v>
      </c>
    </row>
    <row r="28" spans="2:4" x14ac:dyDescent="0.3">
      <c r="B28" s="7" t="s">
        <v>14</v>
      </c>
      <c r="C28" s="8">
        <v>1265796861</v>
      </c>
      <c r="D28" s="2">
        <v>1265796861</v>
      </c>
    </row>
    <row r="29" spans="2:4" x14ac:dyDescent="0.3">
      <c r="B29" s="7" t="s">
        <v>15</v>
      </c>
      <c r="C29" s="8">
        <v>1791081613</v>
      </c>
      <c r="D29" s="2">
        <v>1785866415</v>
      </c>
    </row>
    <row r="30" spans="2:4" x14ac:dyDescent="0.3">
      <c r="B30" s="7" t="s">
        <v>54</v>
      </c>
      <c r="C30" s="18">
        <v>19205189</v>
      </c>
      <c r="D30" s="2">
        <v>16520600</v>
      </c>
    </row>
    <row r="31" spans="2:4" x14ac:dyDescent="0.3">
      <c r="C31" s="17">
        <f>SUM(C25:C30)</f>
        <v>3882719364</v>
      </c>
      <c r="D31" s="17">
        <f>SUM(D25:D30)</f>
        <v>3874819577</v>
      </c>
    </row>
    <row r="32" spans="2:4" x14ac:dyDescent="0.3">
      <c r="B32" s="14" t="s">
        <v>59</v>
      </c>
      <c r="C32" s="17"/>
      <c r="D32" s="17"/>
    </row>
    <row r="33" spans="2:4" ht="18" thickBot="1" x14ac:dyDescent="0.35">
      <c r="B33" s="14" t="s">
        <v>60</v>
      </c>
      <c r="C33" s="8">
        <v>88688632</v>
      </c>
      <c r="D33" s="2">
        <v>93548755</v>
      </c>
    </row>
    <row r="34" spans="2:4" ht="18" thickBot="1" x14ac:dyDescent="0.35">
      <c r="B34" s="3"/>
      <c r="C34" s="11">
        <f>SUM(C31:C33)</f>
        <v>3971407996</v>
      </c>
      <c r="D34" s="11">
        <f>SUM(D31:D33)</f>
        <v>3968368332</v>
      </c>
    </row>
    <row r="35" spans="2:4" x14ac:dyDescent="0.3">
      <c r="B35" s="13" t="s">
        <v>16</v>
      </c>
      <c r="C35" s="8"/>
    </row>
    <row r="36" spans="2:4" x14ac:dyDescent="0.3">
      <c r="B36" s="7" t="s">
        <v>48</v>
      </c>
      <c r="C36" s="8">
        <v>1773325304</v>
      </c>
      <c r="D36" s="2">
        <v>1899193227</v>
      </c>
    </row>
    <row r="37" spans="2:4" x14ac:dyDescent="0.3">
      <c r="B37" s="7" t="s">
        <v>17</v>
      </c>
      <c r="C37" s="8">
        <v>106041177</v>
      </c>
      <c r="D37" s="2">
        <v>106041177</v>
      </c>
    </row>
    <row r="38" spans="2:4" x14ac:dyDescent="0.3">
      <c r="B38" s="7" t="s">
        <v>18</v>
      </c>
      <c r="C38" s="8">
        <v>1005720196</v>
      </c>
      <c r="D38" s="2">
        <v>1069813639</v>
      </c>
    </row>
    <row r="39" spans="2:4" x14ac:dyDescent="0.3">
      <c r="B39" s="7" t="s">
        <v>118</v>
      </c>
      <c r="C39" s="16">
        <v>2137678</v>
      </c>
      <c r="D39" s="2" t="s">
        <v>44</v>
      </c>
    </row>
    <row r="40" spans="2:4" ht="18" thickBot="1" x14ac:dyDescent="0.35">
      <c r="B40" s="7" t="s">
        <v>49</v>
      </c>
      <c r="C40" s="16">
        <v>15755468</v>
      </c>
      <c r="D40" s="2">
        <v>16699325</v>
      </c>
    </row>
    <row r="41" spans="2:4" ht="18" thickBot="1" x14ac:dyDescent="0.35">
      <c r="B41" s="3"/>
      <c r="C41" s="11">
        <f>SUM(C36:C40)</f>
        <v>2902979823</v>
      </c>
      <c r="D41" s="11">
        <f>SUM(D36:D40)</f>
        <v>3091747368</v>
      </c>
    </row>
    <row r="43" spans="2:4" x14ac:dyDescent="0.3">
      <c r="B43" s="3" t="s">
        <v>19</v>
      </c>
      <c r="C43" s="8"/>
    </row>
    <row r="44" spans="2:4" x14ac:dyDescent="0.3">
      <c r="B44" s="7" t="s">
        <v>49</v>
      </c>
      <c r="C44" s="8">
        <v>682723445</v>
      </c>
      <c r="D44" s="2">
        <v>650466973</v>
      </c>
    </row>
    <row r="45" spans="2:4" x14ac:dyDescent="0.3">
      <c r="B45" s="7" t="s">
        <v>18</v>
      </c>
      <c r="C45" s="8">
        <v>105178666</v>
      </c>
      <c r="D45" s="2">
        <v>91671887</v>
      </c>
    </row>
    <row r="46" spans="2:4" x14ac:dyDescent="0.3">
      <c r="B46" s="7" t="s">
        <v>20</v>
      </c>
      <c r="C46" s="8">
        <v>81271718</v>
      </c>
      <c r="D46" s="2">
        <v>67779988</v>
      </c>
    </row>
    <row r="47" spans="2:4" x14ac:dyDescent="0.3">
      <c r="B47" s="7" t="s">
        <v>45</v>
      </c>
      <c r="C47" s="8">
        <v>130180722</v>
      </c>
      <c r="D47" s="2">
        <v>132104365</v>
      </c>
    </row>
    <row r="48" spans="2:4" ht="18" thickBot="1" x14ac:dyDescent="0.35">
      <c r="B48" s="7" t="s">
        <v>17</v>
      </c>
      <c r="C48" s="8">
        <v>4007231</v>
      </c>
      <c r="D48" s="2">
        <v>4007231</v>
      </c>
    </row>
    <row r="49" spans="2:4" ht="18" thickBot="1" x14ac:dyDescent="0.35">
      <c r="B49" s="3"/>
      <c r="C49" s="10">
        <f>SUM(C44:C48)</f>
        <v>1003361782</v>
      </c>
      <c r="D49" s="10">
        <f>SUM(D44:D48)</f>
        <v>946030444</v>
      </c>
    </row>
    <row r="50" spans="2:4" x14ac:dyDescent="0.3">
      <c r="B50" s="3"/>
      <c r="C50" s="8"/>
      <c r="D50" s="8"/>
    </row>
    <row r="51" spans="2:4" x14ac:dyDescent="0.3">
      <c r="B51" s="3" t="s">
        <v>21</v>
      </c>
      <c r="C51" s="30">
        <f>C41+C49</f>
        <v>3906341605</v>
      </c>
      <c r="D51" s="30">
        <f>D41+D49</f>
        <v>4037777812</v>
      </c>
    </row>
    <row r="52" spans="2:4" x14ac:dyDescent="0.3">
      <c r="B52" s="3"/>
      <c r="C52" s="6"/>
      <c r="D52" s="6"/>
    </row>
    <row r="53" spans="2:4" ht="18" thickBot="1" x14ac:dyDescent="0.35">
      <c r="B53" s="3" t="s">
        <v>22</v>
      </c>
      <c r="C53" s="12">
        <f>C51+C34</f>
        <v>7877749601</v>
      </c>
      <c r="D53" s="12">
        <f>D51+D34</f>
        <v>8006146144</v>
      </c>
    </row>
    <row r="54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="60" zoomScaleNormal="60" workbookViewId="0">
      <selection activeCell="K13" sqref="K13"/>
    </sheetView>
  </sheetViews>
  <sheetFormatPr defaultColWidth="8.7109375" defaultRowHeight="17.25" x14ac:dyDescent="0.3"/>
  <cols>
    <col min="1" max="1" width="85.28515625" style="1" bestFit="1" customWidth="1"/>
    <col min="2" max="2" width="20.85546875" style="18" customWidth="1"/>
    <col min="3" max="3" width="20.42578125" style="18" customWidth="1"/>
    <col min="4" max="16384" width="8.7109375" style="14"/>
  </cols>
  <sheetData>
    <row r="1" spans="1:3" x14ac:dyDescent="0.3">
      <c r="A1" s="61"/>
      <c r="B1" s="21" t="s">
        <v>137</v>
      </c>
      <c r="C1" s="21" t="s">
        <v>137</v>
      </c>
    </row>
    <row r="2" spans="1:3" x14ac:dyDescent="0.3">
      <c r="A2" s="61"/>
      <c r="B2" s="24" t="s">
        <v>119</v>
      </c>
      <c r="C2" s="24" t="s">
        <v>119</v>
      </c>
    </row>
    <row r="3" spans="1:3" x14ac:dyDescent="0.3">
      <c r="A3" s="61"/>
      <c r="B3" s="24" t="s">
        <v>138</v>
      </c>
      <c r="C3" s="24" t="s">
        <v>139</v>
      </c>
    </row>
    <row r="4" spans="1:3" ht="18" thickBot="1" x14ac:dyDescent="0.35">
      <c r="A4" s="15"/>
      <c r="B4" s="28"/>
      <c r="C4" s="28"/>
    </row>
    <row r="5" spans="1:3" x14ac:dyDescent="0.3">
      <c r="A5" s="27"/>
      <c r="B5" s="25"/>
      <c r="C5" s="25"/>
    </row>
    <row r="6" spans="1:3" x14ac:dyDescent="0.3">
      <c r="A6" s="7" t="s">
        <v>23</v>
      </c>
      <c r="B6" s="18">
        <v>592600537</v>
      </c>
      <c r="C6" s="18">
        <v>620165962</v>
      </c>
    </row>
    <row r="7" spans="1:3" x14ac:dyDescent="0.3">
      <c r="A7" s="7" t="s">
        <v>58</v>
      </c>
      <c r="B7" s="18">
        <v>42415513</v>
      </c>
      <c r="C7" s="18">
        <v>33912464</v>
      </c>
    </row>
    <row r="8" spans="1:3" ht="18" thickBot="1" x14ac:dyDescent="0.35">
      <c r="A8" s="7" t="s">
        <v>24</v>
      </c>
      <c r="B8" s="18">
        <v>68900765</v>
      </c>
      <c r="C8" s="18">
        <v>47212951</v>
      </c>
    </row>
    <row r="9" spans="1:3" ht="35.25" thickBot="1" x14ac:dyDescent="0.35">
      <c r="A9" s="3" t="s">
        <v>25</v>
      </c>
      <c r="B9" s="20">
        <f>SUM(B6:B8)</f>
        <v>703916815</v>
      </c>
      <c r="C9" s="20">
        <f>SUM(C6:C8)</f>
        <v>701291377</v>
      </c>
    </row>
    <row r="10" spans="1:3" x14ac:dyDescent="0.3">
      <c r="A10" s="7"/>
    </row>
    <row r="11" spans="1:3" x14ac:dyDescent="0.3">
      <c r="A11" s="23" t="s">
        <v>26</v>
      </c>
      <c r="B11" s="18">
        <v>-214169739</v>
      </c>
      <c r="C11" s="18">
        <v>-162279479</v>
      </c>
    </row>
    <row r="12" spans="1:3" x14ac:dyDescent="0.3">
      <c r="A12" s="23" t="s">
        <v>50</v>
      </c>
      <c r="B12" s="18">
        <v>-235863566</v>
      </c>
      <c r="C12" s="18">
        <v>-230396347</v>
      </c>
    </row>
    <row r="13" spans="1:3" x14ac:dyDescent="0.3">
      <c r="A13" s="23" t="s">
        <v>51</v>
      </c>
      <c r="B13" s="18">
        <v>-93645012</v>
      </c>
      <c r="C13" s="18">
        <v>-63854417</v>
      </c>
    </row>
    <row r="14" spans="1:3" x14ac:dyDescent="0.3">
      <c r="A14" s="23" t="s">
        <v>27</v>
      </c>
      <c r="B14" s="18">
        <v>-2540064</v>
      </c>
      <c r="C14" s="18">
        <v>-2616315</v>
      </c>
    </row>
    <row r="15" spans="1:3" x14ac:dyDescent="0.3">
      <c r="A15" s="23" t="s">
        <v>28</v>
      </c>
      <c r="B15" s="18">
        <v>-15813251</v>
      </c>
      <c r="C15" s="18">
        <v>-14723433</v>
      </c>
    </row>
    <row r="16" spans="1:3" x14ac:dyDescent="0.3">
      <c r="A16" s="23" t="s">
        <v>29</v>
      </c>
      <c r="B16" s="18">
        <v>-37674989</v>
      </c>
      <c r="C16" s="18">
        <v>-39523155</v>
      </c>
    </row>
    <row r="17" spans="1:3" x14ac:dyDescent="0.3">
      <c r="A17" s="23" t="s">
        <v>52</v>
      </c>
      <c r="B17" s="18">
        <v>-17599953</v>
      </c>
      <c r="C17" s="18">
        <v>26115815</v>
      </c>
    </row>
    <row r="18" spans="1:3" ht="18" thickBot="1" x14ac:dyDescent="0.35">
      <c r="A18" s="7" t="s">
        <v>30</v>
      </c>
      <c r="B18" s="18">
        <v>-57210336</v>
      </c>
      <c r="C18" s="18">
        <v>-89381498</v>
      </c>
    </row>
    <row r="19" spans="1:3" ht="35.25" thickBot="1" x14ac:dyDescent="0.35">
      <c r="A19" s="3" t="s">
        <v>31</v>
      </c>
      <c r="B19" s="20">
        <f>SUM(B9:B18)</f>
        <v>29399905</v>
      </c>
      <c r="C19" s="20">
        <f>SUM(C9:C18)</f>
        <v>124632548</v>
      </c>
    </row>
    <row r="20" spans="1:3" x14ac:dyDescent="0.3">
      <c r="A20" s="7"/>
    </row>
    <row r="21" spans="1:3" x14ac:dyDescent="0.3">
      <c r="A21" s="7" t="s">
        <v>32</v>
      </c>
      <c r="B21" s="18">
        <v>540476385</v>
      </c>
      <c r="C21" s="18">
        <v>142058684</v>
      </c>
    </row>
    <row r="22" spans="1:3" x14ac:dyDescent="0.3">
      <c r="A22" s="7" t="s">
        <v>33</v>
      </c>
      <c r="B22" s="18">
        <v>-540476385</v>
      </c>
      <c r="C22" s="18">
        <v>-142058684</v>
      </c>
    </row>
    <row r="23" spans="1:3" x14ac:dyDescent="0.3">
      <c r="A23" s="7" t="s">
        <v>34</v>
      </c>
      <c r="B23" s="18">
        <v>104332323</v>
      </c>
      <c r="C23" s="18">
        <v>345846541</v>
      </c>
    </row>
    <row r="24" spans="1:3" x14ac:dyDescent="0.3">
      <c r="A24" s="7" t="s">
        <v>35</v>
      </c>
      <c r="B24" s="18">
        <v>-104332323</v>
      </c>
      <c r="C24" s="18">
        <v>-345846541</v>
      </c>
    </row>
    <row r="25" spans="1:3" ht="18" thickBot="1" x14ac:dyDescent="0.35">
      <c r="A25" s="7"/>
    </row>
    <row r="26" spans="1:3" ht="18" thickBot="1" x14ac:dyDescent="0.35">
      <c r="A26" s="3" t="s">
        <v>36</v>
      </c>
      <c r="B26" s="20">
        <f>B19+B21+B22+B23+B24</f>
        <v>29399905</v>
      </c>
      <c r="C26" s="20">
        <f>C19+C21+C22+C23+C24</f>
        <v>124632548</v>
      </c>
    </row>
    <row r="27" spans="1:3" x14ac:dyDescent="0.3">
      <c r="A27" s="7"/>
    </row>
    <row r="28" spans="1:3" x14ac:dyDescent="0.3">
      <c r="A28" s="7" t="s">
        <v>37</v>
      </c>
      <c r="B28" s="18">
        <v>294950607</v>
      </c>
      <c r="C28" s="18">
        <v>60644942</v>
      </c>
    </row>
    <row r="29" spans="1:3" ht="18" thickBot="1" x14ac:dyDescent="0.35">
      <c r="A29" s="7" t="s">
        <v>38</v>
      </c>
      <c r="B29" s="18">
        <v>-102578778</v>
      </c>
      <c r="C29" s="18">
        <v>-21426384</v>
      </c>
    </row>
    <row r="30" spans="1:3" ht="18" thickBot="1" x14ac:dyDescent="0.35">
      <c r="A30" s="3" t="s">
        <v>39</v>
      </c>
      <c r="B30" s="20">
        <f>B28+B29</f>
        <v>192371829</v>
      </c>
      <c r="C30" s="20">
        <f>C28+C29</f>
        <v>39218558</v>
      </c>
    </row>
    <row r="31" spans="1:3" ht="18" thickBot="1" x14ac:dyDescent="0.35">
      <c r="A31" s="7"/>
    </row>
    <row r="32" spans="1:3" ht="18" thickBot="1" x14ac:dyDescent="0.35">
      <c r="A32" s="3" t="s">
        <v>40</v>
      </c>
      <c r="B32" s="20">
        <f>B26+B30</f>
        <v>221771734</v>
      </c>
      <c r="C32" s="20">
        <f>C26+C30</f>
        <v>163851106</v>
      </c>
    </row>
    <row r="33" spans="1:3" x14ac:dyDescent="0.3">
      <c r="A33" s="7"/>
    </row>
    <row r="34" spans="1:3" x14ac:dyDescent="0.3">
      <c r="A34" s="7" t="s">
        <v>41</v>
      </c>
      <c r="B34" s="18">
        <v>-44493663</v>
      </c>
      <c r="C34" s="18">
        <v>-30554453</v>
      </c>
    </row>
    <row r="35" spans="1:3" ht="18" thickBot="1" x14ac:dyDescent="0.35">
      <c r="A35" s="7"/>
    </row>
    <row r="36" spans="1:3" ht="18" thickBot="1" x14ac:dyDescent="0.35">
      <c r="A36" s="15" t="s">
        <v>42</v>
      </c>
      <c r="B36" s="20">
        <f>B32+B34</f>
        <v>177278071</v>
      </c>
      <c r="C36" s="20">
        <f>C32+C34</f>
        <v>133296653</v>
      </c>
    </row>
    <row r="37" spans="1:3" x14ac:dyDescent="0.3">
      <c r="A37" s="14" t="s">
        <v>61</v>
      </c>
      <c r="B37" s="18">
        <v>179703566</v>
      </c>
      <c r="C37" s="31">
        <v>133296653</v>
      </c>
    </row>
    <row r="38" spans="1:3" x14ac:dyDescent="0.3">
      <c r="A38" s="14" t="s">
        <v>62</v>
      </c>
      <c r="B38" s="18">
        <v>-2425495</v>
      </c>
      <c r="C38" s="31" t="s">
        <v>44</v>
      </c>
    </row>
    <row r="39" spans="1:3" x14ac:dyDescent="0.3">
      <c r="A39" s="14" t="s">
        <v>140</v>
      </c>
      <c r="C39" s="31"/>
    </row>
    <row r="40" spans="1:3" x14ac:dyDescent="0.3">
      <c r="A40" s="19" t="s">
        <v>56</v>
      </c>
      <c r="B40" s="32" t="s">
        <v>141</v>
      </c>
      <c r="C40" s="32" t="s">
        <v>142</v>
      </c>
    </row>
    <row r="41" spans="1:3" x14ac:dyDescent="0.3">
      <c r="A41" s="22"/>
      <c r="C41" s="31"/>
    </row>
    <row r="42" spans="1:3" x14ac:dyDescent="0.3">
      <c r="A42" s="14" t="s">
        <v>65</v>
      </c>
      <c r="C42" s="31"/>
    </row>
    <row r="43" spans="1:3" ht="18" thickBot="1" x14ac:dyDescent="0.35">
      <c r="A43" s="14" t="s">
        <v>55</v>
      </c>
      <c r="B43" s="18">
        <v>2684589</v>
      </c>
      <c r="C43" s="31">
        <v>5006720</v>
      </c>
    </row>
    <row r="44" spans="1:3" ht="18" thickBot="1" x14ac:dyDescent="0.35">
      <c r="A44" s="15" t="s">
        <v>43</v>
      </c>
      <c r="B44" s="20">
        <f>B36+B42+B43</f>
        <v>179962660</v>
      </c>
      <c r="C44" s="20">
        <f>C36+C42+C43</f>
        <v>138303373</v>
      </c>
    </row>
    <row r="45" spans="1:3" x14ac:dyDescent="0.3">
      <c r="A45" s="14" t="s">
        <v>61</v>
      </c>
      <c r="B45" s="29">
        <v>181717008</v>
      </c>
      <c r="C45" s="18">
        <v>138303373</v>
      </c>
    </row>
    <row r="46" spans="1:3" x14ac:dyDescent="0.3">
      <c r="A46" s="14" t="s">
        <v>62</v>
      </c>
      <c r="B46" s="29">
        <v>-1754348</v>
      </c>
      <c r="C46" s="33" t="s">
        <v>44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60" zoomScaleNormal="60" workbookViewId="0">
      <selection activeCell="A25" sqref="A25"/>
    </sheetView>
  </sheetViews>
  <sheetFormatPr defaultColWidth="8.7109375" defaultRowHeight="17.25" x14ac:dyDescent="0.3"/>
  <cols>
    <col min="1" max="1" width="46.42578125" style="34" customWidth="1"/>
    <col min="2" max="2" width="21.85546875" style="53" customWidth="1"/>
    <col min="3" max="3" width="20" style="53" customWidth="1"/>
    <col min="4" max="4" width="18.85546875" style="53" customWidth="1"/>
    <col min="5" max="5" width="23.42578125" style="53" customWidth="1"/>
    <col min="6" max="6" width="23.140625" style="53" customWidth="1"/>
    <col min="7" max="7" width="27.85546875" style="53" customWidth="1"/>
    <col min="8" max="8" width="28" style="53" customWidth="1"/>
    <col min="9" max="9" width="24.85546875" style="53" customWidth="1"/>
    <col min="10" max="16384" width="8.7109375" style="34"/>
  </cols>
  <sheetData>
    <row r="1" spans="1:9" ht="34.5" x14ac:dyDescent="0.3">
      <c r="A1" s="44"/>
      <c r="B1" s="46" t="s">
        <v>66</v>
      </c>
      <c r="C1" s="46" t="s">
        <v>68</v>
      </c>
      <c r="D1" s="46" t="s">
        <v>71</v>
      </c>
      <c r="E1" s="47" t="s">
        <v>73</v>
      </c>
      <c r="F1" s="46" t="s">
        <v>74</v>
      </c>
      <c r="G1" s="46" t="s">
        <v>123</v>
      </c>
      <c r="H1" s="46" t="s">
        <v>124</v>
      </c>
      <c r="I1" s="46" t="s">
        <v>76</v>
      </c>
    </row>
    <row r="2" spans="1:9" x14ac:dyDescent="0.3">
      <c r="A2" s="44"/>
      <c r="B2" s="47" t="s">
        <v>67</v>
      </c>
      <c r="C2" s="46" t="s">
        <v>69</v>
      </c>
      <c r="D2" s="47" t="s">
        <v>72</v>
      </c>
      <c r="E2" s="47"/>
      <c r="F2" s="47" t="s">
        <v>75</v>
      </c>
      <c r="G2" s="46"/>
      <c r="H2" s="46"/>
      <c r="I2" s="47" t="s">
        <v>77</v>
      </c>
    </row>
    <row r="3" spans="1:9" x14ac:dyDescent="0.3">
      <c r="A3" s="44"/>
      <c r="B3" s="48"/>
      <c r="C3" s="47" t="s">
        <v>70</v>
      </c>
      <c r="D3" s="48"/>
      <c r="E3" s="47"/>
      <c r="F3" s="48"/>
      <c r="G3" s="46"/>
      <c r="H3" s="46"/>
      <c r="I3" s="48"/>
    </row>
    <row r="4" spans="1:9" x14ac:dyDescent="0.3">
      <c r="A4" s="44" t="s">
        <v>120</v>
      </c>
      <c r="B4" s="49">
        <v>117738440</v>
      </c>
      <c r="C4" s="49">
        <v>441418396</v>
      </c>
      <c r="D4" s="49">
        <v>247478865</v>
      </c>
      <c r="E4" s="49">
        <v>1265796861</v>
      </c>
      <c r="F4" s="49">
        <v>1687776834</v>
      </c>
      <c r="G4" s="49">
        <v>-13940839</v>
      </c>
      <c r="H4" s="49" t="s">
        <v>78</v>
      </c>
      <c r="I4" s="49">
        <v>3746268557</v>
      </c>
    </row>
    <row r="5" spans="1:9" x14ac:dyDescent="0.3">
      <c r="A5" s="36" t="s">
        <v>79</v>
      </c>
      <c r="B5" s="45" t="s">
        <v>44</v>
      </c>
      <c r="C5" s="45" t="s">
        <v>44</v>
      </c>
      <c r="D5" s="45" t="s">
        <v>44</v>
      </c>
      <c r="E5" s="45" t="s">
        <v>44</v>
      </c>
      <c r="F5" s="45">
        <v>133296653</v>
      </c>
      <c r="G5" s="45" t="s">
        <v>44</v>
      </c>
      <c r="H5" s="45" t="s">
        <v>44</v>
      </c>
      <c r="I5" s="45">
        <v>133296653</v>
      </c>
    </row>
    <row r="6" spans="1:9" x14ac:dyDescent="0.3">
      <c r="A6" s="42"/>
      <c r="B6" s="50" t="s">
        <v>81</v>
      </c>
      <c r="C6" s="50" t="s">
        <v>121</v>
      </c>
      <c r="D6" s="50" t="s">
        <v>91</v>
      </c>
      <c r="E6" s="50" t="s">
        <v>86</v>
      </c>
      <c r="F6" s="50">
        <v>133296653</v>
      </c>
      <c r="G6" s="50" t="s">
        <v>121</v>
      </c>
      <c r="H6" s="50" t="s">
        <v>143</v>
      </c>
      <c r="I6" s="50">
        <v>133296653</v>
      </c>
    </row>
    <row r="7" spans="1:9" x14ac:dyDescent="0.3">
      <c r="A7" s="36" t="s">
        <v>84</v>
      </c>
      <c r="B7" s="46" t="s">
        <v>144</v>
      </c>
      <c r="C7" s="46" t="s">
        <v>146</v>
      </c>
      <c r="D7" s="46" t="s">
        <v>148</v>
      </c>
      <c r="E7" s="46" t="s">
        <v>144</v>
      </c>
      <c r="F7" s="45"/>
      <c r="G7" s="45"/>
      <c r="H7" s="45"/>
      <c r="I7" s="45"/>
    </row>
    <row r="8" spans="1:9" x14ac:dyDescent="0.3">
      <c r="A8" s="36" t="s">
        <v>90</v>
      </c>
      <c r="B8" s="46"/>
      <c r="C8" s="46"/>
      <c r="D8" s="46"/>
      <c r="E8" s="46"/>
      <c r="F8" s="45"/>
      <c r="G8" s="45"/>
      <c r="H8" s="45"/>
      <c r="I8" s="45"/>
    </row>
    <row r="9" spans="1:9" x14ac:dyDescent="0.3">
      <c r="A9" s="43"/>
      <c r="B9" s="46" t="s">
        <v>145</v>
      </c>
      <c r="C9" s="46" t="s">
        <v>147</v>
      </c>
      <c r="D9" s="46" t="s">
        <v>149</v>
      </c>
      <c r="E9" s="46" t="s">
        <v>150</v>
      </c>
      <c r="F9" s="45">
        <v>-95839090</v>
      </c>
      <c r="G9" s="45" t="s">
        <v>44</v>
      </c>
      <c r="H9" s="45" t="s">
        <v>44</v>
      </c>
      <c r="I9" s="45">
        <v>-95839090</v>
      </c>
    </row>
    <row r="10" spans="1:9" x14ac:dyDescent="0.3">
      <c r="A10" s="36" t="s">
        <v>54</v>
      </c>
      <c r="B10" s="47" t="s">
        <v>87</v>
      </c>
      <c r="C10" s="47" t="s">
        <v>85</v>
      </c>
      <c r="D10" s="47" t="s">
        <v>85</v>
      </c>
      <c r="E10" s="47" t="s">
        <v>86</v>
      </c>
      <c r="F10" s="50" t="s">
        <v>64</v>
      </c>
      <c r="G10" s="50">
        <v>5006720</v>
      </c>
      <c r="H10" s="50" t="s">
        <v>85</v>
      </c>
      <c r="I10" s="50">
        <v>5006720</v>
      </c>
    </row>
    <row r="11" spans="1:9" x14ac:dyDescent="0.3">
      <c r="A11" s="44" t="s">
        <v>151</v>
      </c>
      <c r="B11" s="49">
        <v>117738440</v>
      </c>
      <c r="C11" s="49">
        <v>441418396</v>
      </c>
      <c r="D11" s="49">
        <v>247478865</v>
      </c>
      <c r="E11" s="49">
        <v>1265796861</v>
      </c>
      <c r="F11" s="49">
        <v>1725234397</v>
      </c>
      <c r="G11" s="49">
        <v>-8934119</v>
      </c>
      <c r="H11" s="49" t="s">
        <v>81</v>
      </c>
      <c r="I11" s="49">
        <v>3788732840</v>
      </c>
    </row>
    <row r="12" spans="1:9" x14ac:dyDescent="0.3">
      <c r="A12" s="36" t="s">
        <v>79</v>
      </c>
      <c r="B12" s="46" t="s">
        <v>44</v>
      </c>
      <c r="C12" s="46" t="s">
        <v>44</v>
      </c>
      <c r="D12" s="46" t="s">
        <v>44</v>
      </c>
      <c r="E12" s="46" t="s">
        <v>44</v>
      </c>
      <c r="F12" s="45">
        <v>44849094</v>
      </c>
      <c r="G12" s="45"/>
      <c r="H12" s="45">
        <v>-1341079</v>
      </c>
      <c r="I12" s="45">
        <v>43508015</v>
      </c>
    </row>
    <row r="13" spans="1:9" ht="34.5" x14ac:dyDescent="0.3">
      <c r="A13" s="36" t="s">
        <v>80</v>
      </c>
      <c r="B13" s="46" t="s">
        <v>44</v>
      </c>
      <c r="C13" s="46" t="s">
        <v>44</v>
      </c>
      <c r="D13" s="46" t="s">
        <v>44</v>
      </c>
      <c r="E13" s="46" t="s">
        <v>44</v>
      </c>
      <c r="F13" s="45">
        <v>15782924</v>
      </c>
      <c r="G13" s="45" t="s">
        <v>44</v>
      </c>
      <c r="H13" s="45" t="s">
        <v>44</v>
      </c>
      <c r="I13" s="45">
        <v>15782924</v>
      </c>
    </row>
    <row r="14" spans="1:9" x14ac:dyDescent="0.3">
      <c r="A14" s="36"/>
      <c r="B14" s="47" t="s">
        <v>88</v>
      </c>
      <c r="C14" s="47" t="s">
        <v>89</v>
      </c>
      <c r="D14" s="47" t="s">
        <v>85</v>
      </c>
      <c r="E14" s="47" t="s">
        <v>86</v>
      </c>
      <c r="F14" s="50">
        <v>60632018</v>
      </c>
      <c r="G14" s="50" t="s">
        <v>82</v>
      </c>
      <c r="H14" s="50">
        <v>-1341079</v>
      </c>
      <c r="I14" s="50">
        <v>59290939</v>
      </c>
    </row>
    <row r="15" spans="1:9" x14ac:dyDescent="0.3">
      <c r="A15" s="36" t="s">
        <v>54</v>
      </c>
      <c r="B15" s="46" t="s">
        <v>81</v>
      </c>
      <c r="C15" s="46" t="s">
        <v>83</v>
      </c>
      <c r="D15" s="46" t="s">
        <v>85</v>
      </c>
      <c r="E15" s="46" t="s">
        <v>92</v>
      </c>
      <c r="F15" s="45" t="s">
        <v>44</v>
      </c>
      <c r="G15" s="45">
        <v>25454719</v>
      </c>
      <c r="H15" s="45">
        <v>1188132</v>
      </c>
      <c r="I15" s="45">
        <v>26642851</v>
      </c>
    </row>
    <row r="16" spans="1:9" x14ac:dyDescent="0.3">
      <c r="A16" s="36" t="s">
        <v>60</v>
      </c>
      <c r="B16" s="47" t="s">
        <v>78</v>
      </c>
      <c r="C16" s="47" t="s">
        <v>83</v>
      </c>
      <c r="D16" s="47" t="s">
        <v>81</v>
      </c>
      <c r="E16" s="47" t="s">
        <v>82</v>
      </c>
      <c r="F16" s="47" t="s">
        <v>82</v>
      </c>
      <c r="G16" s="47" t="s">
        <v>82</v>
      </c>
      <c r="H16" s="50">
        <v>93701702</v>
      </c>
      <c r="I16" s="50">
        <v>93701702</v>
      </c>
    </row>
    <row r="17" spans="1:9" x14ac:dyDescent="0.3">
      <c r="A17" s="44" t="s">
        <v>93</v>
      </c>
      <c r="B17" s="47">
        <v>117738440</v>
      </c>
      <c r="C17" s="47">
        <v>441418396</v>
      </c>
      <c r="D17" s="47">
        <v>247478865</v>
      </c>
      <c r="E17" s="47">
        <v>1265796861</v>
      </c>
      <c r="F17" s="47">
        <v>1785866415</v>
      </c>
      <c r="G17" s="47">
        <v>16520600</v>
      </c>
      <c r="H17" s="47">
        <v>93548755</v>
      </c>
      <c r="I17" s="47">
        <v>3968368332</v>
      </c>
    </row>
    <row r="18" spans="1:9" x14ac:dyDescent="0.3">
      <c r="A18" s="36" t="s">
        <v>79</v>
      </c>
      <c r="B18" s="46" t="s">
        <v>44</v>
      </c>
      <c r="C18" s="46" t="s">
        <v>44</v>
      </c>
      <c r="D18" s="46" t="s">
        <v>44</v>
      </c>
      <c r="E18" s="46" t="s">
        <v>44</v>
      </c>
      <c r="F18" s="45">
        <v>179703566</v>
      </c>
      <c r="G18" s="45" t="s">
        <v>44</v>
      </c>
      <c r="H18" s="45">
        <v>-2425495</v>
      </c>
      <c r="I18" s="45">
        <v>177278071</v>
      </c>
    </row>
    <row r="19" spans="1:9" x14ac:dyDescent="0.3">
      <c r="A19" s="44"/>
      <c r="B19" s="47" t="s">
        <v>88</v>
      </c>
      <c r="C19" s="47" t="s">
        <v>89</v>
      </c>
      <c r="D19" s="47" t="s">
        <v>85</v>
      </c>
      <c r="E19" s="47" t="s">
        <v>86</v>
      </c>
      <c r="F19" s="49">
        <v>179703566</v>
      </c>
      <c r="G19" s="49" t="s">
        <v>83</v>
      </c>
      <c r="H19" s="49">
        <v>-2425495</v>
      </c>
      <c r="I19" s="51">
        <v>177278071</v>
      </c>
    </row>
    <row r="20" spans="1:9" ht="17.45" customHeight="1" x14ac:dyDescent="0.3">
      <c r="A20" s="36" t="s">
        <v>84</v>
      </c>
      <c r="B20" s="46" t="s">
        <v>81</v>
      </c>
      <c r="C20" s="46" t="s">
        <v>83</v>
      </c>
      <c r="D20" s="46" t="s">
        <v>85</v>
      </c>
      <c r="E20" s="46" t="s">
        <v>92</v>
      </c>
      <c r="F20" s="45">
        <v>-174488368</v>
      </c>
      <c r="G20" s="45" t="s">
        <v>44</v>
      </c>
      <c r="H20" s="45" t="s">
        <v>44</v>
      </c>
      <c r="I20" s="45">
        <v>-174488368</v>
      </c>
    </row>
    <row r="21" spans="1:9" x14ac:dyDescent="0.3">
      <c r="A21" s="36" t="s">
        <v>122</v>
      </c>
      <c r="B21" s="46"/>
      <c r="C21" s="46"/>
      <c r="D21" s="46"/>
      <c r="E21" s="46"/>
      <c r="F21" s="45"/>
      <c r="G21" s="45"/>
      <c r="H21" s="45"/>
      <c r="I21" s="45"/>
    </row>
    <row r="22" spans="1:9" x14ac:dyDescent="0.3">
      <c r="A22" s="36" t="s">
        <v>54</v>
      </c>
      <c r="B22" s="46" t="s">
        <v>44</v>
      </c>
      <c r="C22" s="46" t="s">
        <v>44</v>
      </c>
      <c r="D22" s="46" t="s">
        <v>44</v>
      </c>
      <c r="E22" s="46" t="s">
        <v>44</v>
      </c>
      <c r="F22" s="52" t="s">
        <v>44</v>
      </c>
      <c r="G22" s="52">
        <v>2684589</v>
      </c>
      <c r="H22" s="52">
        <v>152946</v>
      </c>
      <c r="I22" s="52">
        <v>2837535</v>
      </c>
    </row>
    <row r="23" spans="1:9" x14ac:dyDescent="0.3">
      <c r="A23" s="36" t="s">
        <v>60</v>
      </c>
      <c r="B23" s="46" t="s">
        <v>44</v>
      </c>
      <c r="C23" s="46" t="s">
        <v>44</v>
      </c>
      <c r="D23" s="46" t="s">
        <v>44</v>
      </c>
      <c r="E23" s="46" t="s">
        <v>44</v>
      </c>
      <c r="F23" s="52" t="s">
        <v>44</v>
      </c>
      <c r="G23" s="52" t="s">
        <v>44</v>
      </c>
      <c r="H23" s="52">
        <v>-2587574</v>
      </c>
      <c r="I23" s="52">
        <v>-2587574</v>
      </c>
    </row>
    <row r="24" spans="1:9" x14ac:dyDescent="0.3">
      <c r="A24" s="40" t="s">
        <v>152</v>
      </c>
      <c r="B24" s="47">
        <v>117738440</v>
      </c>
      <c r="C24" s="47">
        <v>441418396</v>
      </c>
      <c r="D24" s="47">
        <v>247478865</v>
      </c>
      <c r="E24" s="47">
        <v>1265796861</v>
      </c>
      <c r="F24" s="47">
        <v>1791081613</v>
      </c>
      <c r="G24" s="47">
        <v>19205189</v>
      </c>
      <c r="H24" s="47">
        <v>88688632</v>
      </c>
      <c r="I24" s="47">
        <v>3971407996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zoomScale="60" zoomScaleNormal="60" workbookViewId="0">
      <selection activeCell="D24" sqref="D24"/>
    </sheetView>
  </sheetViews>
  <sheetFormatPr defaultColWidth="8.7109375" defaultRowHeight="17.25" x14ac:dyDescent="0.3"/>
  <cols>
    <col min="1" max="1" width="8.7109375" style="34"/>
    <col min="2" max="2" width="69.7109375" style="34" customWidth="1"/>
    <col min="3" max="3" width="29.140625" style="55" customWidth="1"/>
    <col min="4" max="4" width="29.85546875" style="55" customWidth="1"/>
    <col min="5" max="16384" width="8.7109375" style="34"/>
  </cols>
  <sheetData>
    <row r="1" spans="2:4" x14ac:dyDescent="0.3">
      <c r="B1" s="37"/>
      <c r="C1" s="54" t="s">
        <v>137</v>
      </c>
      <c r="D1" s="54" t="s">
        <v>137</v>
      </c>
    </row>
    <row r="2" spans="2:4" x14ac:dyDescent="0.3">
      <c r="B2" s="37"/>
      <c r="C2" s="54" t="s">
        <v>119</v>
      </c>
      <c r="D2" s="54" t="s">
        <v>119</v>
      </c>
    </row>
    <row r="3" spans="2:4" x14ac:dyDescent="0.3">
      <c r="B3" s="37"/>
      <c r="C3" s="54" t="s">
        <v>136</v>
      </c>
      <c r="D3" s="54" t="s">
        <v>153</v>
      </c>
    </row>
    <row r="4" spans="2:4" x14ac:dyDescent="0.3">
      <c r="B4" s="37"/>
      <c r="C4" s="56"/>
      <c r="D4" s="57"/>
    </row>
    <row r="5" spans="2:4" x14ac:dyDescent="0.3">
      <c r="B5" s="37"/>
      <c r="C5" s="56"/>
      <c r="D5" s="57"/>
    </row>
    <row r="6" spans="2:4" x14ac:dyDescent="0.3">
      <c r="B6" s="37" t="s">
        <v>40</v>
      </c>
      <c r="C6" s="54">
        <v>221771734</v>
      </c>
      <c r="D6" s="54">
        <v>163851106</v>
      </c>
    </row>
    <row r="7" spans="2:4" x14ac:dyDescent="0.3">
      <c r="B7" s="35" t="s">
        <v>94</v>
      </c>
      <c r="C7" s="54"/>
      <c r="D7" s="54"/>
    </row>
    <row r="8" spans="2:4" x14ac:dyDescent="0.3">
      <c r="B8" s="38" t="s">
        <v>26</v>
      </c>
      <c r="C8" s="52">
        <v>214169739</v>
      </c>
      <c r="D8" s="52">
        <v>162279479</v>
      </c>
    </row>
    <row r="9" spans="2:4" x14ac:dyDescent="0.3">
      <c r="B9" s="38" t="s">
        <v>95</v>
      </c>
      <c r="C9" s="52">
        <v>-30328</v>
      </c>
      <c r="D9" s="45">
        <v>-567749</v>
      </c>
    </row>
    <row r="10" spans="2:4" x14ac:dyDescent="0.3">
      <c r="B10" s="38" t="s">
        <v>96</v>
      </c>
      <c r="C10" s="52">
        <v>13633250</v>
      </c>
      <c r="D10" s="45">
        <v>-26102223</v>
      </c>
    </row>
    <row r="11" spans="2:4" ht="34.5" x14ac:dyDescent="0.3">
      <c r="B11" s="38" t="s">
        <v>125</v>
      </c>
      <c r="C11" s="52">
        <v>-53161045</v>
      </c>
      <c r="D11" s="58">
        <v>-34930827</v>
      </c>
    </row>
    <row r="12" spans="2:4" x14ac:dyDescent="0.3">
      <c r="B12" s="38" t="s">
        <v>97</v>
      </c>
      <c r="C12" s="52">
        <v>-185929094</v>
      </c>
      <c r="D12" s="52">
        <v>-28040542</v>
      </c>
    </row>
    <row r="13" spans="2:4" x14ac:dyDescent="0.3">
      <c r="B13" s="38" t="s">
        <v>98</v>
      </c>
      <c r="C13" s="52">
        <v>9940</v>
      </c>
      <c r="D13" s="45">
        <v>29080</v>
      </c>
    </row>
    <row r="14" spans="2:4" x14ac:dyDescent="0.3">
      <c r="B14" s="38" t="s">
        <v>154</v>
      </c>
      <c r="C14" s="52">
        <v>-832314</v>
      </c>
      <c r="D14" s="52">
        <v>1207364</v>
      </c>
    </row>
    <row r="15" spans="2:4" x14ac:dyDescent="0.3">
      <c r="B15" s="38" t="s">
        <v>99</v>
      </c>
      <c r="C15" s="52">
        <v>7790346</v>
      </c>
      <c r="D15" s="45">
        <v>46391693</v>
      </c>
    </row>
    <row r="16" spans="2:4" x14ac:dyDescent="0.3">
      <c r="B16" s="38" t="s">
        <v>100</v>
      </c>
      <c r="C16" s="52">
        <v>-24879649</v>
      </c>
      <c r="D16" s="45">
        <v>-18412655</v>
      </c>
    </row>
    <row r="17" spans="2:4" x14ac:dyDescent="0.3">
      <c r="B17" s="38" t="s">
        <v>101</v>
      </c>
      <c r="C17" s="45">
        <v>18158857</v>
      </c>
      <c r="D17" s="45">
        <v>3587592</v>
      </c>
    </row>
    <row r="18" spans="2:4" ht="34.5" x14ac:dyDescent="0.3">
      <c r="B18" s="38" t="s">
        <v>126</v>
      </c>
      <c r="C18" s="45">
        <v>-842682</v>
      </c>
      <c r="D18" s="45">
        <v>3719115</v>
      </c>
    </row>
    <row r="19" spans="2:4" x14ac:dyDescent="0.3">
      <c r="B19" s="34" t="s">
        <v>155</v>
      </c>
      <c r="C19" s="52">
        <v>-560808</v>
      </c>
      <c r="D19" s="59" t="s">
        <v>85</v>
      </c>
    </row>
    <row r="20" spans="2:4" ht="34.5" x14ac:dyDescent="0.3">
      <c r="B20" s="37" t="s">
        <v>127</v>
      </c>
      <c r="C20" s="51">
        <f>SUM(C6:C19)</f>
        <v>209297946</v>
      </c>
      <c r="D20" s="51">
        <f>SUM(D6:D19)</f>
        <v>273011433</v>
      </c>
    </row>
    <row r="21" spans="2:4" x14ac:dyDescent="0.3">
      <c r="B21" s="40"/>
      <c r="C21" s="51"/>
      <c r="D21" s="51"/>
    </row>
    <row r="22" spans="2:4" x14ac:dyDescent="0.3">
      <c r="B22" s="38" t="s">
        <v>102</v>
      </c>
      <c r="C22" s="45">
        <v>73386522</v>
      </c>
      <c r="D22" s="45">
        <v>120568194</v>
      </c>
    </row>
    <row r="23" spans="2:4" x14ac:dyDescent="0.3">
      <c r="B23" s="38" t="s">
        <v>103</v>
      </c>
      <c r="C23" s="45">
        <v>-121517244</v>
      </c>
      <c r="D23" s="45">
        <v>-8311677</v>
      </c>
    </row>
    <row r="24" spans="2:4" x14ac:dyDescent="0.3">
      <c r="B24" s="38" t="s">
        <v>104</v>
      </c>
      <c r="C24" s="50">
        <v>6819764</v>
      </c>
      <c r="D24" s="50">
        <v>-40299389</v>
      </c>
    </row>
    <row r="25" spans="2:4" x14ac:dyDescent="0.3">
      <c r="B25" s="41"/>
      <c r="C25" s="50"/>
      <c r="D25" s="50"/>
    </row>
    <row r="26" spans="2:4" x14ac:dyDescent="0.3">
      <c r="B26" s="37" t="s">
        <v>105</v>
      </c>
      <c r="C26" s="46">
        <f>SUM(C20:C25)</f>
        <v>167986988</v>
      </c>
      <c r="D26" s="46">
        <f>SUM(D20:D25)</f>
        <v>344968561</v>
      </c>
    </row>
    <row r="27" spans="2:4" x14ac:dyDescent="0.3">
      <c r="B27" s="38" t="s">
        <v>114</v>
      </c>
      <c r="C27" s="45">
        <v>-22685848</v>
      </c>
      <c r="D27" s="52">
        <v>-3326972</v>
      </c>
    </row>
    <row r="28" spans="2:4" x14ac:dyDescent="0.3">
      <c r="B28" s="38" t="s">
        <v>106</v>
      </c>
      <c r="C28" s="45">
        <v>746420</v>
      </c>
      <c r="D28" s="52">
        <v>945576</v>
      </c>
    </row>
    <row r="29" spans="2:4" x14ac:dyDescent="0.3">
      <c r="B29" s="38" t="s">
        <v>107</v>
      </c>
      <c r="C29" s="45">
        <v>-54353118</v>
      </c>
      <c r="D29" s="52" t="s">
        <v>44</v>
      </c>
    </row>
    <row r="30" spans="2:4" x14ac:dyDescent="0.3">
      <c r="B30" s="37" t="s">
        <v>128</v>
      </c>
      <c r="C30" s="47">
        <f>SUM(C26:C29)</f>
        <v>91694442</v>
      </c>
      <c r="D30" s="47">
        <f>SUM(D26:D29)</f>
        <v>342587165</v>
      </c>
    </row>
    <row r="31" spans="2:4" x14ac:dyDescent="0.3">
      <c r="B31" s="40"/>
      <c r="C31" s="47"/>
      <c r="D31" s="51"/>
    </row>
    <row r="32" spans="2:4" x14ac:dyDescent="0.3">
      <c r="B32" s="37" t="s">
        <v>129</v>
      </c>
      <c r="C32" s="54"/>
      <c r="D32" s="54"/>
    </row>
    <row r="33" spans="2:4" x14ac:dyDescent="0.3">
      <c r="B33" s="36" t="s">
        <v>117</v>
      </c>
      <c r="C33" s="45">
        <v>-158329418</v>
      </c>
      <c r="D33" s="45">
        <v>-455672394</v>
      </c>
    </row>
    <row r="34" spans="2:4" x14ac:dyDescent="0.3">
      <c r="B34" s="36" t="s">
        <v>116</v>
      </c>
      <c r="C34" s="45">
        <v>-12422271</v>
      </c>
      <c r="D34" s="45">
        <v>-12517137</v>
      </c>
    </row>
    <row r="35" spans="2:4" x14ac:dyDescent="0.3">
      <c r="B35" s="38" t="s">
        <v>108</v>
      </c>
      <c r="C35" s="52">
        <v>42314</v>
      </c>
      <c r="D35" s="52">
        <v>686085</v>
      </c>
    </row>
    <row r="36" spans="2:4" x14ac:dyDescent="0.3">
      <c r="B36" s="38" t="s">
        <v>115</v>
      </c>
      <c r="C36" s="60">
        <v>23010919</v>
      </c>
      <c r="D36" s="60">
        <v>65902156</v>
      </c>
    </row>
    <row r="37" spans="2:4" x14ac:dyDescent="0.3">
      <c r="B37" s="37" t="s">
        <v>130</v>
      </c>
      <c r="C37" s="51">
        <f>SUM(C33:C36)</f>
        <v>-147698456</v>
      </c>
      <c r="D37" s="51">
        <f>SUM(D33:D36)</f>
        <v>-401601290</v>
      </c>
    </row>
    <row r="38" spans="2:4" x14ac:dyDescent="0.3">
      <c r="B38" s="40"/>
      <c r="C38" s="51"/>
      <c r="D38" s="47"/>
    </row>
    <row r="39" spans="2:4" x14ac:dyDescent="0.3">
      <c r="B39" s="37" t="s">
        <v>131</v>
      </c>
      <c r="C39" s="54"/>
      <c r="D39" s="54"/>
    </row>
    <row r="40" spans="2:4" x14ac:dyDescent="0.3">
      <c r="B40" s="38" t="s">
        <v>109</v>
      </c>
      <c r="C40" s="54" t="s">
        <v>44</v>
      </c>
      <c r="D40" s="52">
        <v>77823529</v>
      </c>
    </row>
    <row r="41" spans="2:4" x14ac:dyDescent="0.3">
      <c r="B41" s="38" t="s">
        <v>110</v>
      </c>
      <c r="C41" s="52">
        <v>-66759727</v>
      </c>
      <c r="D41" s="52">
        <v>-27866120</v>
      </c>
    </row>
    <row r="42" spans="2:4" x14ac:dyDescent="0.3">
      <c r="B42" s="38" t="s">
        <v>111</v>
      </c>
      <c r="C42" s="45">
        <v>-61392943</v>
      </c>
      <c r="D42" s="52">
        <v>-47017435</v>
      </c>
    </row>
    <row r="43" spans="2:4" x14ac:dyDescent="0.3">
      <c r="B43" s="36" t="s">
        <v>112</v>
      </c>
      <c r="C43" s="45">
        <v>-3301956</v>
      </c>
      <c r="D43" s="45">
        <v>-4468539</v>
      </c>
    </row>
    <row r="44" spans="2:4" x14ac:dyDescent="0.3">
      <c r="B44" s="38" t="s">
        <v>113</v>
      </c>
      <c r="C44" s="50">
        <v>-815496</v>
      </c>
      <c r="D44" s="60">
        <v>-798040</v>
      </c>
    </row>
    <row r="45" spans="2:4" x14ac:dyDescent="0.3">
      <c r="B45" s="37" t="s">
        <v>132</v>
      </c>
      <c r="C45" s="47">
        <f>SUM(C40:C44)</f>
        <v>-132270122</v>
      </c>
      <c r="D45" s="47">
        <f>SUM(D40:D44)</f>
        <v>-2326605</v>
      </c>
    </row>
    <row r="46" spans="2:4" x14ac:dyDescent="0.3">
      <c r="B46" s="38"/>
      <c r="C46" s="56"/>
      <c r="D46" s="52"/>
    </row>
    <row r="47" spans="2:4" ht="34.5" x14ac:dyDescent="0.3">
      <c r="B47" s="39" t="s">
        <v>133</v>
      </c>
      <c r="C47" s="47">
        <f>C45+C37+C30</f>
        <v>-188274136</v>
      </c>
      <c r="D47" s="47">
        <f>D45+D37+D30</f>
        <v>-61340730</v>
      </c>
    </row>
    <row r="48" spans="2:4" x14ac:dyDescent="0.3">
      <c r="B48" s="39" t="s">
        <v>134</v>
      </c>
      <c r="C48" s="51">
        <v>414955056</v>
      </c>
      <c r="D48" s="51">
        <v>289452040</v>
      </c>
    </row>
    <row r="49" spans="2:4" x14ac:dyDescent="0.3">
      <c r="B49" s="39" t="s">
        <v>135</v>
      </c>
      <c r="C49" s="51">
        <f>C47+C48</f>
        <v>226680920</v>
      </c>
      <c r="D49" s="51">
        <f>D47+D48</f>
        <v>228111310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30062022-Ro </vt:lpstr>
      <vt:lpstr>Rez. Glob_30062022-Ro</vt:lpstr>
      <vt:lpstr>Capitaluri_30062022-Ro</vt:lpstr>
      <vt:lpstr>Flux de numerar_30062022-Ro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2022-08-16T09:24:56Z</dcterms:modified>
</cp:coreProperties>
</file>