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0\Rezultate sem. I\Site\EN\"/>
    </mc:Choice>
  </mc:AlternateContent>
  <bookViews>
    <workbookView xWindow="0" yWindow="0" windowWidth="19200" windowHeight="6465" tabRatio="860"/>
  </bookViews>
  <sheets>
    <sheet name=" Poz.Fin. 30062020-En" sheetId="5" r:id="rId1"/>
    <sheet name="Rez. Glob_30062020-En" sheetId="6" r:id="rId2"/>
    <sheet name="Capitaluri_30062020-En" sheetId="7" r:id="rId3"/>
    <sheet name="Flux de trez_30062020-En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B32" i="6"/>
  <c r="C21" i="6"/>
  <c r="C28" i="6" s="1"/>
  <c r="C34" i="6" s="1"/>
  <c r="C38" i="6" s="1"/>
  <c r="C42" i="6" s="1"/>
  <c r="B21" i="6"/>
  <c r="B28" i="6" s="1"/>
  <c r="B34" i="6" s="1"/>
  <c r="B38" i="6" s="1"/>
  <c r="B42" i="6" s="1"/>
  <c r="C11" i="6"/>
  <c r="B11" i="6"/>
  <c r="D46" i="5"/>
  <c r="C46" i="5"/>
  <c r="D37" i="5"/>
  <c r="D48" i="5" s="1"/>
  <c r="C37" i="5"/>
  <c r="C48" i="5" s="1"/>
  <c r="D30" i="5"/>
  <c r="C30" i="5"/>
  <c r="D18" i="5"/>
  <c r="C18" i="5"/>
  <c r="D12" i="5"/>
  <c r="D20" i="5" s="1"/>
  <c r="C12" i="5"/>
  <c r="C20" i="5" s="1"/>
  <c r="C50" i="5" l="1"/>
  <c r="D50" i="5"/>
</calcChain>
</file>

<file path=xl/sharedStrings.xml><?xml version="1.0" encoding="utf-8"?>
<sst xmlns="http://schemas.openxmlformats.org/spreadsheetml/2006/main" count="153" uniqueCount="119">
  <si>
    <t>Active circulante</t>
  </si>
  <si>
    <t>Perioada</t>
  </si>
  <si>
    <t xml:space="preserve">   </t>
  </si>
  <si>
    <t>-</t>
  </si>
  <si>
    <t xml:space="preserve">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</si>
  <si>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</si>
  <si>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</si>
  <si>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</si>
  <si>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</si>
  <si>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</si>
  <si>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</si>
  <si>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</si>
  <si>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</si>
  <si>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</si>
  <si>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</si>
  <si>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</si>
  <si>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</si>
  <si>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</si>
  <si>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</si>
  <si>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</si>
  <si>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</si>
  <si>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</si>
  <si>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</si>
  <si>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</si>
  <si>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</si>
  <si>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</si>
  <si>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</si>
  <si>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</si>
  <si>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</si>
  <si>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</si>
  <si>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</si>
  <si>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Current tax payment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</si>
  <si>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</si>
  <si>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</si>
  <si>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</si>
  <si>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</si>
  <si>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</si>
  <si>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</si>
  <si>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</si>
  <si>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</si>
  <si>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</si>
  <si>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</si>
  <si>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</si>
  <si>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</si>
  <si>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</si>
  <si>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</si>
  <si>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</si>
  <si>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Expenses with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</si>
  <si>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</si>
  <si>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</si>
  <si>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</si>
  <si>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</si>
  <si>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</si>
  <si>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</si>
  <si>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</si>
  <si>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</si>
  <si>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</si>
  <si>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</si>
  <si>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</si>
  <si>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</si>
  <si>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Net profit for the period, reported</t>
  </si>
  <si>
    <t>Actuarial gain/loss for the period</t>
  </si>
  <si>
    <t>Cash generated from operations</t>
  </si>
  <si>
    <t>Interest received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</si>
  <si>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</si>
  <si>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</si>
  <si>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</si>
  <si>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</si>
  <si>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</si>
  <si>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</si>
  <si>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</si>
  <si>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</si>
  <si>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>Short term loans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</si>
  <si>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</si>
  <si>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</si>
  <si>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</si>
  <si>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</si>
  <si>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</si>
  <si>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>Transactions with shareholders:</t>
  </si>
  <si>
    <t>Net profit related to the period</t>
  </si>
  <si>
    <t xml:space="preserve">Deferred tax adjustment loss </t>
  </si>
  <si>
    <t xml:space="preserve">Balance on 31 December 2019 </t>
  </si>
  <si>
    <t xml:space="preserve">                      -</t>
  </si>
  <si>
    <t xml:space="preserve">                       -</t>
  </si>
  <si>
    <t xml:space="preserve">                        - </t>
  </si>
  <si>
    <t>Balance on 1 January 2019</t>
  </si>
  <si>
    <t>Dividends for 2018</t>
  </si>
  <si>
    <t xml:space="preserve"> -</t>
  </si>
  <si>
    <t>36-06-2020</t>
  </si>
  <si>
    <t>NTS gas consumption, materials and consumables used</t>
  </si>
  <si>
    <t>Earnings per share, basic and diluted (expressed in RON per share)</t>
  </si>
  <si>
    <t xml:space="preserve">Balance on 30 June 2019 </t>
  </si>
  <si>
    <t>Dividends for 2019</t>
  </si>
  <si>
    <t xml:space="preserve">Balance on 30 June 2020 </t>
  </si>
  <si>
    <t xml:space="preserve">The six months  ended  </t>
  </si>
  <si>
    <t>Adjustments for:</t>
  </si>
  <si>
    <t>Gain/(loss) on transfer of fixed assets</t>
  </si>
  <si>
    <t xml:space="preserve">Provisions for risks and charges </t>
  </si>
  <si>
    <t>Provisions for investment</t>
  </si>
  <si>
    <t>Revenue from connection fees, grants and goods taken free of charge</t>
  </si>
  <si>
    <t>Concession Agreement Receivable adjustment</t>
  </si>
  <si>
    <t>Sundry debtors and receivable loss</t>
  </si>
  <si>
    <t>Adjustments for impairment of receivables</t>
  </si>
  <si>
    <t>Interest revenue</t>
  </si>
  <si>
    <t>Inventory impairement loss / (gain)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</si>
  <si>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</si>
  <si>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</si>
  <si>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</si>
  <si>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</si>
  <si>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</si>
  <si>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Paid profit tax</t>
  </si>
  <si>
    <t xml:space="preserve">Financial investment/shares </t>
  </si>
  <si>
    <t xml:space="preserve">Receipts from the disposal of tangible assets </t>
  </si>
  <si>
    <t>Long term loans drawings</t>
  </si>
  <si>
    <t xml:space="preserve">The six months ended </t>
  </si>
  <si>
    <t>Cash flow from connection feesand grants</t>
  </si>
  <si>
    <t>Net cash used in investment activities</t>
  </si>
  <si>
    <t>Net change in cash and cash equivalents</t>
  </si>
  <si>
    <t>Cash and cash equivalent as at the beginning 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</si>
</sst>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Times New Roman"/>
      <family val="1"/>
    </font>
    <font>
      <u/>
      <sz val="10"/>
      <color theme="1"/>
      <name val="Segoe UI"/>
      <family val="2"/>
    </font>
    <font>
      <b/>
      <u/>
      <sz val="12"/>
      <name val="Arial Narrow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sz val="12"/>
      <color theme="1"/>
      <name val="Segoe UI"/>
      <family val="2"/>
    </font>
    <font>
      <b/>
      <u val="double"/>
      <sz val="12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b/>
      <sz val="10"/>
      <color theme="1"/>
      <name val="Segoe UI"/>
      <family val="2"/>
    </font>
    <font>
      <b/>
      <u val="double"/>
      <sz val="10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u/>
      <sz val="12"/>
      <color rgb="FF000000"/>
      <name val="Segoe UI"/>
      <family val="2"/>
    </font>
    <font>
      <b/>
      <u/>
      <sz val="10"/>
      <color theme="1"/>
      <name val="Segoe UI"/>
      <family val="2"/>
    </font>
    <font>
      <b/>
      <u/>
      <sz val="10"/>
      <color rgb="FF000000"/>
      <name val="Segoe UI"/>
      <family val="2"/>
    </font>
    <font>
      <b/>
      <sz val="1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7" fillId="0" borderId="0" xfId="0" applyFont="1"/>
    <xf numFmtId="0" fontId="3" fillId="0" borderId="0" xfId="0" applyFont="1" applyAlignment="1">
      <alignment vertical="top" wrapText="1"/>
    </xf>
    <xf numFmtId="3" fontId="7" fillId="0" borderId="0" xfId="0" applyNumberFormat="1" applyFont="1" applyFill="1"/>
    <xf numFmtId="0" fontId="1" fillId="0" borderId="0" xfId="0" applyFont="1" applyAlignment="1">
      <alignment vertical="top" wrapText="1"/>
    </xf>
    <xf numFmtId="3" fontId="8" fillId="0" borderId="0" xfId="0" applyNumberFormat="1" applyFont="1" applyFill="1"/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10" fillId="0" borderId="1" xfId="0" applyNumberFormat="1" applyFont="1" applyFill="1" applyBorder="1"/>
    <xf numFmtId="37" fontId="10" fillId="0" borderId="2" xfId="0" applyNumberFormat="1" applyFont="1" applyFill="1" applyBorder="1" applyAlignment="1">
      <alignment horizontal="right"/>
    </xf>
    <xf numFmtId="37" fontId="10" fillId="0" borderId="3" xfId="0" applyNumberFormat="1" applyFont="1" applyFill="1" applyBorder="1" applyAlignment="1">
      <alignment horizontal="right"/>
    </xf>
    <xf numFmtId="0" fontId="12" fillId="0" borderId="0" xfId="0" applyFont="1"/>
    <xf numFmtId="14" fontId="14" fillId="0" borderId="0" xfId="0" applyNumberFormat="1" applyFont="1" applyAlignment="1">
      <alignment horizontal="right" wrapText="1"/>
    </xf>
    <xf numFmtId="37" fontId="7" fillId="0" borderId="0" xfId="0" applyNumberFormat="1" applyFont="1"/>
    <xf numFmtId="14" fontId="14" fillId="0" borderId="0" xfId="0" applyNumberFormat="1" applyFont="1" applyFill="1" applyAlignment="1">
      <alignment horizontal="right" wrapText="1"/>
    </xf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3" fontId="2" fillId="0" borderId="0" xfId="0" applyNumberFormat="1" applyFont="1"/>
    <xf numFmtId="0" fontId="15" fillId="0" borderId="0" xfId="0" applyFont="1" applyFill="1" applyAlignment="1">
      <alignment wrapText="1"/>
    </xf>
    <xf numFmtId="0" fontId="17" fillId="0" borderId="0" xfId="0" applyFont="1" applyFill="1"/>
    <xf numFmtId="37" fontId="18" fillId="0" borderId="0" xfId="0" applyNumberFormat="1" applyFont="1" applyFill="1"/>
    <xf numFmtId="0" fontId="10" fillId="0" borderId="0" xfId="0" applyFont="1" applyAlignment="1">
      <alignment vertical="center" wrapText="1"/>
    </xf>
    <xf numFmtId="3" fontId="1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15" fontId="30" fillId="0" borderId="0" xfId="0" applyNumberFormat="1" applyFont="1" applyAlignment="1">
      <alignment horizontal="right" vertical="center" wrapText="1" indent="1"/>
    </xf>
    <xf numFmtId="15" fontId="30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27" fillId="0" borderId="0" xfId="0" applyFont="1" applyAlignment="1">
      <alignment horizontal="left" vertical="center" wrapText="1"/>
    </xf>
    <xf numFmtId="3" fontId="24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1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>
      <alignment vertical="top" wrapText="1"/>
    </xf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="70" zoomScaleNormal="70" workbookViewId="0">
      <selection activeCell="G22" sqref="G22"/>
    </sheetView>
  </sheetViews>
  <sheetFormatPr defaultColWidth="9.140625" defaultRowHeight="17.25" x14ac:dyDescent="0.3"/>
  <cols>
    <col min="1" max="1" width="9.140625" style="3"/>
    <col min="2" max="2" width="48.85546875" style="1" customWidth="1"/>
    <col min="3" max="3" width="18.42578125" style="2" customWidth="1"/>
    <col min="4" max="4" width="17.42578125" style="2" customWidth="1"/>
    <col min="5" max="16384" width="9.140625" style="3"/>
  </cols>
  <sheetData>
    <row r="1" spans="2:7" ht="18" thickBot="1" x14ac:dyDescent="0.35"/>
    <row r="2" spans="2:7" x14ac:dyDescent="0.3">
      <c r="B2" s="4"/>
      <c r="C2" s="5">
        <v>43830</v>
      </c>
      <c r="D2" s="5" t="s">
        <v>88</v>
      </c>
    </row>
    <row r="3" spans="2:7" ht="18" thickBot="1" x14ac:dyDescent="0.35">
      <c r="B3" s="4"/>
      <c r="C3" s="6"/>
      <c r="D3" s="35"/>
    </row>
    <row r="4" spans="2:7" x14ac:dyDescent="0.3">
      <c r="B4" s="4"/>
      <c r="D4" s="7"/>
    </row>
    <row r="5" spans="2:7" x14ac:dyDescent="0.3">
      <c r="B5" s="4" t="s">
        <v>5</v>
      </c>
      <c r="D5" s="7"/>
    </row>
    <row r="6" spans="2:7" x14ac:dyDescent="0.3">
      <c r="B6" s="10" t="s">
        <v>8</v>
      </c>
      <c r="C6" s="2">
        <v>459781809</v>
      </c>
      <c r="D6" s="9">
        <v>459781809</v>
      </c>
      <c r="F6" s="36"/>
      <c r="G6" s="36"/>
    </row>
    <row r="7" spans="2:7" x14ac:dyDescent="0.3">
      <c r="B7" s="10" t="s">
        <v>7</v>
      </c>
      <c r="C7" s="2">
        <v>8425889</v>
      </c>
      <c r="D7" s="23">
        <v>8425889</v>
      </c>
      <c r="F7" s="36"/>
      <c r="G7" s="36"/>
    </row>
    <row r="8" spans="2:7" x14ac:dyDescent="0.3">
      <c r="B8" s="10" t="s">
        <v>6</v>
      </c>
      <c r="C8" s="2">
        <v>3537272492</v>
      </c>
      <c r="D8" s="9">
        <v>3537272492</v>
      </c>
      <c r="F8" s="36"/>
      <c r="G8" s="36"/>
    </row>
    <row r="9" spans="2:7" x14ac:dyDescent="0.3">
      <c r="B9" s="8" t="s">
        <v>9</v>
      </c>
      <c r="C9" s="2">
        <v>279956798</v>
      </c>
      <c r="D9" s="9">
        <v>279956798</v>
      </c>
      <c r="F9" s="36"/>
      <c r="G9" s="36"/>
    </row>
    <row r="10" spans="2:7" x14ac:dyDescent="0.3">
      <c r="B10" s="8" t="s">
        <v>10</v>
      </c>
      <c r="C10" s="2">
        <v>928747581</v>
      </c>
      <c r="D10" s="9">
        <v>928747581</v>
      </c>
      <c r="F10" s="36"/>
      <c r="G10" s="36"/>
    </row>
    <row r="11" spans="2:7" ht="18" thickBot="1" x14ac:dyDescent="0.35">
      <c r="B11" s="8"/>
      <c r="D11" s="23"/>
      <c r="F11" s="36"/>
      <c r="G11" s="36"/>
    </row>
    <row r="12" spans="2:7" ht="18" thickBot="1" x14ac:dyDescent="0.35">
      <c r="B12" s="4"/>
      <c r="C12" s="11">
        <f>SUM(C6:C11)</f>
        <v>5214184569</v>
      </c>
      <c r="D12" s="11">
        <f>SUM(D6:D11)</f>
        <v>5214184569</v>
      </c>
      <c r="F12" s="36"/>
      <c r="G12" s="36"/>
    </row>
    <row r="13" spans="2:7" x14ac:dyDescent="0.3">
      <c r="B13" s="8"/>
      <c r="D13" s="9"/>
      <c r="F13" s="36"/>
      <c r="G13" s="36"/>
    </row>
    <row r="14" spans="2:7" x14ac:dyDescent="0.3">
      <c r="B14" s="4" t="s">
        <v>0</v>
      </c>
      <c r="D14" s="9"/>
      <c r="F14" s="36"/>
      <c r="G14" s="36"/>
    </row>
    <row r="15" spans="2:7" x14ac:dyDescent="0.3">
      <c r="B15" s="10" t="s">
        <v>11</v>
      </c>
      <c r="C15" s="2">
        <v>488033645</v>
      </c>
      <c r="D15" s="9">
        <v>402031412</v>
      </c>
      <c r="F15" s="36"/>
      <c r="G15" s="36"/>
    </row>
    <row r="16" spans="2:7" x14ac:dyDescent="0.3">
      <c r="B16" s="17" t="s">
        <v>12</v>
      </c>
      <c r="C16" s="2">
        <v>485867200</v>
      </c>
      <c r="D16" s="9">
        <v>257036947</v>
      </c>
      <c r="F16" s="36"/>
      <c r="G16" s="36"/>
    </row>
    <row r="17" spans="2:7" ht="18" thickBot="1" x14ac:dyDescent="0.35">
      <c r="B17" s="8" t="s">
        <v>13</v>
      </c>
      <c r="C17" s="2">
        <v>311138161</v>
      </c>
      <c r="D17" s="9">
        <v>375617789</v>
      </c>
      <c r="F17" s="36"/>
      <c r="G17" s="36"/>
    </row>
    <row r="18" spans="2:7" ht="18" thickBot="1" x14ac:dyDescent="0.35">
      <c r="B18" s="4"/>
      <c r="C18" s="12">
        <f>SUM(C15:C17)</f>
        <v>1285039006</v>
      </c>
      <c r="D18" s="12">
        <f>SUM(D15:D17)</f>
        <v>1034686148</v>
      </c>
      <c r="F18" s="36"/>
      <c r="G18" s="36"/>
    </row>
    <row r="19" spans="2:7" x14ac:dyDescent="0.3">
      <c r="B19" s="4"/>
      <c r="C19" s="7"/>
      <c r="D19" s="7"/>
      <c r="F19" s="36"/>
      <c r="G19" s="36"/>
    </row>
    <row r="20" spans="2:7" ht="18" thickBot="1" x14ac:dyDescent="0.35">
      <c r="B20" s="4" t="s">
        <v>14</v>
      </c>
      <c r="C20" s="13">
        <f>C18+C12</f>
        <v>6499223575</v>
      </c>
      <c r="D20" s="13">
        <f>D18+D12</f>
        <v>6248870717</v>
      </c>
      <c r="F20" s="36"/>
      <c r="G20" s="36"/>
    </row>
    <row r="21" spans="2:7" ht="18" thickTop="1" x14ac:dyDescent="0.3">
      <c r="B21" s="8"/>
      <c r="D21" s="9"/>
      <c r="F21" s="36"/>
      <c r="G21" s="36"/>
    </row>
    <row r="22" spans="2:7" x14ac:dyDescent="0.3">
      <c r="B22" s="14" t="s">
        <v>15</v>
      </c>
      <c r="D22" s="9"/>
      <c r="F22" s="36"/>
      <c r="G22" s="36"/>
    </row>
    <row r="23" spans="2:7" x14ac:dyDescent="0.3">
      <c r="B23" s="8"/>
      <c r="D23" s="9"/>
      <c r="F23" s="36"/>
      <c r="G23" s="36"/>
    </row>
    <row r="24" spans="2:7" x14ac:dyDescent="0.3">
      <c r="B24" s="4" t="s">
        <v>16</v>
      </c>
      <c r="D24" s="9"/>
      <c r="F24" s="36"/>
      <c r="G24" s="36"/>
    </row>
    <row r="25" spans="2:7" x14ac:dyDescent="0.3">
      <c r="B25" s="8" t="s">
        <v>17</v>
      </c>
      <c r="C25" s="2">
        <v>117738440</v>
      </c>
      <c r="D25" s="9">
        <v>117738440</v>
      </c>
      <c r="F25" s="36"/>
      <c r="G25" s="36"/>
    </row>
    <row r="26" spans="2:7" x14ac:dyDescent="0.3">
      <c r="B26" s="8" t="s">
        <v>18</v>
      </c>
      <c r="C26" s="2">
        <v>441418396</v>
      </c>
      <c r="D26" s="9">
        <v>441418396</v>
      </c>
      <c r="F26" s="36"/>
      <c r="G26" s="36"/>
    </row>
    <row r="27" spans="2:7" x14ac:dyDescent="0.3">
      <c r="B27" s="8" t="s">
        <v>19</v>
      </c>
      <c r="C27" s="2">
        <v>247478865</v>
      </c>
      <c r="D27" s="9">
        <v>247478865</v>
      </c>
      <c r="F27" s="36"/>
      <c r="G27" s="36"/>
    </row>
    <row r="28" spans="2:7" x14ac:dyDescent="0.3">
      <c r="B28" s="8" t="s">
        <v>20</v>
      </c>
      <c r="C28" s="2">
        <v>1265796861</v>
      </c>
      <c r="D28" s="9">
        <v>1265796861</v>
      </c>
      <c r="F28" s="36"/>
      <c r="G28" s="36"/>
    </row>
    <row r="29" spans="2:7" ht="18" thickBot="1" x14ac:dyDescent="0.35">
      <c r="B29" s="8" t="s">
        <v>21</v>
      </c>
      <c r="C29" s="2">
        <v>1709507825</v>
      </c>
      <c r="D29" s="9">
        <v>1758534577</v>
      </c>
      <c r="F29" s="36"/>
      <c r="G29" s="36"/>
    </row>
    <row r="30" spans="2:7" ht="18" thickBot="1" x14ac:dyDescent="0.35">
      <c r="B30" s="4"/>
      <c r="C30" s="12">
        <f>SUM(C25:C29)</f>
        <v>3781940387</v>
      </c>
      <c r="D30" s="12">
        <f>SUM(D25:D29)</f>
        <v>3830967139</v>
      </c>
      <c r="F30" s="36"/>
      <c r="G30" s="36"/>
    </row>
    <row r="31" spans="2:7" x14ac:dyDescent="0.3">
      <c r="B31" s="14" t="s">
        <v>22</v>
      </c>
      <c r="D31" s="9"/>
      <c r="F31" s="36"/>
      <c r="G31" s="36"/>
    </row>
    <row r="32" spans="2:7" x14ac:dyDescent="0.3">
      <c r="B32" s="8" t="s">
        <v>23</v>
      </c>
      <c r="C32" s="2">
        <v>661062420</v>
      </c>
      <c r="D32" s="9">
        <v>917020500</v>
      </c>
      <c r="F32" s="36"/>
      <c r="G32" s="36"/>
    </row>
    <row r="33" spans="2:7" x14ac:dyDescent="0.3">
      <c r="B33" s="8" t="s">
        <v>24</v>
      </c>
      <c r="C33" s="2">
        <v>119858608</v>
      </c>
      <c r="D33" s="9">
        <v>119858608</v>
      </c>
      <c r="F33" s="36"/>
      <c r="G33" s="36"/>
    </row>
    <row r="34" spans="2:7" x14ac:dyDescent="0.3">
      <c r="B34" s="8" t="s">
        <v>25</v>
      </c>
      <c r="C34" s="2">
        <v>647728922</v>
      </c>
      <c r="D34" s="9">
        <v>616493375</v>
      </c>
      <c r="F34" s="36"/>
      <c r="G34" s="36"/>
    </row>
    <row r="35" spans="2:7" x14ac:dyDescent="0.3">
      <c r="B35" s="8" t="s">
        <v>26</v>
      </c>
      <c r="C35" s="23">
        <v>7860382</v>
      </c>
      <c r="D35" s="9">
        <v>8904411</v>
      </c>
      <c r="F35" s="36"/>
      <c r="G35" s="36"/>
    </row>
    <row r="36" spans="2:7" ht="18" thickBot="1" x14ac:dyDescent="0.35">
      <c r="B36" s="8" t="s">
        <v>27</v>
      </c>
      <c r="C36" s="2">
        <v>53278838</v>
      </c>
      <c r="D36" s="23">
        <v>18193576</v>
      </c>
      <c r="F36" s="36"/>
      <c r="G36" s="36"/>
    </row>
    <row r="37" spans="2:7" ht="18" thickBot="1" x14ac:dyDescent="0.35">
      <c r="B37" s="4"/>
      <c r="C37" s="12">
        <f>SUM(C32:C36)</f>
        <v>1489789170</v>
      </c>
      <c r="D37" s="12">
        <f>SUM(D32:D36)</f>
        <v>1680470470</v>
      </c>
      <c r="F37" s="36"/>
      <c r="G37" s="36"/>
    </row>
    <row r="38" spans="2:7" x14ac:dyDescent="0.3">
      <c r="F38" s="36"/>
      <c r="G38" s="36"/>
    </row>
    <row r="39" spans="2:7" x14ac:dyDescent="0.3">
      <c r="B39" s="4"/>
      <c r="D39" s="15"/>
      <c r="F39" s="36"/>
      <c r="G39" s="36"/>
    </row>
    <row r="40" spans="2:7" x14ac:dyDescent="0.3">
      <c r="B40" s="4" t="s">
        <v>28</v>
      </c>
      <c r="D40" s="9"/>
      <c r="F40" s="36"/>
      <c r="G40" s="36"/>
    </row>
    <row r="41" spans="2:7" x14ac:dyDescent="0.3">
      <c r="B41" s="8" t="s">
        <v>29</v>
      </c>
      <c r="C41" s="2">
        <v>420478016</v>
      </c>
      <c r="D41" s="9">
        <v>635366783</v>
      </c>
      <c r="F41" s="36"/>
      <c r="G41" s="36"/>
    </row>
    <row r="42" spans="2:7" x14ac:dyDescent="0.3">
      <c r="B42" s="8" t="s">
        <v>30</v>
      </c>
      <c r="C42" s="2">
        <v>72239710</v>
      </c>
      <c r="D42" s="9">
        <v>59559267</v>
      </c>
      <c r="F42" s="36"/>
      <c r="G42" s="36"/>
    </row>
    <row r="43" spans="2:7" x14ac:dyDescent="0.3">
      <c r="B43" s="8" t="s">
        <v>31</v>
      </c>
      <c r="C43" s="2" t="s">
        <v>3</v>
      </c>
      <c r="D43" s="23">
        <v>9506126</v>
      </c>
      <c r="F43" s="36"/>
      <c r="G43" s="36"/>
    </row>
    <row r="44" spans="2:7" x14ac:dyDescent="0.3">
      <c r="B44" s="8" t="s">
        <v>72</v>
      </c>
      <c r="C44" s="2">
        <v>2867580</v>
      </c>
      <c r="D44" s="9">
        <v>31147500</v>
      </c>
      <c r="F44" s="36"/>
      <c r="G44" s="36"/>
    </row>
    <row r="45" spans="2:7" ht="18" thickBot="1" x14ac:dyDescent="0.35">
      <c r="B45" s="8" t="s">
        <v>24</v>
      </c>
      <c r="C45" s="2">
        <v>1853432</v>
      </c>
      <c r="D45" s="9">
        <v>1853432</v>
      </c>
      <c r="F45" s="36"/>
      <c r="G45" s="36"/>
    </row>
    <row r="46" spans="2:7" ht="18" thickBot="1" x14ac:dyDescent="0.35">
      <c r="B46" s="4"/>
      <c r="C46" s="11">
        <f>SUM(C41:C45)</f>
        <v>497438738</v>
      </c>
      <c r="D46" s="11">
        <f>SUM(D41:D45)</f>
        <v>737433108</v>
      </c>
      <c r="F46" s="36"/>
      <c r="G46" s="36"/>
    </row>
    <row r="47" spans="2:7" x14ac:dyDescent="0.3">
      <c r="B47" s="4"/>
      <c r="C47" s="9"/>
      <c r="D47" s="9"/>
      <c r="F47" s="36"/>
      <c r="G47" s="36"/>
    </row>
    <row r="48" spans="2:7" ht="18" thickBot="1" x14ac:dyDescent="0.35">
      <c r="B48" s="4" t="s">
        <v>32</v>
      </c>
      <c r="C48" s="16">
        <f>C37+C46</f>
        <v>1987227908</v>
      </c>
      <c r="D48" s="16">
        <f>D37+D46</f>
        <v>2417903578</v>
      </c>
      <c r="F48" s="36"/>
      <c r="G48" s="36"/>
    </row>
    <row r="49" spans="2:7" x14ac:dyDescent="0.3">
      <c r="B49" s="4"/>
      <c r="C49" s="7"/>
      <c r="D49" s="7"/>
      <c r="F49" s="36"/>
      <c r="G49" s="36"/>
    </row>
    <row r="50" spans="2:7" x14ac:dyDescent="0.3">
      <c r="B50" s="4" t="s">
        <v>33</v>
      </c>
      <c r="C50" s="24">
        <f>C30+C48</f>
        <v>5769168295</v>
      </c>
      <c r="D50" s="24">
        <f>D30+D48</f>
        <v>6248870717</v>
      </c>
      <c r="F50" s="36"/>
      <c r="G5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60" zoomScaleNormal="60" workbookViewId="0">
      <selection activeCell="H22" sqref="H22"/>
    </sheetView>
  </sheetViews>
  <sheetFormatPr defaultColWidth="8.7109375" defaultRowHeight="17.25" x14ac:dyDescent="0.3"/>
  <cols>
    <col min="1" max="1" width="82.5703125" style="1" customWidth="1"/>
    <col min="2" max="2" width="19.42578125" style="2" customWidth="1"/>
    <col min="3" max="3" width="22.7109375" style="2" customWidth="1"/>
    <col min="4" max="16384" width="8.7109375" style="18"/>
  </cols>
  <sheetData>
    <row r="1" spans="1:7" ht="18" thickBot="1" x14ac:dyDescent="0.35"/>
    <row r="2" spans="1:7" x14ac:dyDescent="0.3">
      <c r="A2" s="82"/>
      <c r="B2" s="28" t="s">
        <v>1</v>
      </c>
      <c r="C2" s="28" t="s">
        <v>1</v>
      </c>
    </row>
    <row r="3" spans="1:7" x14ac:dyDescent="0.3">
      <c r="A3" s="82"/>
      <c r="B3" s="31">
        <v>43466</v>
      </c>
      <c r="C3" s="33">
        <v>43831</v>
      </c>
    </row>
    <row r="4" spans="1:7" x14ac:dyDescent="0.3">
      <c r="A4" s="82"/>
      <c r="B4" s="31">
        <v>43646</v>
      </c>
      <c r="C4" s="33">
        <v>44012</v>
      </c>
    </row>
    <row r="5" spans="1:7" x14ac:dyDescent="0.3">
      <c r="A5" s="19"/>
      <c r="B5" s="34"/>
      <c r="C5" s="34"/>
    </row>
    <row r="6" spans="1:7" ht="18" thickBot="1" x14ac:dyDescent="0.35">
      <c r="A6" s="19"/>
      <c r="B6" s="29"/>
      <c r="C6" s="29"/>
    </row>
    <row r="7" spans="1:7" x14ac:dyDescent="0.3">
      <c r="A7" s="19"/>
      <c r="B7" s="25"/>
      <c r="C7" s="25"/>
    </row>
    <row r="8" spans="1:7" x14ac:dyDescent="0.3">
      <c r="A8" s="8" t="s">
        <v>34</v>
      </c>
      <c r="B8" s="25">
        <v>582316721</v>
      </c>
      <c r="C8" s="25">
        <v>677824044</v>
      </c>
      <c r="F8" s="32"/>
      <c r="G8" s="32"/>
    </row>
    <row r="9" spans="1:7" x14ac:dyDescent="0.3">
      <c r="A9" s="8" t="s">
        <v>35</v>
      </c>
      <c r="B9" s="25">
        <v>170430670</v>
      </c>
      <c r="C9" s="25">
        <v>59230535</v>
      </c>
      <c r="F9" s="32"/>
      <c r="G9" s="32"/>
    </row>
    <row r="10" spans="1:7" ht="18" thickBot="1" x14ac:dyDescent="0.35">
      <c r="A10" s="8" t="s">
        <v>36</v>
      </c>
      <c r="B10" s="25">
        <v>22246415</v>
      </c>
      <c r="C10" s="25">
        <v>21974228</v>
      </c>
      <c r="F10" s="32"/>
      <c r="G10" s="32"/>
    </row>
    <row r="11" spans="1:7" ht="35.25" thickBot="1" x14ac:dyDescent="0.35">
      <c r="A11" s="4" t="s">
        <v>37</v>
      </c>
      <c r="B11" s="27">
        <f>SUM(B8:B10)</f>
        <v>774993806</v>
      </c>
      <c r="C11" s="27">
        <f>SUM(C8:C10)</f>
        <v>759028807</v>
      </c>
      <c r="F11" s="32"/>
      <c r="G11" s="32"/>
    </row>
    <row r="12" spans="1:7" x14ac:dyDescent="0.3">
      <c r="A12" s="8"/>
      <c r="B12" s="25"/>
      <c r="C12" s="25"/>
      <c r="F12" s="32"/>
      <c r="G12" s="32"/>
    </row>
    <row r="13" spans="1:7" x14ac:dyDescent="0.3">
      <c r="A13" s="8" t="s">
        <v>38</v>
      </c>
      <c r="B13" s="25">
        <v>-96778441</v>
      </c>
      <c r="C13" s="25">
        <v>-104878483</v>
      </c>
      <c r="F13" s="32"/>
      <c r="G13" s="32"/>
    </row>
    <row r="14" spans="1:7" x14ac:dyDescent="0.3">
      <c r="A14" s="8" t="s">
        <v>39</v>
      </c>
      <c r="B14" s="25">
        <v>-189003199</v>
      </c>
      <c r="C14" s="25">
        <v>-206906487</v>
      </c>
      <c r="F14" s="32"/>
      <c r="G14" s="32"/>
    </row>
    <row r="15" spans="1:7" ht="21" customHeight="1" x14ac:dyDescent="0.3">
      <c r="A15" s="8" t="s">
        <v>89</v>
      </c>
      <c r="B15" s="25">
        <v>-58981417</v>
      </c>
      <c r="C15" s="25">
        <v>-49996223</v>
      </c>
      <c r="F15" s="32"/>
      <c r="G15" s="32"/>
    </row>
    <row r="16" spans="1:7" x14ac:dyDescent="0.3">
      <c r="A16" s="8" t="s">
        <v>40</v>
      </c>
      <c r="B16" s="25">
        <v>-75274740</v>
      </c>
      <c r="C16" s="25">
        <v>-73705459</v>
      </c>
      <c r="F16" s="32"/>
      <c r="G16" s="32"/>
    </row>
    <row r="17" spans="1:7" x14ac:dyDescent="0.3">
      <c r="A17" s="8" t="s">
        <v>41</v>
      </c>
      <c r="B17" s="25">
        <v>-10777080</v>
      </c>
      <c r="C17" s="25">
        <v>-9281919</v>
      </c>
      <c r="F17" s="32"/>
      <c r="G17" s="32"/>
    </row>
    <row r="18" spans="1:7" x14ac:dyDescent="0.3">
      <c r="A18" s="8" t="s">
        <v>42</v>
      </c>
      <c r="B18" s="25">
        <v>-48025960</v>
      </c>
      <c r="C18" s="25">
        <v>-31994244</v>
      </c>
      <c r="F18" s="32"/>
      <c r="G18" s="32"/>
    </row>
    <row r="19" spans="1:7" ht="20.100000000000001" customHeight="1" x14ac:dyDescent="0.3">
      <c r="A19" s="8" t="s">
        <v>43</v>
      </c>
      <c r="B19" s="25">
        <v>7995886</v>
      </c>
      <c r="C19" s="25">
        <v>7862726</v>
      </c>
      <c r="F19" s="32"/>
      <c r="G19" s="32"/>
    </row>
    <row r="20" spans="1:7" ht="18" thickBot="1" x14ac:dyDescent="0.35">
      <c r="A20" s="8" t="s">
        <v>44</v>
      </c>
      <c r="B20" s="25">
        <v>-89187900</v>
      </c>
      <c r="C20" s="25">
        <v>-48171536</v>
      </c>
      <c r="F20" s="32"/>
      <c r="G20" s="32"/>
    </row>
    <row r="21" spans="1:7" ht="35.25" thickBot="1" x14ac:dyDescent="0.35">
      <c r="A21" s="4" t="s">
        <v>45</v>
      </c>
      <c r="B21" s="27">
        <f>B11+SUM(B13:B20)</f>
        <v>214960955</v>
      </c>
      <c r="C21" s="27">
        <f>C11+SUM(C13:C20)</f>
        <v>241957182</v>
      </c>
      <c r="F21" s="32"/>
      <c r="G21" s="32"/>
    </row>
    <row r="22" spans="1:7" x14ac:dyDescent="0.3">
      <c r="A22" s="8"/>
      <c r="B22" s="25"/>
      <c r="C22" s="25"/>
      <c r="F22" s="32"/>
      <c r="G22" s="32"/>
    </row>
    <row r="23" spans="1:7" x14ac:dyDescent="0.3">
      <c r="A23" s="8" t="s">
        <v>46</v>
      </c>
      <c r="B23" s="25">
        <v>183208419</v>
      </c>
      <c r="C23" s="25">
        <v>111952520</v>
      </c>
      <c r="F23" s="32"/>
      <c r="G23" s="32"/>
    </row>
    <row r="24" spans="1:7" x14ac:dyDescent="0.3">
      <c r="A24" s="8" t="s">
        <v>47</v>
      </c>
      <c r="B24" s="25">
        <v>-183208419</v>
      </c>
      <c r="C24" s="25">
        <v>-111952520</v>
      </c>
      <c r="F24" s="32"/>
      <c r="G24" s="32"/>
    </row>
    <row r="25" spans="1:7" x14ac:dyDescent="0.3">
      <c r="A25" s="8" t="s">
        <v>48</v>
      </c>
      <c r="B25" s="25">
        <v>297898108</v>
      </c>
      <c r="C25" s="25">
        <v>673000461</v>
      </c>
      <c r="F25" s="32"/>
      <c r="G25" s="32"/>
    </row>
    <row r="26" spans="1:7" x14ac:dyDescent="0.3">
      <c r="A26" s="8" t="s">
        <v>49</v>
      </c>
      <c r="B26" s="25">
        <v>-297898108</v>
      </c>
      <c r="C26" s="25">
        <v>-673000461</v>
      </c>
      <c r="F26" s="32"/>
      <c r="G26" s="32"/>
    </row>
    <row r="27" spans="1:7" ht="18" thickBot="1" x14ac:dyDescent="0.35">
      <c r="A27" s="8"/>
      <c r="B27" s="25"/>
      <c r="C27" s="25"/>
      <c r="F27" s="32"/>
      <c r="G27" s="32"/>
    </row>
    <row r="28" spans="1:7" ht="18" thickBot="1" x14ac:dyDescent="0.35">
      <c r="A28" s="4" t="s">
        <v>50</v>
      </c>
      <c r="B28" s="27">
        <f>B21+B23+B24+B25+B26</f>
        <v>214960955</v>
      </c>
      <c r="C28" s="27">
        <f>C21+C23+C24+C25+C26</f>
        <v>241957182</v>
      </c>
      <c r="F28" s="32"/>
      <c r="G28" s="32"/>
    </row>
    <row r="29" spans="1:7" x14ac:dyDescent="0.3">
      <c r="A29" s="8"/>
      <c r="B29" s="25"/>
      <c r="C29" s="25"/>
      <c r="F29" s="32"/>
      <c r="G29" s="32"/>
    </row>
    <row r="30" spans="1:7" x14ac:dyDescent="0.3">
      <c r="A30" s="8" t="s">
        <v>51</v>
      </c>
      <c r="B30" s="25">
        <v>33198723</v>
      </c>
      <c r="C30" s="25">
        <v>42416622</v>
      </c>
      <c r="F30" s="32"/>
      <c r="G30" s="32"/>
    </row>
    <row r="31" spans="1:7" ht="18" thickBot="1" x14ac:dyDescent="0.35">
      <c r="A31" s="8" t="s">
        <v>52</v>
      </c>
      <c r="B31" s="25">
        <v>-16433308</v>
      </c>
      <c r="C31" s="25">
        <v>-7228040</v>
      </c>
      <c r="F31" s="32"/>
      <c r="G31" s="32"/>
    </row>
    <row r="32" spans="1:7" ht="18" thickBot="1" x14ac:dyDescent="0.35">
      <c r="A32" s="4" t="s">
        <v>53</v>
      </c>
      <c r="B32" s="27">
        <f>B30+B31</f>
        <v>16765415</v>
      </c>
      <c r="C32" s="27">
        <f>C30+C31</f>
        <v>35188582</v>
      </c>
      <c r="F32" s="32"/>
      <c r="G32" s="32"/>
    </row>
    <row r="33" spans="1:7" ht="18" thickBot="1" x14ac:dyDescent="0.35">
      <c r="A33" s="8"/>
      <c r="B33" s="25"/>
      <c r="C33" s="25"/>
      <c r="F33" s="32"/>
      <c r="G33" s="32"/>
    </row>
    <row r="34" spans="1:7" ht="18" thickBot="1" x14ac:dyDescent="0.35">
      <c r="A34" s="4" t="s">
        <v>54</v>
      </c>
      <c r="B34" s="27">
        <f>B28+B32</f>
        <v>231726370</v>
      </c>
      <c r="C34" s="27">
        <f>C28+C32</f>
        <v>277145764</v>
      </c>
      <c r="F34" s="32"/>
      <c r="G34" s="32"/>
    </row>
    <row r="35" spans="1:7" x14ac:dyDescent="0.3">
      <c r="A35" s="8"/>
      <c r="B35" s="25"/>
      <c r="C35" s="25"/>
      <c r="F35" s="32"/>
      <c r="G35" s="32"/>
    </row>
    <row r="36" spans="1:7" x14ac:dyDescent="0.3">
      <c r="A36" s="8" t="s">
        <v>55</v>
      </c>
      <c r="B36" s="25">
        <v>-36225436</v>
      </c>
      <c r="C36" s="25">
        <v>-45977646</v>
      </c>
      <c r="F36" s="32"/>
      <c r="G36" s="32"/>
    </row>
    <row r="37" spans="1:7" ht="18" thickBot="1" x14ac:dyDescent="0.35">
      <c r="A37" s="8"/>
      <c r="B37" s="25"/>
      <c r="C37" s="25"/>
      <c r="F37" s="32"/>
      <c r="G37" s="32"/>
    </row>
    <row r="38" spans="1:7" ht="18" thickBot="1" x14ac:dyDescent="0.35">
      <c r="A38" s="19" t="s">
        <v>56</v>
      </c>
      <c r="B38" s="27">
        <f>B34+B36</f>
        <v>195500934</v>
      </c>
      <c r="C38" s="27">
        <f>C34+C36</f>
        <v>231168118</v>
      </c>
      <c r="F38" s="32"/>
      <c r="G38" s="32"/>
    </row>
    <row r="39" spans="1:7" x14ac:dyDescent="0.3">
      <c r="A39" s="19" t="s">
        <v>2</v>
      </c>
      <c r="B39" s="25"/>
      <c r="C39" s="25"/>
      <c r="F39" s="32"/>
      <c r="G39" s="32"/>
    </row>
    <row r="40" spans="1:7" x14ac:dyDescent="0.3">
      <c r="A40" s="21" t="s">
        <v>90</v>
      </c>
      <c r="B40" s="26">
        <v>16.600000000000001</v>
      </c>
      <c r="C40" s="26">
        <v>19.63</v>
      </c>
      <c r="F40" s="32"/>
      <c r="G40" s="32"/>
    </row>
    <row r="41" spans="1:7" ht="18" thickBot="1" x14ac:dyDescent="0.35">
      <c r="A41" s="30"/>
      <c r="B41" s="25"/>
      <c r="C41" s="25"/>
      <c r="F41" s="32"/>
      <c r="G41" s="32"/>
    </row>
    <row r="42" spans="1:7" ht="18" thickBot="1" x14ac:dyDescent="0.35">
      <c r="A42" s="19" t="s">
        <v>57</v>
      </c>
      <c r="B42" s="27">
        <f>B38+B41</f>
        <v>195500934</v>
      </c>
      <c r="C42" s="27">
        <f>C38+C41</f>
        <v>231168118</v>
      </c>
      <c r="F42" s="32"/>
      <c r="G42" s="32"/>
    </row>
    <row r="43" spans="1:7" x14ac:dyDescent="0.3">
      <c r="A43" s="8"/>
      <c r="B43" s="25"/>
      <c r="C43" s="25"/>
    </row>
    <row r="44" spans="1:7" x14ac:dyDescent="0.3">
      <c r="B44" s="22"/>
      <c r="C44" s="22"/>
    </row>
    <row r="45" spans="1:7" x14ac:dyDescent="0.3">
      <c r="B45" s="20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3"/>
  <sheetViews>
    <sheetView topLeftCell="B1" zoomScale="60" zoomScaleNormal="60" workbookViewId="0">
      <selection activeCell="M25" sqref="M25"/>
    </sheetView>
  </sheetViews>
  <sheetFormatPr defaultColWidth="8.7109375" defaultRowHeight="17.25" x14ac:dyDescent="0.3"/>
  <cols>
    <col min="1" max="2" width="8.7109375" style="38"/>
    <col min="3" max="3" width="40.28515625" style="38" bestFit="1" customWidth="1"/>
    <col min="4" max="4" width="21.85546875" style="38" customWidth="1"/>
    <col min="5" max="5" width="28.140625" style="38" bestFit="1" customWidth="1"/>
    <col min="6" max="6" width="21.42578125" style="38" customWidth="1"/>
    <col min="7" max="7" width="19.140625" style="38" customWidth="1"/>
    <col min="8" max="8" width="20.42578125" style="38" customWidth="1"/>
    <col min="9" max="9" width="19.140625" style="38" customWidth="1"/>
    <col min="10" max="10" width="8.7109375" style="38"/>
    <col min="11" max="14" width="8.7109375" style="38" customWidth="1"/>
    <col min="15" max="16384" width="8.7109375" style="38"/>
  </cols>
  <sheetData>
    <row r="1" spans="3:9" ht="34.5" x14ac:dyDescent="0.3">
      <c r="C1" s="37"/>
      <c r="D1" s="62" t="s">
        <v>75</v>
      </c>
      <c r="E1" s="62" t="s">
        <v>58</v>
      </c>
      <c r="F1" s="62" t="s">
        <v>76</v>
      </c>
      <c r="G1" s="62" t="s">
        <v>20</v>
      </c>
      <c r="H1" s="62" t="s">
        <v>21</v>
      </c>
      <c r="I1" s="62" t="s">
        <v>59</v>
      </c>
    </row>
    <row r="2" spans="3:9" x14ac:dyDescent="0.3">
      <c r="C2" s="37"/>
      <c r="D2" s="63"/>
      <c r="E2" s="63"/>
      <c r="F2" s="63" t="s">
        <v>77</v>
      </c>
      <c r="G2" s="63"/>
      <c r="H2" s="63"/>
      <c r="I2" s="63"/>
    </row>
    <row r="3" spans="3:9" x14ac:dyDescent="0.3">
      <c r="C3" s="60"/>
      <c r="D3" s="61"/>
      <c r="E3" s="39"/>
      <c r="F3" s="39"/>
      <c r="G3" s="39"/>
      <c r="H3" s="39"/>
      <c r="I3" s="39"/>
    </row>
    <row r="4" spans="3:9" x14ac:dyDescent="0.3">
      <c r="C4" s="40"/>
      <c r="D4" s="83">
        <v>117738440</v>
      </c>
      <c r="E4" s="83">
        <v>441418396</v>
      </c>
      <c r="F4" s="83">
        <v>247478865</v>
      </c>
      <c r="G4" s="83">
        <v>1265796861</v>
      </c>
      <c r="H4" s="83">
        <v>1640298503</v>
      </c>
      <c r="I4" s="83">
        <v>3712731065</v>
      </c>
    </row>
    <row r="5" spans="3:9" x14ac:dyDescent="0.3">
      <c r="C5" s="40" t="s">
        <v>85</v>
      </c>
      <c r="D5" s="83"/>
      <c r="E5" s="83"/>
      <c r="F5" s="83"/>
      <c r="G5" s="83"/>
      <c r="H5" s="83"/>
      <c r="I5" s="83"/>
    </row>
    <row r="6" spans="3:9" ht="26.1" customHeight="1" x14ac:dyDescent="0.3">
      <c r="C6" s="43"/>
      <c r="D6" s="42"/>
      <c r="E6" s="42"/>
      <c r="F6" s="42"/>
      <c r="G6" s="59" t="s">
        <v>4</v>
      </c>
      <c r="H6" s="42"/>
      <c r="I6" s="42"/>
    </row>
    <row r="7" spans="3:9" x14ac:dyDescent="0.3">
      <c r="C7" s="43" t="s">
        <v>60</v>
      </c>
      <c r="D7" s="44" t="s">
        <v>71</v>
      </c>
      <c r="E7" s="44" t="s">
        <v>73</v>
      </c>
      <c r="F7" s="44" t="s">
        <v>71</v>
      </c>
      <c r="G7" s="44" t="s">
        <v>3</v>
      </c>
      <c r="H7" s="56">
        <v>195500934</v>
      </c>
      <c r="I7" s="56">
        <v>195500934</v>
      </c>
    </row>
    <row r="8" spans="3:9" ht="22.5" customHeight="1" x14ac:dyDescent="0.3">
      <c r="C8" s="45" t="s">
        <v>78</v>
      </c>
      <c r="D8" s="84" t="s">
        <v>71</v>
      </c>
      <c r="E8" s="84" t="s">
        <v>71</v>
      </c>
      <c r="F8" s="84" t="s">
        <v>73</v>
      </c>
      <c r="G8" s="84" t="s">
        <v>74</v>
      </c>
      <c r="H8" s="85">
        <v>-255021461</v>
      </c>
      <c r="I8" s="85">
        <v>-255021461</v>
      </c>
    </row>
    <row r="9" spans="3:9" x14ac:dyDescent="0.3">
      <c r="C9" s="43" t="s">
        <v>86</v>
      </c>
      <c r="D9" s="84"/>
      <c r="E9" s="84"/>
      <c r="F9" s="84"/>
      <c r="G9" s="84"/>
      <c r="H9" s="85"/>
      <c r="I9" s="85"/>
    </row>
    <row r="10" spans="3:9" x14ac:dyDescent="0.3">
      <c r="C10" s="40" t="s">
        <v>91</v>
      </c>
      <c r="D10" s="41">
        <v>117738440</v>
      </c>
      <c r="E10" s="41">
        <v>441418396</v>
      </c>
      <c r="F10" s="41">
        <v>247478865</v>
      </c>
      <c r="G10" s="41">
        <v>1265796861</v>
      </c>
      <c r="H10" s="41">
        <v>1580777976</v>
      </c>
      <c r="I10" s="41">
        <v>3653210538</v>
      </c>
    </row>
    <row r="11" spans="3:9" x14ac:dyDescent="0.3">
      <c r="C11" s="40"/>
      <c r="D11" s="44"/>
      <c r="E11" s="44"/>
      <c r="F11" s="44"/>
      <c r="G11" s="44"/>
      <c r="H11" s="44"/>
      <c r="I11" s="44"/>
    </row>
    <row r="12" spans="3:9" x14ac:dyDescent="0.3">
      <c r="C12" s="43" t="s">
        <v>79</v>
      </c>
      <c r="D12" s="44" t="s">
        <v>3</v>
      </c>
      <c r="E12" s="44" t="s">
        <v>3</v>
      </c>
      <c r="F12" s="44" t="s">
        <v>3</v>
      </c>
      <c r="G12" s="44" t="s">
        <v>3</v>
      </c>
      <c r="H12" s="57">
        <v>152758082</v>
      </c>
      <c r="I12" s="57">
        <v>152758082</v>
      </c>
    </row>
    <row r="13" spans="3:9" x14ac:dyDescent="0.3">
      <c r="C13" s="43" t="s">
        <v>61</v>
      </c>
      <c r="D13" s="44" t="s">
        <v>3</v>
      </c>
      <c r="E13" s="44" t="s">
        <v>3</v>
      </c>
      <c r="F13" s="44" t="s">
        <v>3</v>
      </c>
      <c r="G13" s="44" t="s">
        <v>3</v>
      </c>
      <c r="H13" s="57">
        <v>-4636774</v>
      </c>
      <c r="I13" s="57">
        <v>-4636774</v>
      </c>
    </row>
    <row r="14" spans="3:9" x14ac:dyDescent="0.3">
      <c r="C14" s="43" t="s">
        <v>80</v>
      </c>
      <c r="D14" s="44" t="s">
        <v>3</v>
      </c>
      <c r="E14" s="44" t="s">
        <v>3</v>
      </c>
      <c r="F14" s="44" t="s">
        <v>3</v>
      </c>
      <c r="G14" s="44" t="s">
        <v>3</v>
      </c>
      <c r="H14" s="58">
        <v>-19391459</v>
      </c>
      <c r="I14" s="58">
        <v>-19391459</v>
      </c>
    </row>
    <row r="15" spans="3:9" ht="16.5" customHeight="1" x14ac:dyDescent="0.3">
      <c r="C15" s="40" t="s">
        <v>81</v>
      </c>
      <c r="D15" s="41">
        <v>117738440</v>
      </c>
      <c r="E15" s="41">
        <v>441418396</v>
      </c>
      <c r="F15" s="41">
        <v>247478865</v>
      </c>
      <c r="G15" s="41">
        <v>1265796861</v>
      </c>
      <c r="H15" s="41">
        <v>1709507825</v>
      </c>
      <c r="I15" s="41">
        <v>3781940387</v>
      </c>
    </row>
    <row r="16" spans="3:9" ht="16.5" customHeight="1" x14ac:dyDescent="0.3">
      <c r="C16" s="40"/>
      <c r="D16" s="41"/>
      <c r="E16" s="41"/>
      <c r="F16" s="41"/>
      <c r="G16" s="41"/>
      <c r="H16" s="41"/>
      <c r="I16" s="41"/>
    </row>
    <row r="17" spans="3:9" x14ac:dyDescent="0.3">
      <c r="C17" s="43" t="s">
        <v>56</v>
      </c>
      <c r="D17" s="42" t="s">
        <v>3</v>
      </c>
      <c r="E17" s="42" t="s">
        <v>3</v>
      </c>
      <c r="F17" s="42" t="s">
        <v>3</v>
      </c>
      <c r="G17" s="42" t="s">
        <v>3</v>
      </c>
      <c r="H17" s="56">
        <v>231168118</v>
      </c>
      <c r="I17" s="56">
        <v>231168118</v>
      </c>
    </row>
    <row r="18" spans="3:9" ht="22.5" customHeight="1" x14ac:dyDescent="0.3">
      <c r="C18" s="45" t="s">
        <v>78</v>
      </c>
      <c r="D18" s="86" t="s">
        <v>82</v>
      </c>
      <c r="E18" s="86" t="s">
        <v>83</v>
      </c>
      <c r="F18" s="86" t="s">
        <v>84</v>
      </c>
      <c r="G18" s="86" t="s">
        <v>74</v>
      </c>
      <c r="H18" s="83">
        <v>-182141366</v>
      </c>
      <c r="I18" s="83">
        <v>-182141366</v>
      </c>
    </row>
    <row r="19" spans="3:9" x14ac:dyDescent="0.3">
      <c r="C19" s="43" t="s">
        <v>92</v>
      </c>
      <c r="D19" s="86"/>
      <c r="E19" s="86"/>
      <c r="F19" s="86"/>
      <c r="G19" s="86"/>
      <c r="H19" s="83"/>
      <c r="I19" s="83"/>
    </row>
    <row r="20" spans="3:9" x14ac:dyDescent="0.3">
      <c r="C20" s="40" t="s">
        <v>93</v>
      </c>
      <c r="D20" s="41">
        <v>117738440</v>
      </c>
      <c r="E20" s="41">
        <v>441418396</v>
      </c>
      <c r="F20" s="41">
        <v>247478865</v>
      </c>
      <c r="G20" s="41">
        <v>1265796861</v>
      </c>
      <c r="H20" s="41">
        <v>1758534577</v>
      </c>
      <c r="I20" s="41">
        <v>3830967139</v>
      </c>
    </row>
    <row r="21" spans="3:9" x14ac:dyDescent="0.3">
      <c r="C21" s="60"/>
      <c r="D21" s="47"/>
      <c r="E21" s="46"/>
      <c r="F21" s="46"/>
      <c r="G21" s="46"/>
      <c r="H21" s="46"/>
      <c r="I21" s="46"/>
    </row>
    <row r="22" spans="3:9" x14ac:dyDescent="0.3">
      <c r="C22" s="46"/>
    </row>
    <row r="23" spans="3:9" x14ac:dyDescent="0.3">
      <c r="C23" s="46"/>
    </row>
  </sheetData>
  <mergeCells count="18">
    <mergeCell ref="F8:F9"/>
    <mergeCell ref="G8:G9"/>
    <mergeCell ref="H4:H5"/>
    <mergeCell ref="I4:I5"/>
    <mergeCell ref="I8:I9"/>
    <mergeCell ref="D18:D19"/>
    <mergeCell ref="E18:E19"/>
    <mergeCell ref="F18:F19"/>
    <mergeCell ref="G18:G19"/>
    <mergeCell ref="H18:H19"/>
    <mergeCell ref="I18:I19"/>
    <mergeCell ref="D4:D5"/>
    <mergeCell ref="E4:E5"/>
    <mergeCell ref="F4:F5"/>
    <mergeCell ref="G4:G5"/>
    <mergeCell ref="H8:H9"/>
    <mergeCell ref="D8:D9"/>
    <mergeCell ref="E8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zoomScale="70" zoomScaleNormal="70" workbookViewId="0">
      <selection activeCell="L34" sqref="L34"/>
    </sheetView>
  </sheetViews>
  <sheetFormatPr defaultColWidth="9.140625" defaultRowHeight="16.5" x14ac:dyDescent="0.3"/>
  <cols>
    <col min="1" max="1" width="9.140625" style="3"/>
    <col min="2" max="2" width="42.42578125" style="81" customWidth="1"/>
    <col min="3" max="3" width="25.5703125" style="81" customWidth="1"/>
    <col min="4" max="4" width="27.42578125" style="81" customWidth="1"/>
    <col min="5" max="16384" width="9.140625" style="3"/>
  </cols>
  <sheetData>
    <row r="1" spans="2:4" x14ac:dyDescent="0.3">
      <c r="B1" s="48"/>
      <c r="C1" s="64" t="s">
        <v>94</v>
      </c>
      <c r="D1" s="64" t="s">
        <v>114</v>
      </c>
    </row>
    <row r="2" spans="2:4" x14ac:dyDescent="0.3">
      <c r="B2" s="48"/>
      <c r="C2" s="65">
        <v>43646</v>
      </c>
      <c r="D2" s="66">
        <v>44012</v>
      </c>
    </row>
    <row r="3" spans="2:4" x14ac:dyDescent="0.3">
      <c r="B3" s="48"/>
      <c r="C3" s="80"/>
    </row>
    <row r="4" spans="2:4" x14ac:dyDescent="0.3">
      <c r="B4" s="67"/>
      <c r="C4" s="49"/>
      <c r="D4" s="49"/>
    </row>
    <row r="5" spans="2:4" x14ac:dyDescent="0.3">
      <c r="B5" s="68" t="s">
        <v>54</v>
      </c>
      <c r="C5" s="69">
        <v>231726370</v>
      </c>
      <c r="D5" s="69">
        <v>277145764</v>
      </c>
    </row>
    <row r="6" spans="2:4" x14ac:dyDescent="0.3">
      <c r="B6" s="48"/>
      <c r="C6" s="49"/>
      <c r="D6" s="49"/>
    </row>
    <row r="7" spans="2:4" x14ac:dyDescent="0.3">
      <c r="B7" s="53" t="s">
        <v>95</v>
      </c>
      <c r="C7" s="49"/>
      <c r="D7" s="49"/>
    </row>
    <row r="8" spans="2:4" x14ac:dyDescent="0.3">
      <c r="B8" s="53"/>
      <c r="C8" s="51"/>
      <c r="D8" s="51"/>
    </row>
    <row r="9" spans="2:4" x14ac:dyDescent="0.3">
      <c r="B9" s="50" t="s">
        <v>38</v>
      </c>
      <c r="C9" s="52">
        <v>96778441</v>
      </c>
      <c r="D9" s="52">
        <v>104878483</v>
      </c>
    </row>
    <row r="10" spans="2:4" x14ac:dyDescent="0.3">
      <c r="B10" s="50" t="s">
        <v>96</v>
      </c>
      <c r="C10" s="52">
        <v>-124163</v>
      </c>
      <c r="D10" s="52">
        <v>-156791</v>
      </c>
    </row>
    <row r="11" spans="2:4" x14ac:dyDescent="0.3">
      <c r="B11" s="50" t="s">
        <v>97</v>
      </c>
      <c r="C11" s="52">
        <v>-7995886</v>
      </c>
      <c r="D11" s="52">
        <v>-12680443</v>
      </c>
    </row>
    <row r="12" spans="2:4" x14ac:dyDescent="0.3">
      <c r="B12" s="50" t="s">
        <v>98</v>
      </c>
      <c r="C12" s="52">
        <v>2128527</v>
      </c>
      <c r="D12" s="51" t="s">
        <v>87</v>
      </c>
    </row>
    <row r="13" spans="2:4" ht="28.5" x14ac:dyDescent="0.3">
      <c r="B13" s="50" t="s">
        <v>99</v>
      </c>
      <c r="C13" s="52">
        <v>-11136939</v>
      </c>
      <c r="D13" s="52">
        <v>-14266110</v>
      </c>
    </row>
    <row r="14" spans="2:4" x14ac:dyDescent="0.3">
      <c r="B14" s="50" t="s">
        <v>100</v>
      </c>
      <c r="C14" s="51" t="s">
        <v>3</v>
      </c>
      <c r="D14" s="52">
        <v>-27749154</v>
      </c>
    </row>
    <row r="15" spans="2:4" x14ac:dyDescent="0.3">
      <c r="B15" s="50" t="s">
        <v>101</v>
      </c>
      <c r="C15" s="51" t="s">
        <v>3</v>
      </c>
      <c r="D15" s="52">
        <v>3868</v>
      </c>
    </row>
    <row r="16" spans="2:4" x14ac:dyDescent="0.3">
      <c r="B16" s="50" t="s">
        <v>102</v>
      </c>
      <c r="C16" s="52">
        <v>50177410</v>
      </c>
      <c r="D16" s="52">
        <v>5898078</v>
      </c>
    </row>
    <row r="17" spans="2:4" x14ac:dyDescent="0.3">
      <c r="B17" s="50" t="s">
        <v>103</v>
      </c>
      <c r="C17" s="52">
        <v>-12022753</v>
      </c>
      <c r="D17" s="52">
        <v>-13287413</v>
      </c>
    </row>
    <row r="18" spans="2:4" x14ac:dyDescent="0.3">
      <c r="B18" s="50" t="s">
        <v>104</v>
      </c>
      <c r="C18" s="52">
        <v>-373183</v>
      </c>
      <c r="D18" s="52">
        <v>4416346</v>
      </c>
    </row>
    <row r="19" spans="2:4" ht="28.5" x14ac:dyDescent="0.3">
      <c r="B19" s="50" t="s">
        <v>105</v>
      </c>
      <c r="C19" s="70">
        <v>3337623</v>
      </c>
      <c r="D19" s="70">
        <v>6365535</v>
      </c>
    </row>
    <row r="20" spans="2:4" ht="28.5" x14ac:dyDescent="0.3">
      <c r="B20" s="48" t="s">
        <v>106</v>
      </c>
      <c r="C20" s="71">
        <v>352495447</v>
      </c>
      <c r="D20" s="71">
        <v>330568163</v>
      </c>
    </row>
    <row r="21" spans="2:4" x14ac:dyDescent="0.3">
      <c r="B21" s="48"/>
      <c r="C21" s="49"/>
      <c r="D21" s="49"/>
    </row>
    <row r="22" spans="2:4" ht="28.5" x14ac:dyDescent="0.3">
      <c r="B22" s="50" t="s">
        <v>107</v>
      </c>
      <c r="C22" s="52">
        <v>174045421</v>
      </c>
      <c r="D22" s="52">
        <v>56537639</v>
      </c>
    </row>
    <row r="23" spans="2:4" x14ac:dyDescent="0.3">
      <c r="B23" s="50" t="s">
        <v>108</v>
      </c>
      <c r="C23" s="52">
        <v>-125198753</v>
      </c>
      <c r="D23" s="52">
        <v>81585887</v>
      </c>
    </row>
    <row r="24" spans="2:4" ht="28.5" x14ac:dyDescent="0.3">
      <c r="B24" s="50" t="s">
        <v>109</v>
      </c>
      <c r="C24" s="70">
        <v>19313505</v>
      </c>
      <c r="D24" s="70">
        <v>-177139372</v>
      </c>
    </row>
    <row r="25" spans="2:4" x14ac:dyDescent="0.3">
      <c r="B25" s="50"/>
      <c r="C25" s="51"/>
      <c r="D25" s="51"/>
    </row>
    <row r="26" spans="2:4" x14ac:dyDescent="0.3">
      <c r="B26" s="48" t="s">
        <v>62</v>
      </c>
      <c r="C26" s="69">
        <v>420655620</v>
      </c>
      <c r="D26" s="72">
        <v>291552317</v>
      </c>
    </row>
    <row r="27" spans="2:4" x14ac:dyDescent="0.3">
      <c r="B27" s="50" t="s">
        <v>63</v>
      </c>
      <c r="C27" s="52">
        <v>1262839</v>
      </c>
      <c r="D27" s="73">
        <v>1343071</v>
      </c>
    </row>
    <row r="28" spans="2:4" x14ac:dyDescent="0.3">
      <c r="B28" s="50" t="s">
        <v>110</v>
      </c>
      <c r="C28" s="74" t="s">
        <v>83</v>
      </c>
      <c r="D28" s="75">
        <v>-21223666</v>
      </c>
    </row>
    <row r="29" spans="2:4" x14ac:dyDescent="0.3">
      <c r="B29" s="48" t="s">
        <v>64</v>
      </c>
      <c r="C29" s="76">
        <v>421918459</v>
      </c>
      <c r="D29" s="76">
        <v>271671722</v>
      </c>
    </row>
    <row r="30" spans="2:4" x14ac:dyDescent="0.3">
      <c r="B30" s="48"/>
      <c r="C30" s="76"/>
      <c r="D30" s="76"/>
    </row>
    <row r="31" spans="2:4" x14ac:dyDescent="0.3">
      <c r="B31" s="48"/>
      <c r="C31" s="51"/>
      <c r="D31" s="48"/>
    </row>
    <row r="32" spans="2:4" x14ac:dyDescent="0.3">
      <c r="B32" s="48" t="s">
        <v>65</v>
      </c>
      <c r="C32" s="48"/>
      <c r="D32" s="48"/>
    </row>
    <row r="33" spans="2:4" ht="28.5" x14ac:dyDescent="0.3">
      <c r="B33" s="50" t="s">
        <v>66</v>
      </c>
      <c r="C33" s="52">
        <v>-368757491</v>
      </c>
      <c r="D33" s="73">
        <v>-425210176</v>
      </c>
    </row>
    <row r="34" spans="2:4" x14ac:dyDescent="0.3">
      <c r="B34" s="50" t="s">
        <v>111</v>
      </c>
      <c r="C34" s="52">
        <v>-22645329</v>
      </c>
      <c r="D34" s="73">
        <v>-64069989</v>
      </c>
    </row>
    <row r="35" spans="2:4" x14ac:dyDescent="0.3">
      <c r="B35" s="50" t="s">
        <v>112</v>
      </c>
      <c r="C35" s="52">
        <v>165335</v>
      </c>
      <c r="D35" s="73">
        <v>214050</v>
      </c>
    </row>
    <row r="36" spans="2:4" x14ac:dyDescent="0.3">
      <c r="B36" s="50" t="s">
        <v>115</v>
      </c>
      <c r="C36" s="75">
        <v>141690840</v>
      </c>
      <c r="D36" s="75">
        <v>4443956</v>
      </c>
    </row>
    <row r="37" spans="2:4" x14ac:dyDescent="0.3">
      <c r="B37" s="50"/>
      <c r="C37" s="75"/>
      <c r="D37" s="75"/>
    </row>
    <row r="38" spans="2:4" x14ac:dyDescent="0.3">
      <c r="B38" s="48" t="s">
        <v>116</v>
      </c>
      <c r="C38" s="76">
        <v>-249546645</v>
      </c>
      <c r="D38" s="77">
        <v>-484622159</v>
      </c>
    </row>
    <row r="39" spans="2:4" x14ac:dyDescent="0.3">
      <c r="B39" s="48"/>
      <c r="C39" s="76"/>
      <c r="D39" s="77"/>
    </row>
    <row r="40" spans="2:4" x14ac:dyDescent="0.3">
      <c r="B40" s="48" t="s">
        <v>67</v>
      </c>
      <c r="C40" s="48"/>
      <c r="D40" s="48"/>
    </row>
    <row r="41" spans="2:4" ht="22.5" customHeight="1" x14ac:dyDescent="0.3">
      <c r="B41" s="55" t="s">
        <v>113</v>
      </c>
      <c r="C41" s="51" t="s">
        <v>3</v>
      </c>
      <c r="D41" s="73">
        <v>277938000</v>
      </c>
    </row>
    <row r="42" spans="2:4" x14ac:dyDescent="0.3">
      <c r="B42" s="50" t="s">
        <v>68</v>
      </c>
      <c r="C42" s="70">
        <v>-1703713</v>
      </c>
      <c r="D42" s="75">
        <v>-507935</v>
      </c>
    </row>
    <row r="43" spans="2:4" x14ac:dyDescent="0.3">
      <c r="B43" s="48" t="s">
        <v>69</v>
      </c>
      <c r="C43" s="72">
        <v>-1703713</v>
      </c>
      <c r="D43" s="72">
        <v>277430065</v>
      </c>
    </row>
    <row r="44" spans="2:4" x14ac:dyDescent="0.3">
      <c r="B44" s="48"/>
      <c r="C44" s="72"/>
      <c r="D44" s="72"/>
    </row>
    <row r="45" spans="2:4" x14ac:dyDescent="0.3">
      <c r="B45" s="78" t="s">
        <v>117</v>
      </c>
      <c r="C45" s="76">
        <v>170668101</v>
      </c>
      <c r="D45" s="76">
        <v>64479628</v>
      </c>
    </row>
    <row r="46" spans="2:4" ht="28.5" x14ac:dyDescent="0.3">
      <c r="B46" s="78" t="s">
        <v>118</v>
      </c>
      <c r="C46" s="76">
        <v>708752317</v>
      </c>
      <c r="D46" s="76">
        <v>311138161</v>
      </c>
    </row>
    <row r="47" spans="2:4" ht="28.5" x14ac:dyDescent="0.3">
      <c r="B47" s="78" t="s">
        <v>70</v>
      </c>
      <c r="C47" s="79">
        <v>879420418</v>
      </c>
      <c r="D47" s="79">
        <v>375617789</v>
      </c>
    </row>
    <row r="48" spans="2:4" x14ac:dyDescent="0.3">
      <c r="B48" s="54"/>
      <c r="C48" s="79"/>
      <c r="D48" s="79"/>
    </row>
    <row r="49" ht="22.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30062020-En</vt:lpstr>
      <vt:lpstr>Rez. Glob_30062020-En</vt:lpstr>
      <vt:lpstr>Capitaluri_30062020-En</vt:lpstr>
      <vt:lpstr>Flux de trez_30062020-En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2020-08-27T04:50:21Z</dcterms:modified>
</cp:coreProperties>
</file>