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rezultate financiare\2025\Rezultate trim III 2025\Site\EN\"/>
    </mc:Choice>
  </mc:AlternateContent>
  <xr:revisionPtr revIDLastSave="0" documentId="8_{35034CE4-B3DF-4D46-B286-4E24063FA81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 Poz.Fin. 30092025-En" sheetId="2" r:id="rId1"/>
    <sheet name="Rez. Glob_30092025-En" sheetId="3" r:id="rId2"/>
    <sheet name="Capitaluri_30092025_En" sheetId="4" r:id="rId3"/>
    <sheet name="Flux de numerar_30092025_En" sheetId="5" r:id="rId4"/>
  </sheets>
  <definedNames>
    <definedName name="OLE_LINK7" localSheetId="3">'Flux de numerar_30092025_En'!#REF!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5" l="1"/>
  <c r="C52" i="5"/>
  <c r="D42" i="5"/>
  <c r="D54" i="5" s="1"/>
  <c r="D58" i="5" s="1"/>
  <c r="C42" i="5"/>
  <c r="C54" i="5" s="1"/>
  <c r="C58" i="5" s="1"/>
  <c r="D33" i="5"/>
  <c r="C33" i="5"/>
  <c r="D24" i="5"/>
  <c r="C24" i="5"/>
  <c r="C33" i="3"/>
  <c r="B33" i="3"/>
  <c r="B21" i="3"/>
  <c r="B28" i="3" s="1"/>
  <c r="B35" i="3" s="1"/>
  <c r="B39" i="3" s="1"/>
  <c r="B45" i="3" s="1"/>
  <c r="C10" i="3"/>
  <c r="C21" i="3" s="1"/>
  <c r="C28" i="3" s="1"/>
  <c r="C35" i="3" s="1"/>
  <c r="C39" i="3" s="1"/>
  <c r="C45" i="3" s="1"/>
  <c r="B10" i="3"/>
  <c r="D53" i="2"/>
  <c r="C53" i="2"/>
  <c r="D40" i="2"/>
  <c r="D55" i="2" s="1"/>
  <c r="C40" i="2"/>
  <c r="C55" i="2" s="1"/>
  <c r="D33" i="2"/>
  <c r="D57" i="2" s="1"/>
  <c r="C33" i="2"/>
  <c r="C57" i="2" s="1"/>
  <c r="D21" i="2"/>
  <c r="D23" i="2" s="1"/>
  <c r="C21" i="2"/>
  <c r="C23" i="2" s="1"/>
  <c r="D13" i="2"/>
  <c r="C13" i="2"/>
</calcChain>
</file>

<file path=xl/sharedStrings.xml><?xml version="1.0" encoding="utf-8"?>
<sst xmlns="http://schemas.openxmlformats.org/spreadsheetml/2006/main" count="208" uniqueCount="148">
  <si>
    <t xml:space="preserve">      30 September 2025</t>
  </si>
  <si>
    <t xml:space="preserve">      31 December 2024</t>
  </si>
  <si>
    <t>Asset</t>
  </si>
  <si>
    <t>Tangible assets</t>
  </si>
  <si>
    <t>Rights of use of the leasing assets</t>
  </si>
  <si>
    <t>Intangible assets</t>
  </si>
  <si>
    <t>Investments in subsidiaries</t>
  </si>
  <si>
    <t>Other receivables</t>
  </si>
  <si>
    <t>Deferred tax</t>
  </si>
  <si>
    <t>Restricted cash</t>
  </si>
  <si>
    <t>Active circulante</t>
  </si>
  <si>
    <t>Inventories</t>
  </si>
  <si>
    <t xml:space="preserve">Trade receivables </t>
  </si>
  <si>
    <t>Income tax receivables</t>
  </si>
  <si>
    <t>Cash and cash equivalent</t>
  </si>
  <si>
    <t>Total asset</t>
  </si>
  <si>
    <t>EQUITY AND DEBTS</t>
  </si>
  <si>
    <t>Equity</t>
  </si>
  <si>
    <t>Share capital</t>
  </si>
  <si>
    <t>Hyperinflation adjustment of share capital</t>
  </si>
  <si>
    <t>Share premium</t>
  </si>
  <si>
    <t>Other reserves</t>
  </si>
  <si>
    <t>Retained earnings</t>
  </si>
  <si>
    <t>Long-term debts</t>
  </si>
  <si>
    <t xml:space="preserve">Long-term loans </t>
  </si>
  <si>
    <t>Deferred revenue</t>
  </si>
  <si>
    <t>Debts related to rights of use of leased assets</t>
  </si>
  <si>
    <t>Provision for employee benefits</t>
  </si>
  <si>
    <t>Current debts</t>
  </si>
  <si>
    <t xml:space="preserve">Short-term loans </t>
  </si>
  <si>
    <t>Current tax payable</t>
  </si>
  <si>
    <t>Trade payables</t>
  </si>
  <si>
    <t>Other payables</t>
  </si>
  <si>
    <t>Client contract liabilities</t>
  </si>
  <si>
    <t xml:space="preserve">Other provisions </t>
  </si>
  <si>
    <t>Total debts</t>
  </si>
  <si>
    <t>Total equity and debts</t>
  </si>
  <si>
    <t>Period</t>
  </si>
  <si>
    <t>Revenue from the domestic transmission activity</t>
  </si>
  <si>
    <t>Othe revenue</t>
  </si>
  <si>
    <t>Operational revenue before the balancing and construction activity according to IFRIC12</t>
  </si>
  <si>
    <t>Depreciation</t>
  </si>
  <si>
    <t>Employees costs</t>
  </si>
  <si>
    <t>NTS gas consumption, materials and consumables used</t>
  </si>
  <si>
    <t>Expenses with royalties</t>
  </si>
  <si>
    <t>Maintenance and transmission</t>
  </si>
  <si>
    <t>Taxes and other amounts owed to the state</t>
  </si>
  <si>
    <t>Revenue/(Expenses) with provisions for risks and expenses</t>
  </si>
  <si>
    <t>Receivables impairment loss/(gain)</t>
  </si>
  <si>
    <t>Other operating expenses</t>
  </si>
  <si>
    <t>Operational profit before the balancing and construction activity according to IFRIC12</t>
  </si>
  <si>
    <t>Revenue from the balancing activity</t>
  </si>
  <si>
    <t>Cost of balancing gas</t>
  </si>
  <si>
    <t>Revenue from the construction activity according to IFRIC12</t>
  </si>
  <si>
    <t>Cost of assets constructed according to IFRIC12</t>
  </si>
  <si>
    <t>Operational profit</t>
  </si>
  <si>
    <t>Interest income</t>
  </si>
  <si>
    <t>Financial revenue</t>
  </si>
  <si>
    <t>Financial expenses</t>
  </si>
  <si>
    <t>Financial revenue, net</t>
  </si>
  <si>
    <t>Profit before tax</t>
  </si>
  <si>
    <t>Profit tax expense</t>
  </si>
  <si>
    <t>Net profit for the period</t>
  </si>
  <si>
    <t xml:space="preserve">   </t>
  </si>
  <si>
    <t>Shares number</t>
  </si>
  <si>
    <t>Basic and diluted earnings per share (expressed in lei per share)</t>
  </si>
  <si>
    <t xml:space="preserve">Actuarial gain / loss for the period </t>
  </si>
  <si>
    <t>Total comprehensive income for the period</t>
  </si>
  <si>
    <t xml:space="preserve">Balance at 30 September 2025 </t>
  </si>
  <si>
    <t xml:space="preserve">                     -</t>
  </si>
  <si>
    <t xml:space="preserve">                      -</t>
  </si>
  <si>
    <t xml:space="preserve">                           -</t>
  </si>
  <si>
    <t xml:space="preserve">                        -</t>
  </si>
  <si>
    <t xml:space="preserve">                         -</t>
  </si>
  <si>
    <t xml:space="preserve">                             -</t>
  </si>
  <si>
    <t>Dividends relate to 2024</t>
  </si>
  <si>
    <t>Shareholder transactions:</t>
  </si>
  <si>
    <t>-</t>
  </si>
  <si>
    <t xml:space="preserve">Establishing tax reserves  </t>
  </si>
  <si>
    <t xml:space="preserve">                          -</t>
  </si>
  <si>
    <r>
      <t>Tot</t>
    </r>
    <r>
      <rPr>
        <b/>
        <sz val="12"/>
        <color theme="1"/>
        <rFont val="Segoe UI"/>
        <family val="2"/>
      </rPr>
      <t>al other comprehensive income</t>
    </r>
  </si>
  <si>
    <t>Actuarial gains and losses</t>
  </si>
  <si>
    <t xml:space="preserve">Net profit for the period </t>
  </si>
  <si>
    <t>Elements of the comprehensive income</t>
  </si>
  <si>
    <t xml:space="preserve">Balance at 31 December 2024 (audited) </t>
  </si>
  <si>
    <t>Dividends related to 2023</t>
  </si>
  <si>
    <t xml:space="preserve">  -</t>
  </si>
  <si>
    <t xml:space="preserve">                       -</t>
  </si>
  <si>
    <t xml:space="preserve">                            -</t>
  </si>
  <si>
    <r>
      <t>Shareholder transactions:</t>
    </r>
    <r>
      <rPr>
        <sz val="12"/>
        <color theme="1"/>
        <rFont val="Segoe UI"/>
        <family val="2"/>
      </rPr>
      <t xml:space="preserve"> </t>
    </r>
  </si>
  <si>
    <t>Establishing tax reserves</t>
  </si>
  <si>
    <t>Legal reserve created</t>
  </si>
  <si>
    <r>
      <t>T</t>
    </r>
    <r>
      <rPr>
        <b/>
        <sz val="12"/>
        <color theme="1"/>
        <rFont val="Segoe UI"/>
        <family val="2"/>
      </rPr>
      <t>otal other comprehensive income</t>
    </r>
  </si>
  <si>
    <t>Balance at 30 September 2024 (restated)*</t>
  </si>
  <si>
    <t>Dividends for 2023</t>
  </si>
  <si>
    <t>Total other comprehensive income</t>
  </si>
  <si>
    <t>Net profit for the period (restated-note 32)*</t>
  </si>
  <si>
    <t>Balance at 1 January 2024</t>
  </si>
  <si>
    <t>Effect of accounting error corrections (note 32)</t>
  </si>
  <si>
    <t>Balance at 1 January 2024 (before restatement) (note 32)</t>
  </si>
  <si>
    <t>Legal reserve</t>
  </si>
  <si>
    <t>premium</t>
  </si>
  <si>
    <t>Total equity</t>
  </si>
  <si>
    <t>Reinvested profit reserve</t>
  </si>
  <si>
    <t>Share</t>
  </si>
  <si>
    <t>Share capital adjustments for hyperinflation</t>
  </si>
  <si>
    <t>Share Capital</t>
  </si>
  <si>
    <t>Adjustments for:</t>
  </si>
  <si>
    <t>Gain/(loss) on transfer of fixed assets</t>
  </si>
  <si>
    <t xml:space="preserve">Other provisions  </t>
  </si>
  <si>
    <t xml:space="preserve">Provisions for employee benefits </t>
  </si>
  <si>
    <t xml:space="preserve">Adjustments for the investment impairment </t>
  </si>
  <si>
    <t>Adjustments for the inventory impairment</t>
  </si>
  <si>
    <t>Income from connection fees, grants and goods taken free of charge</t>
  </si>
  <si>
    <t>Sundry debtors and receivable loss</t>
  </si>
  <si>
    <t xml:space="preserve">Adjustments for the receivable’s impairment </t>
  </si>
  <si>
    <t>Interest expenses</t>
  </si>
  <si>
    <t>Adjustment of the Receivable regarding the Concession Agreement</t>
  </si>
  <si>
    <t>Effect of restatement of the provision for employee benefits</t>
  </si>
  <si>
    <t>Effect of exchange rate fluctuation on other items than from operation</t>
  </si>
  <si>
    <t>Other expenses  and revenue</t>
  </si>
  <si>
    <t xml:space="preserve">Operating profit before the changes in working capital </t>
  </si>
  <si>
    <t xml:space="preserve">(Increase)/decrease in trade and other receivables </t>
  </si>
  <si>
    <t xml:space="preserve">(Increase)/decrease in inventories </t>
  </si>
  <si>
    <t>Increase/(decrease) in trade payables and other debts</t>
  </si>
  <si>
    <t>Cash generated from operations</t>
  </si>
  <si>
    <t>Paid profit tax</t>
  </si>
  <si>
    <t>Net cash inflow from operation activities</t>
  </si>
  <si>
    <t xml:space="preserve">Cash flow from </t>
  </si>
  <si>
    <t>investment activities</t>
  </si>
  <si>
    <t>Payments to acquire intangible assets</t>
  </si>
  <si>
    <t>Payments to acquire tangible assets</t>
  </si>
  <si>
    <t xml:space="preserve">Receipts from the disposal of tangible assets </t>
  </si>
  <si>
    <t xml:space="preserve">Financial investment/shares </t>
  </si>
  <si>
    <t>Interest received</t>
  </si>
  <si>
    <t>Net cash used in investment activities</t>
  </si>
  <si>
    <t>Cash flow from financing activities</t>
  </si>
  <si>
    <t>Long-term loan withdrawals</t>
  </si>
  <si>
    <t>Long term loans repayments</t>
  </si>
  <si>
    <t>Credit withdrawals/repayments for working capital</t>
  </si>
  <si>
    <t xml:space="preserve">Cash flow from connection fees </t>
  </si>
  <si>
    <t>Leasing payments (IFRS 16)</t>
  </si>
  <si>
    <t>Interest paied</t>
  </si>
  <si>
    <t>Dividends paid</t>
  </si>
  <si>
    <t>Net cash used in financing activities</t>
  </si>
  <si>
    <r>
      <t xml:space="preserve">Net change in cash and  </t>
    </r>
    <r>
      <rPr>
        <b/>
        <sz val="12"/>
        <color rgb="FF000000"/>
        <rFont val="Segoe UI"/>
        <family val="2"/>
      </rPr>
      <t>cash equivalents</t>
    </r>
  </si>
  <si>
    <t>Cash and cash equivalent as at the beginning  of the year</t>
  </si>
  <si>
    <r>
      <t xml:space="preserve">Cash and cash equivalent  </t>
    </r>
    <r>
      <rPr>
        <b/>
        <sz val="12"/>
        <color rgb="FF000000"/>
        <rFont val="Segoe UI"/>
        <family val="2"/>
      </rPr>
      <t>as at the end of the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</si>
</sst>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#,##0.000_);\(#,##0.000\)"/>
    <numFmt numFmtId="166" formatCode="[$-418]d&quot; &quot;mmmm&quot; &quot;yyyy;@"/>
  </numFmts>
  <fonts count="20" x14ac:knownFonts="1">
    <font>
      <sz val="11"/>
      <color theme="1"/>
      <name val="Calibri"/>
      <family val="2"/>
      <scheme val="minor"/>
    </font>
    <font>
      <sz val="12"/>
      <color rgb="FFFF0000"/>
      <name val="Segoe UI"/>
      <family val="2"/>
      <charset val="238"/>
    </font>
    <font>
      <sz val="12"/>
      <name val="Segoe UI"/>
      <family val="2"/>
      <charset val="238"/>
    </font>
    <font>
      <b/>
      <sz val="12"/>
      <color rgb="FFFF0000"/>
      <name val="Segoe UI"/>
      <family val="2"/>
      <charset val="238"/>
    </font>
    <font>
      <b/>
      <u/>
      <sz val="12"/>
      <name val="Segoe UI"/>
      <family val="2"/>
      <charset val="238"/>
    </font>
    <font>
      <b/>
      <sz val="12"/>
      <name val="Segoe UI"/>
      <family val="2"/>
      <charset val="238"/>
    </font>
    <font>
      <b/>
      <sz val="10"/>
      <color theme="1"/>
      <name val="Georgia"/>
      <family val="1"/>
    </font>
    <font>
      <b/>
      <sz val="12"/>
      <color rgb="FF000000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</font>
    <font>
      <b/>
      <u/>
      <sz val="12"/>
      <name val="Arial Narrow"/>
      <family val="2"/>
    </font>
    <font>
      <sz val="12"/>
      <color theme="1"/>
      <name val="Segoe UI"/>
      <family val="2"/>
    </font>
    <font>
      <sz val="12"/>
      <color rgb="FFFF0000"/>
      <name val="Segoe UI"/>
      <family val="2"/>
    </font>
    <font>
      <b/>
      <u val="double"/>
      <sz val="12"/>
      <color theme="1"/>
      <name val="Segoe UI"/>
      <family val="2"/>
    </font>
    <font>
      <u/>
      <sz val="12"/>
      <color theme="1"/>
      <name val="Segoe UI"/>
      <family val="2"/>
    </font>
    <font>
      <i/>
      <sz val="12"/>
      <color theme="1"/>
      <name val="Segoe UI"/>
      <family val="2"/>
    </font>
    <font>
      <b/>
      <u/>
      <sz val="12"/>
      <color theme="1"/>
      <name val="Segoe UI"/>
      <family val="2"/>
    </font>
    <font>
      <u val="double"/>
      <sz val="12"/>
      <color theme="1"/>
      <name val="Segoe UI"/>
      <family val="2"/>
    </font>
    <font>
      <b/>
      <sz val="12"/>
      <name val="Segoe UI"/>
      <family val="2"/>
    </font>
    <font>
      <b/>
      <sz val="12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3" fontId="2" fillId="0" borderId="0" xfId="0" applyNumberFormat="1" applyFont="1" applyFill="1"/>
    <xf numFmtId="0" fontId="3" fillId="0" borderId="0" xfId="0" applyFont="1" applyAlignment="1">
      <alignment wrapText="1"/>
    </xf>
    <xf numFmtId="14" fontId="4" fillId="0" borderId="1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/>
    </xf>
    <xf numFmtId="0" fontId="2" fillId="0" borderId="0" xfId="0" applyFont="1"/>
    <xf numFmtId="3" fontId="5" fillId="0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0" fontId="2" fillId="0" borderId="0" xfId="0" applyFont="1" applyAlignment="1"/>
    <xf numFmtId="3" fontId="7" fillId="0" borderId="3" xfId="0" applyNumberFormat="1" applyFont="1" applyFill="1" applyBorder="1" applyAlignment="1">
      <alignment horizontal="right" wrapText="1"/>
    </xf>
    <xf numFmtId="3" fontId="5" fillId="0" borderId="0" xfId="0" applyNumberFormat="1" applyFont="1" applyFill="1" applyAlignment="1">
      <alignment horizontal="right" wrapText="1"/>
    </xf>
    <xf numFmtId="3" fontId="7" fillId="0" borderId="4" xfId="0" applyNumberFormat="1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Alignment="1">
      <alignment horizontal="right" wrapText="1"/>
    </xf>
    <xf numFmtId="3" fontId="2" fillId="0" borderId="0" xfId="0" applyNumberFormat="1" applyFont="1" applyFill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37" fontId="8" fillId="0" borderId="0" xfId="0" applyNumberFormat="1" applyFont="1" applyFill="1"/>
    <xf numFmtId="37" fontId="9" fillId="0" borderId="1" xfId="0" applyNumberFormat="1" applyFont="1" applyFill="1" applyBorder="1" applyAlignment="1">
      <alignment horizontal="right" wrapText="1"/>
    </xf>
    <xf numFmtId="14" fontId="10" fillId="0" borderId="0" xfId="0" applyNumberFormat="1" applyFont="1" applyFill="1" applyAlignment="1">
      <alignment horizontal="right" wrapText="1"/>
    </xf>
    <xf numFmtId="0" fontId="3" fillId="0" borderId="0" xfId="0" applyFont="1" applyAlignment="1">
      <alignment vertical="top" wrapText="1"/>
    </xf>
    <xf numFmtId="37" fontId="9" fillId="0" borderId="2" xfId="0" applyNumberFormat="1" applyFont="1" applyFill="1" applyBorder="1" applyAlignment="1">
      <alignment horizontal="right"/>
    </xf>
    <xf numFmtId="0" fontId="5" fillId="0" borderId="0" xfId="0" applyFont="1" applyAlignment="1">
      <alignment vertical="top" wrapText="1"/>
    </xf>
    <xf numFmtId="37" fontId="9" fillId="0" borderId="3" xfId="0" applyNumberFormat="1" applyFont="1" applyFill="1" applyBorder="1"/>
    <xf numFmtId="0" fontId="2" fillId="0" borderId="0" xfId="0" applyFont="1" applyFill="1" applyAlignment="1">
      <alignment wrapText="1"/>
    </xf>
    <xf numFmtId="39" fontId="8" fillId="0" borderId="0" xfId="0" applyNumberFormat="1" applyFont="1" applyFill="1" applyAlignment="1">
      <alignment horizontal="right"/>
    </xf>
    <xf numFmtId="37" fontId="11" fillId="0" borderId="0" xfId="0" applyNumberFormat="1" applyFont="1" applyFill="1"/>
    <xf numFmtId="165" fontId="8" fillId="0" borderId="0" xfId="0" applyNumberFormat="1" applyFont="1" applyFill="1"/>
    <xf numFmtId="0" fontId="12" fillId="0" borderId="0" xfId="0" applyFont="1" applyFill="1"/>
    <xf numFmtId="3" fontId="13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3" fontId="14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3" fontId="16" fillId="0" borderId="0" xfId="0" applyNumberFormat="1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3" fontId="17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166" fontId="9" fillId="0" borderId="0" xfId="0" applyNumberFormat="1" applyFont="1" applyAlignment="1">
      <alignment horizontal="right" vertical="center" wrapText="1"/>
    </xf>
    <xf numFmtId="3" fontId="0" fillId="0" borderId="0" xfId="0" applyNumberFormat="1"/>
    <xf numFmtId="37" fontId="8" fillId="0" borderId="0" xfId="0" applyNumberFormat="1" applyFont="1" applyFill="1" applyAlignment="1">
      <alignment horizontal="right"/>
    </xf>
    <xf numFmtId="3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37" fontId="9" fillId="0" borderId="0" xfId="0" applyNumberFormat="1" applyFont="1" applyFill="1"/>
    <xf numFmtId="0" fontId="18" fillId="0" borderId="0" xfId="0" applyFont="1" applyAlignment="1">
      <alignment vertical="center" wrapText="1"/>
    </xf>
    <xf numFmtId="0" fontId="11" fillId="0" borderId="0" xfId="0" applyFont="1"/>
    <xf numFmtId="0" fontId="3" fillId="0" borderId="0" xfId="0" applyFont="1" applyAlignment="1">
      <alignment vertical="top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9EEF-16AE-4FB5-A612-65D458348928}">
  <dimension ref="B1:D58"/>
  <sheetViews>
    <sheetView tabSelected="1" zoomScale="80" zoomScaleNormal="80" workbookViewId="0">
      <selection activeCell="F15" sqref="F15"/>
    </sheetView>
  </sheetViews>
  <sheetFormatPr defaultColWidth="9.140625" defaultRowHeight="17.25" x14ac:dyDescent="0.3"/>
  <cols>
    <col min="1" max="1" width="9.140625" style="1"/>
    <col min="2" max="2" width="47.42578125" style="1" bestFit="1" customWidth="1"/>
    <col min="3" max="3" width="31.7109375" style="2" customWidth="1"/>
    <col min="4" max="4" width="24.85546875" style="2" customWidth="1"/>
    <col min="5" max="16384" width="9.140625" style="1"/>
  </cols>
  <sheetData>
    <row r="1" spans="2:4" ht="18" thickBot="1" x14ac:dyDescent="0.35"/>
    <row r="2" spans="2:4" ht="34.5" x14ac:dyDescent="0.3">
      <c r="B2" s="3"/>
      <c r="C2" s="4" t="s">
        <v>0</v>
      </c>
      <c r="D2" s="4" t="s">
        <v>1</v>
      </c>
    </row>
    <row r="3" spans="2:4" ht="18" thickBot="1" x14ac:dyDescent="0.35">
      <c r="B3" s="3"/>
      <c r="C3" s="5"/>
      <c r="D3" s="6"/>
    </row>
    <row r="4" spans="2:4" x14ac:dyDescent="0.3">
      <c r="B4" s="3"/>
      <c r="C4" s="7"/>
      <c r="D4" s="7"/>
    </row>
    <row r="5" spans="2:4" x14ac:dyDescent="0.3">
      <c r="B5" s="8" t="s">
        <v>2</v>
      </c>
    </row>
    <row r="6" spans="2:4" x14ac:dyDescent="0.3">
      <c r="B6" s="9" t="s">
        <v>3</v>
      </c>
      <c r="C6" s="10">
        <v>298864599</v>
      </c>
      <c r="D6" s="10">
        <v>333770260</v>
      </c>
    </row>
    <row r="7" spans="2:4" x14ac:dyDescent="0.3">
      <c r="B7" s="9" t="s">
        <v>4</v>
      </c>
      <c r="C7" s="10">
        <v>19629859</v>
      </c>
      <c r="D7" s="10">
        <v>19695092</v>
      </c>
    </row>
    <row r="8" spans="2:4" x14ac:dyDescent="0.3">
      <c r="B8" s="9" t="s">
        <v>5</v>
      </c>
      <c r="C8" s="10">
        <v>5526330463</v>
      </c>
      <c r="D8" s="10">
        <v>5117106134</v>
      </c>
    </row>
    <row r="9" spans="2:4" x14ac:dyDescent="0.3">
      <c r="B9" s="9" t="s">
        <v>6</v>
      </c>
      <c r="C9" s="10">
        <v>182164288</v>
      </c>
      <c r="D9" s="10">
        <v>177644145</v>
      </c>
    </row>
    <row r="10" spans="2:4" x14ac:dyDescent="0.3">
      <c r="B10" s="9" t="s">
        <v>7</v>
      </c>
      <c r="C10" s="10">
        <v>2969577092</v>
      </c>
      <c r="D10" s="10">
        <v>2648907892</v>
      </c>
    </row>
    <row r="11" spans="2:4" x14ac:dyDescent="0.3">
      <c r="B11" s="11" t="s">
        <v>8</v>
      </c>
      <c r="C11" s="10">
        <v>92670103</v>
      </c>
      <c r="D11" s="10">
        <v>82718086</v>
      </c>
    </row>
    <row r="12" spans="2:4" ht="18" thickBot="1" x14ac:dyDescent="0.35">
      <c r="B12" s="11" t="s">
        <v>9</v>
      </c>
      <c r="C12" s="10">
        <v>2478718</v>
      </c>
      <c r="D12" s="10">
        <v>2301308</v>
      </c>
    </row>
    <row r="13" spans="2:4" ht="18" thickBot="1" x14ac:dyDescent="0.35">
      <c r="B13" s="8"/>
      <c r="C13" s="12">
        <f>SUM(C6:C12)</f>
        <v>9091715122</v>
      </c>
      <c r="D13" s="12">
        <f>SUM(D6:D12)</f>
        <v>8382142917</v>
      </c>
    </row>
    <row r="14" spans="2:4" x14ac:dyDescent="0.3">
      <c r="B14" s="13"/>
    </row>
    <row r="15" spans="2:4" x14ac:dyDescent="0.3">
      <c r="B15" s="8" t="s">
        <v>10</v>
      </c>
    </row>
    <row r="16" spans="2:4" x14ac:dyDescent="0.3">
      <c r="B16" s="9" t="s">
        <v>11</v>
      </c>
      <c r="C16" s="2">
        <v>699489268</v>
      </c>
      <c r="D16" s="2">
        <v>508219412</v>
      </c>
    </row>
    <row r="17" spans="2:4" x14ac:dyDescent="0.3">
      <c r="B17" s="14" t="s">
        <v>12</v>
      </c>
      <c r="C17" s="2">
        <v>193108201</v>
      </c>
      <c r="D17" s="2">
        <v>322973435</v>
      </c>
    </row>
    <row r="18" spans="2:4" x14ac:dyDescent="0.3">
      <c r="B18" s="14" t="s">
        <v>7</v>
      </c>
      <c r="C18" s="2">
        <v>130916869</v>
      </c>
      <c r="D18" s="2">
        <v>82996924</v>
      </c>
    </row>
    <row r="19" spans="2:4" x14ac:dyDescent="0.3">
      <c r="B19" s="9" t="s">
        <v>13</v>
      </c>
      <c r="C19" s="10">
        <v>0</v>
      </c>
      <c r="D19" s="2">
        <v>17147652</v>
      </c>
    </row>
    <row r="20" spans="2:4" ht="18" thickBot="1" x14ac:dyDescent="0.35">
      <c r="B20" s="9" t="s">
        <v>14</v>
      </c>
      <c r="C20" s="2">
        <v>709756723</v>
      </c>
      <c r="D20" s="2">
        <v>993071864</v>
      </c>
    </row>
    <row r="21" spans="2:4" ht="18" thickBot="1" x14ac:dyDescent="0.35">
      <c r="B21" s="8"/>
      <c r="C21" s="15">
        <f>SUM(C16:C20)</f>
        <v>1733271061</v>
      </c>
      <c r="D21" s="15">
        <f>SUM(D16:D20)</f>
        <v>1924409287</v>
      </c>
    </row>
    <row r="22" spans="2:4" x14ac:dyDescent="0.3">
      <c r="B22" s="8"/>
      <c r="C22" s="16"/>
      <c r="D22" s="16"/>
    </row>
    <row r="23" spans="2:4" ht="18" thickBot="1" x14ac:dyDescent="0.35">
      <c r="B23" s="8" t="s">
        <v>15</v>
      </c>
      <c r="C23" s="17">
        <f>C21+C13</f>
        <v>10824986183</v>
      </c>
      <c r="D23" s="17">
        <f>D21+D13</f>
        <v>10306552204</v>
      </c>
    </row>
    <row r="24" spans="2:4" ht="18" thickTop="1" x14ac:dyDescent="0.3">
      <c r="B24" s="13"/>
    </row>
    <row r="25" spans="2:4" x14ac:dyDescent="0.3">
      <c r="B25" s="8" t="s">
        <v>16</v>
      </c>
    </row>
    <row r="26" spans="2:4" x14ac:dyDescent="0.3">
      <c r="B26" s="9"/>
    </row>
    <row r="27" spans="2:4" x14ac:dyDescent="0.3">
      <c r="B27" s="8" t="s">
        <v>17</v>
      </c>
    </row>
    <row r="28" spans="2:4" x14ac:dyDescent="0.3">
      <c r="B28" s="9" t="s">
        <v>18</v>
      </c>
      <c r="C28" s="2">
        <v>1883815040</v>
      </c>
      <c r="D28" s="2">
        <v>1883815040</v>
      </c>
    </row>
    <row r="29" spans="2:4" x14ac:dyDescent="0.3">
      <c r="B29" s="9" t="s">
        <v>19</v>
      </c>
      <c r="C29" s="2">
        <v>441418396</v>
      </c>
      <c r="D29" s="2">
        <v>441418396</v>
      </c>
    </row>
    <row r="30" spans="2:4" x14ac:dyDescent="0.3">
      <c r="B30" s="9" t="s">
        <v>20</v>
      </c>
      <c r="C30" s="2">
        <v>247478865</v>
      </c>
      <c r="D30" s="2">
        <v>247478865</v>
      </c>
    </row>
    <row r="31" spans="2:4" x14ac:dyDescent="0.3">
      <c r="B31" s="9" t="s">
        <v>21</v>
      </c>
      <c r="C31" s="2">
        <v>1265796861</v>
      </c>
      <c r="D31" s="2">
        <v>1265796861</v>
      </c>
    </row>
    <row r="32" spans="2:4" ht="18" thickBot="1" x14ac:dyDescent="0.35">
      <c r="B32" s="9" t="s">
        <v>22</v>
      </c>
      <c r="C32" s="2">
        <v>865391624</v>
      </c>
      <c r="D32" s="2">
        <v>440307635</v>
      </c>
    </row>
    <row r="33" spans="2:4" ht="18" thickBot="1" x14ac:dyDescent="0.35">
      <c r="B33" s="8"/>
      <c r="C33" s="15">
        <f>SUM(C28:C32)</f>
        <v>4703900786</v>
      </c>
      <c r="D33" s="15">
        <f>SUM(D28:D32)</f>
        <v>4278816797</v>
      </c>
    </row>
    <row r="34" spans="2:4" x14ac:dyDescent="0.3">
      <c r="B34" s="8"/>
      <c r="C34" s="18"/>
      <c r="D34" s="18"/>
    </row>
    <row r="35" spans="2:4" x14ac:dyDescent="0.3">
      <c r="B35" s="8" t="s">
        <v>23</v>
      </c>
    </row>
    <row r="36" spans="2:4" x14ac:dyDescent="0.3">
      <c r="B36" s="9" t="s">
        <v>24</v>
      </c>
      <c r="C36" s="2">
        <v>3074051986</v>
      </c>
      <c r="D36" s="2">
        <v>3253799769</v>
      </c>
    </row>
    <row r="37" spans="2:4" x14ac:dyDescent="0.3">
      <c r="B37" s="9" t="s">
        <v>25</v>
      </c>
      <c r="C37" s="2">
        <v>1138643383</v>
      </c>
      <c r="D37" s="2">
        <v>1141200092</v>
      </c>
    </row>
    <row r="38" spans="2:4" x14ac:dyDescent="0.3">
      <c r="B38" s="9" t="s">
        <v>26</v>
      </c>
      <c r="C38" s="19">
        <v>17188620</v>
      </c>
      <c r="D38" s="19">
        <v>16968348</v>
      </c>
    </row>
    <row r="39" spans="2:4" ht="18" thickBot="1" x14ac:dyDescent="0.35">
      <c r="B39" s="9" t="s">
        <v>27</v>
      </c>
      <c r="C39" s="2">
        <v>149195294</v>
      </c>
      <c r="D39" s="2">
        <v>144260768</v>
      </c>
    </row>
    <row r="40" spans="2:4" ht="18" thickBot="1" x14ac:dyDescent="0.35">
      <c r="B40" s="8"/>
      <c r="C40" s="15">
        <f>SUM(C36:C39)</f>
        <v>4379079283</v>
      </c>
      <c r="D40" s="15">
        <f>SUM(D36:D39)</f>
        <v>4556228977</v>
      </c>
    </row>
    <row r="42" spans="2:4" x14ac:dyDescent="0.3">
      <c r="B42" s="3"/>
    </row>
    <row r="43" spans="2:4" ht="17.100000000000001" customHeight="1" x14ac:dyDescent="0.3">
      <c r="B43" s="8" t="s">
        <v>28</v>
      </c>
    </row>
    <row r="44" spans="2:4" x14ac:dyDescent="0.3">
      <c r="B44" s="9" t="s">
        <v>29</v>
      </c>
      <c r="C44" s="2">
        <v>912674518</v>
      </c>
      <c r="D44" s="2">
        <v>350726742</v>
      </c>
    </row>
    <row r="45" spans="2:4" x14ac:dyDescent="0.3">
      <c r="B45" s="9" t="s">
        <v>25</v>
      </c>
      <c r="C45" s="2">
        <v>105070954</v>
      </c>
      <c r="D45" s="2">
        <v>103676018</v>
      </c>
    </row>
    <row r="46" spans="2:4" x14ac:dyDescent="0.3">
      <c r="B46" s="9" t="s">
        <v>30</v>
      </c>
      <c r="C46" s="2">
        <v>8038947</v>
      </c>
    </row>
    <row r="47" spans="2:4" x14ac:dyDescent="0.3">
      <c r="B47" s="9" t="s">
        <v>31</v>
      </c>
      <c r="C47" s="2">
        <v>244801079</v>
      </c>
      <c r="D47" s="2">
        <v>486630526</v>
      </c>
    </row>
    <row r="48" spans="2:4" x14ac:dyDescent="0.3">
      <c r="B48" s="9" t="s">
        <v>32</v>
      </c>
      <c r="C48" s="2">
        <v>385550091</v>
      </c>
      <c r="D48" s="2">
        <v>389374125</v>
      </c>
    </row>
    <row r="49" spans="2:4" x14ac:dyDescent="0.3">
      <c r="B49" s="9" t="s">
        <v>33</v>
      </c>
      <c r="C49" s="2">
        <v>35015692</v>
      </c>
      <c r="D49" s="2">
        <v>81621549</v>
      </c>
    </row>
    <row r="50" spans="2:4" x14ac:dyDescent="0.3">
      <c r="B50" s="9" t="s">
        <v>26</v>
      </c>
      <c r="C50" s="2">
        <v>3836879</v>
      </c>
      <c r="D50" s="2">
        <v>3913557</v>
      </c>
    </row>
    <row r="51" spans="2:4" x14ac:dyDescent="0.3">
      <c r="B51" s="9" t="s">
        <v>34</v>
      </c>
      <c r="C51" s="2">
        <v>25054532</v>
      </c>
      <c r="D51" s="2">
        <v>39650849</v>
      </c>
    </row>
    <row r="52" spans="2:4" ht="18" thickBot="1" x14ac:dyDescent="0.35">
      <c r="B52" s="9" t="s">
        <v>27</v>
      </c>
      <c r="C52" s="2">
        <v>21963422</v>
      </c>
      <c r="D52" s="2">
        <v>15913064</v>
      </c>
    </row>
    <row r="53" spans="2:4" ht="18" thickBot="1" x14ac:dyDescent="0.35">
      <c r="B53" s="9"/>
      <c r="C53" s="12">
        <f>SUM(C44:C52)</f>
        <v>1742006114</v>
      </c>
      <c r="D53" s="12">
        <f>SUM(D44:D52)</f>
        <v>1471506430</v>
      </c>
    </row>
    <row r="54" spans="2:4" x14ac:dyDescent="0.3">
      <c r="B54" s="8"/>
      <c r="C54" s="20"/>
      <c r="D54" s="21"/>
    </row>
    <row r="55" spans="2:4" ht="18" thickBot="1" x14ac:dyDescent="0.35">
      <c r="B55" s="8" t="s">
        <v>35</v>
      </c>
      <c r="C55" s="22">
        <f>C40+C53</f>
        <v>6121085397</v>
      </c>
      <c r="D55" s="22">
        <f>D40+D53</f>
        <v>6027735407</v>
      </c>
    </row>
    <row r="56" spans="2:4" x14ac:dyDescent="0.3">
      <c r="B56" s="8"/>
      <c r="C56" s="16"/>
      <c r="D56" s="16"/>
    </row>
    <row r="57" spans="2:4" x14ac:dyDescent="0.3">
      <c r="B57" s="8" t="s">
        <v>36</v>
      </c>
      <c r="C57" s="18">
        <f>C33+C55</f>
        <v>10824986183</v>
      </c>
      <c r="D57" s="18">
        <f>D33+D55</f>
        <v>10306552204</v>
      </c>
    </row>
    <row r="58" spans="2:4" x14ac:dyDescent="0.3">
      <c r="B5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5AD2-03F3-41CA-B9B2-52C11A47FDF1}">
  <dimension ref="A1:C49"/>
  <sheetViews>
    <sheetView zoomScale="80" zoomScaleNormal="80" workbookViewId="0">
      <selection activeCell="B16" sqref="B16"/>
    </sheetView>
  </sheetViews>
  <sheetFormatPr defaultColWidth="8.85546875" defaultRowHeight="17.25" x14ac:dyDescent="0.3"/>
  <cols>
    <col min="1" max="1" width="77.140625" style="1" customWidth="1"/>
    <col min="2" max="2" width="25.85546875" style="23" customWidth="1"/>
    <col min="3" max="3" width="20.42578125" style="23" customWidth="1"/>
    <col min="4" max="16384" width="8.85546875" style="1"/>
  </cols>
  <sheetData>
    <row r="1" spans="1:3" ht="18" thickBot="1" x14ac:dyDescent="0.35"/>
    <row r="2" spans="1:3" x14ac:dyDescent="0.3">
      <c r="A2" s="62"/>
      <c r="B2" s="24" t="s">
        <v>37</v>
      </c>
      <c r="C2" s="24" t="s">
        <v>37</v>
      </c>
    </row>
    <row r="3" spans="1:3" x14ac:dyDescent="0.3">
      <c r="A3" s="62"/>
      <c r="B3" s="25">
        <v>45658</v>
      </c>
      <c r="C3" s="25">
        <v>45292</v>
      </c>
    </row>
    <row r="4" spans="1:3" x14ac:dyDescent="0.3">
      <c r="A4" s="62"/>
      <c r="B4" s="25">
        <v>45930</v>
      </c>
      <c r="C4" s="25">
        <v>45565</v>
      </c>
    </row>
    <row r="5" spans="1:3" ht="18" thickBot="1" x14ac:dyDescent="0.35">
      <c r="A5" s="26"/>
      <c r="B5" s="5"/>
      <c r="C5" s="6"/>
    </row>
    <row r="6" spans="1:3" ht="18" thickBot="1" x14ac:dyDescent="0.35">
      <c r="A6" s="26"/>
      <c r="B6" s="27"/>
      <c r="C6" s="27"/>
    </row>
    <row r="7" spans="1:3" x14ac:dyDescent="0.3">
      <c r="A7" s="28"/>
    </row>
    <row r="8" spans="1:3" x14ac:dyDescent="0.3">
      <c r="A8" s="9" t="s">
        <v>38</v>
      </c>
      <c r="B8" s="23">
        <v>1789314319</v>
      </c>
      <c r="C8" s="23">
        <v>1271535895</v>
      </c>
    </row>
    <row r="9" spans="1:3" ht="18" thickBot="1" x14ac:dyDescent="0.35">
      <c r="A9" s="9" t="s">
        <v>39</v>
      </c>
      <c r="B9" s="23">
        <v>113283953</v>
      </c>
      <c r="C9" s="23">
        <v>114902799</v>
      </c>
    </row>
    <row r="10" spans="1:3" ht="35.25" thickBot="1" x14ac:dyDescent="0.35">
      <c r="A10" s="8" t="s">
        <v>40</v>
      </c>
      <c r="B10" s="29">
        <f>SUM(B8:B9)</f>
        <v>1902598272</v>
      </c>
      <c r="C10" s="29">
        <f>SUM(C8:C9)</f>
        <v>1386438694</v>
      </c>
    </row>
    <row r="11" spans="1:3" x14ac:dyDescent="0.3">
      <c r="A11" s="9"/>
    </row>
    <row r="12" spans="1:3" x14ac:dyDescent="0.3">
      <c r="A12" s="9" t="s">
        <v>41</v>
      </c>
      <c r="B12" s="23">
        <v>-369534819</v>
      </c>
      <c r="C12" s="23">
        <v>-349971147</v>
      </c>
    </row>
    <row r="13" spans="1:3" x14ac:dyDescent="0.3">
      <c r="A13" s="9" t="s">
        <v>42</v>
      </c>
      <c r="B13" s="23">
        <v>-497086891</v>
      </c>
      <c r="C13" s="23">
        <v>-455509929</v>
      </c>
    </row>
    <row r="14" spans="1:3" x14ac:dyDescent="0.3">
      <c r="A14" s="9" t="s">
        <v>43</v>
      </c>
      <c r="B14" s="23">
        <v>-83899360</v>
      </c>
      <c r="C14" s="23">
        <v>-105717173</v>
      </c>
    </row>
    <row r="15" spans="1:3" x14ac:dyDescent="0.3">
      <c r="A15" s="9" t="s">
        <v>44</v>
      </c>
      <c r="B15" s="23">
        <v>-205771147</v>
      </c>
      <c r="C15" s="23">
        <v>-146226629</v>
      </c>
    </row>
    <row r="16" spans="1:3" x14ac:dyDescent="0.3">
      <c r="A16" s="9" t="s">
        <v>45</v>
      </c>
      <c r="B16" s="23">
        <v>-44135634</v>
      </c>
      <c r="C16" s="23">
        <v>-26462198</v>
      </c>
    </row>
    <row r="17" spans="1:3" x14ac:dyDescent="0.3">
      <c r="A17" s="9" t="s">
        <v>46</v>
      </c>
      <c r="B17" s="23">
        <v>-96244477</v>
      </c>
      <c r="C17" s="23">
        <v>-67941592</v>
      </c>
    </row>
    <row r="18" spans="1:3" x14ac:dyDescent="0.3">
      <c r="A18" s="9" t="s">
        <v>47</v>
      </c>
      <c r="B18" s="23">
        <v>4798052</v>
      </c>
      <c r="C18" s="23">
        <v>-9220576</v>
      </c>
    </row>
    <row r="19" spans="1:3" x14ac:dyDescent="0.3">
      <c r="A19" s="9" t="s">
        <v>48</v>
      </c>
      <c r="B19" s="23">
        <v>7831315</v>
      </c>
      <c r="C19" s="23">
        <v>-9049040</v>
      </c>
    </row>
    <row r="20" spans="1:3" ht="18" thickBot="1" x14ac:dyDescent="0.35">
      <c r="A20" s="9" t="s">
        <v>49</v>
      </c>
      <c r="B20" s="23">
        <v>-102907024</v>
      </c>
      <c r="C20" s="23">
        <v>-101675075</v>
      </c>
    </row>
    <row r="21" spans="1:3" ht="35.25" thickBot="1" x14ac:dyDescent="0.35">
      <c r="A21" s="8" t="s">
        <v>50</v>
      </c>
      <c r="B21" s="29">
        <f>B10+SUM(B12:B20)</f>
        <v>515648287</v>
      </c>
      <c r="C21" s="29">
        <f>C10+SUM(C12:C20)</f>
        <v>114665335</v>
      </c>
    </row>
    <row r="22" spans="1:3" x14ac:dyDescent="0.3">
      <c r="A22" s="9"/>
    </row>
    <row r="23" spans="1:3" x14ac:dyDescent="0.3">
      <c r="A23" s="9" t="s">
        <v>51</v>
      </c>
      <c r="B23" s="23">
        <v>288737224</v>
      </c>
      <c r="C23" s="23">
        <v>160273401</v>
      </c>
    </row>
    <row r="24" spans="1:3" x14ac:dyDescent="0.3">
      <c r="A24" s="9" t="s">
        <v>52</v>
      </c>
      <c r="B24" s="23">
        <v>-288737224</v>
      </c>
      <c r="C24" s="23">
        <v>-160273401</v>
      </c>
    </row>
    <row r="25" spans="1:3" x14ac:dyDescent="0.3">
      <c r="A25" s="9" t="s">
        <v>53</v>
      </c>
      <c r="B25" s="23">
        <v>741858453</v>
      </c>
      <c r="C25" s="23">
        <v>1298473637</v>
      </c>
    </row>
    <row r="26" spans="1:3" x14ac:dyDescent="0.3">
      <c r="A26" s="9" t="s">
        <v>54</v>
      </c>
      <c r="B26" s="23">
        <v>-741858453</v>
      </c>
      <c r="C26" s="23">
        <v>-1298473637</v>
      </c>
    </row>
    <row r="27" spans="1:3" ht="18" thickBot="1" x14ac:dyDescent="0.35">
      <c r="A27" s="9"/>
    </row>
    <row r="28" spans="1:3" ht="18" thickBot="1" x14ac:dyDescent="0.35">
      <c r="A28" s="8" t="s">
        <v>55</v>
      </c>
      <c r="B28" s="29">
        <f>B21+B23+B24+B25+B26</f>
        <v>515648287</v>
      </c>
      <c r="C28" s="29">
        <f>C21+C23+C24+C25+C26</f>
        <v>114665335</v>
      </c>
    </row>
    <row r="29" spans="1:3" x14ac:dyDescent="0.3">
      <c r="A29" s="9"/>
    </row>
    <row r="30" spans="1:3" x14ac:dyDescent="0.3">
      <c r="A30" s="30" t="s">
        <v>56</v>
      </c>
      <c r="B30" s="23">
        <v>63449740</v>
      </c>
      <c r="C30" s="23">
        <v>55077246</v>
      </c>
    </row>
    <row r="31" spans="1:3" x14ac:dyDescent="0.3">
      <c r="A31" s="9" t="s">
        <v>57</v>
      </c>
      <c r="B31" s="23">
        <v>235524341</v>
      </c>
      <c r="C31" s="23">
        <v>96900516</v>
      </c>
    </row>
    <row r="32" spans="1:3" ht="18" thickBot="1" x14ac:dyDescent="0.35">
      <c r="A32" s="9" t="s">
        <v>58</v>
      </c>
      <c r="B32" s="23">
        <v>-85172986</v>
      </c>
      <c r="C32" s="23">
        <v>-67757019</v>
      </c>
    </row>
    <row r="33" spans="1:3" ht="18" thickBot="1" x14ac:dyDescent="0.35">
      <c r="A33" s="8" t="s">
        <v>59</v>
      </c>
      <c r="B33" s="29">
        <f>B30+B31+B32</f>
        <v>213801095</v>
      </c>
      <c r="C33" s="29">
        <f>C30+C31+C32</f>
        <v>84220743</v>
      </c>
    </row>
    <row r="34" spans="1:3" ht="18" thickBot="1" x14ac:dyDescent="0.35">
      <c r="A34" s="9"/>
    </row>
    <row r="35" spans="1:3" ht="18" thickBot="1" x14ac:dyDescent="0.35">
      <c r="A35" s="8" t="s">
        <v>60</v>
      </c>
      <c r="B35" s="29">
        <f>B28+B33</f>
        <v>729449382</v>
      </c>
      <c r="C35" s="29">
        <f>C28+C33</f>
        <v>198886078</v>
      </c>
    </row>
    <row r="36" spans="1:3" x14ac:dyDescent="0.3">
      <c r="A36" s="9"/>
    </row>
    <row r="37" spans="1:3" x14ac:dyDescent="0.3">
      <c r="A37" s="9" t="s">
        <v>61</v>
      </c>
      <c r="B37" s="23">
        <v>-102729322</v>
      </c>
      <c r="C37" s="23">
        <v>-37547486</v>
      </c>
    </row>
    <row r="38" spans="1:3" ht="18" thickBot="1" x14ac:dyDescent="0.35">
      <c r="A38" s="9"/>
    </row>
    <row r="39" spans="1:3" ht="18" thickBot="1" x14ac:dyDescent="0.35">
      <c r="A39" s="28" t="s">
        <v>62</v>
      </c>
      <c r="B39" s="29">
        <f>B35+B37</f>
        <v>626720060</v>
      </c>
      <c r="C39" s="29">
        <f>C35+C37</f>
        <v>161338592</v>
      </c>
    </row>
    <row r="40" spans="1:3" x14ac:dyDescent="0.3">
      <c r="A40" s="28" t="s">
        <v>63</v>
      </c>
    </row>
    <row r="41" spans="1:3" x14ac:dyDescent="0.3">
      <c r="A41" s="9" t="s">
        <v>64</v>
      </c>
      <c r="B41" s="23">
        <v>188381504</v>
      </c>
      <c r="C41" s="23">
        <v>188381504</v>
      </c>
    </row>
    <row r="42" spans="1:3" x14ac:dyDescent="0.3">
      <c r="A42" s="9" t="s">
        <v>65</v>
      </c>
      <c r="B42" s="31">
        <v>3.33</v>
      </c>
      <c r="C42" s="31">
        <v>0.86</v>
      </c>
    </row>
    <row r="43" spans="1:3" x14ac:dyDescent="0.3">
      <c r="A43" s="9"/>
      <c r="B43" s="31"/>
      <c r="C43" s="31"/>
    </row>
    <row r="44" spans="1:3" ht="18" thickBot="1" x14ac:dyDescent="0.35">
      <c r="A44" s="9" t="s">
        <v>66</v>
      </c>
      <c r="B44" s="32">
        <v>1815950</v>
      </c>
      <c r="C44" s="32">
        <v>2056798</v>
      </c>
    </row>
    <row r="45" spans="1:3" ht="18" thickBot="1" x14ac:dyDescent="0.35">
      <c r="A45" s="28" t="s">
        <v>67</v>
      </c>
      <c r="B45" s="29">
        <f>B39+B44</f>
        <v>628536010</v>
      </c>
      <c r="C45" s="29">
        <f>C39+C44</f>
        <v>163395390</v>
      </c>
    </row>
    <row r="47" spans="1:3" x14ac:dyDescent="0.3">
      <c r="A47" s="13"/>
    </row>
    <row r="49" spans="2:2" x14ac:dyDescent="0.3">
      <c r="B49" s="33"/>
    </row>
  </sheetData>
  <mergeCells count="1">
    <mergeCell ref="A2:A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32506-CBF7-48E4-B8DC-AC497551CBD6}">
  <dimension ref="A1:I32"/>
  <sheetViews>
    <sheetView zoomScale="50" zoomScaleNormal="50" workbookViewId="0">
      <selection activeCell="M51" sqref="M51"/>
    </sheetView>
  </sheetViews>
  <sheetFormatPr defaultColWidth="8.85546875" defaultRowHeight="17.25" x14ac:dyDescent="0.3"/>
  <cols>
    <col min="1" max="1" width="48.7109375" style="34" customWidth="1"/>
    <col min="2" max="2" width="15.85546875" style="34" customWidth="1"/>
    <col min="3" max="3" width="18.7109375" style="34" customWidth="1"/>
    <col min="4" max="4" width="17.5703125" style="34" customWidth="1"/>
    <col min="5" max="5" width="17.42578125" style="34" customWidth="1"/>
    <col min="6" max="6" width="19.28515625" style="34" customWidth="1"/>
    <col min="7" max="7" width="15" style="34" customWidth="1"/>
    <col min="8" max="8" width="17.42578125" style="34" customWidth="1"/>
    <col min="9" max="9" width="20.28515625" style="34" customWidth="1"/>
    <col min="10" max="10" width="8.85546875" style="34" customWidth="1"/>
    <col min="11" max="16384" width="8.85546875" style="34"/>
  </cols>
  <sheetData>
    <row r="1" spans="1:9" ht="17.45" customHeight="1" x14ac:dyDescent="0.3">
      <c r="A1" s="64"/>
      <c r="B1" s="63" t="s">
        <v>106</v>
      </c>
      <c r="C1" s="63" t="s">
        <v>105</v>
      </c>
      <c r="D1" s="42" t="s">
        <v>104</v>
      </c>
      <c r="E1" s="63" t="s">
        <v>21</v>
      </c>
      <c r="F1" s="42"/>
      <c r="G1" s="63" t="s">
        <v>103</v>
      </c>
      <c r="H1" s="37" t="s">
        <v>22</v>
      </c>
      <c r="I1" s="63" t="s">
        <v>102</v>
      </c>
    </row>
    <row r="2" spans="1:9" x14ac:dyDescent="0.3">
      <c r="A2" s="64"/>
      <c r="B2" s="63"/>
      <c r="C2" s="63"/>
      <c r="D2" s="42" t="s">
        <v>101</v>
      </c>
      <c r="E2" s="63"/>
      <c r="F2" s="42" t="s">
        <v>100</v>
      </c>
      <c r="G2" s="63"/>
      <c r="H2" s="37"/>
      <c r="I2" s="63"/>
    </row>
    <row r="3" spans="1:9" ht="34.5" x14ac:dyDescent="0.3">
      <c r="A3" s="37" t="s">
        <v>99</v>
      </c>
      <c r="B3" s="35">
        <v>1883815040</v>
      </c>
      <c r="C3" s="35">
        <v>441418396</v>
      </c>
      <c r="D3" s="35">
        <v>247478865</v>
      </c>
      <c r="E3" s="35">
        <v>1265796861</v>
      </c>
      <c r="F3" s="35">
        <v>55765430</v>
      </c>
      <c r="G3" s="35">
        <v>17275596</v>
      </c>
      <c r="H3" s="48">
        <v>212103089</v>
      </c>
      <c r="I3" s="47">
        <v>4123653277</v>
      </c>
    </row>
    <row r="4" spans="1:9" ht="34.5" x14ac:dyDescent="0.3">
      <c r="A4" s="49" t="s">
        <v>98</v>
      </c>
      <c r="B4" s="42"/>
      <c r="C4" s="42"/>
      <c r="D4" s="42"/>
      <c r="E4" s="42"/>
      <c r="F4" s="42"/>
      <c r="G4" s="42"/>
      <c r="H4" s="52">
        <v>-163427188</v>
      </c>
      <c r="I4" s="51">
        <v>-163427188</v>
      </c>
    </row>
    <row r="5" spans="1:9" x14ac:dyDescent="0.3">
      <c r="A5" s="37" t="s">
        <v>97</v>
      </c>
      <c r="B5" s="35">
        <v>1883815040</v>
      </c>
      <c r="C5" s="35">
        <v>441418396</v>
      </c>
      <c r="D5" s="35">
        <v>247478865</v>
      </c>
      <c r="E5" s="35">
        <v>1265796861</v>
      </c>
      <c r="F5" s="35">
        <v>55765430</v>
      </c>
      <c r="G5" s="35">
        <v>17275596</v>
      </c>
      <c r="H5" s="36">
        <v>48675901</v>
      </c>
      <c r="I5" s="35">
        <v>3960226089</v>
      </c>
    </row>
    <row r="6" spans="1:9" x14ac:dyDescent="0.3">
      <c r="A6" s="43" t="s">
        <v>83</v>
      </c>
      <c r="B6" s="42"/>
      <c r="C6" s="42"/>
      <c r="D6" s="42"/>
      <c r="E6" s="42"/>
      <c r="F6" s="42"/>
      <c r="G6" s="42"/>
      <c r="H6" s="37"/>
      <c r="I6" s="42"/>
    </row>
    <row r="7" spans="1:9" x14ac:dyDescent="0.3">
      <c r="A7" s="41" t="s">
        <v>96</v>
      </c>
      <c r="B7" s="44" t="s">
        <v>77</v>
      </c>
      <c r="C7" s="44" t="s">
        <v>77</v>
      </c>
      <c r="D7" s="44" t="s">
        <v>77</v>
      </c>
      <c r="E7" s="44" t="s">
        <v>77</v>
      </c>
      <c r="F7" s="44" t="s">
        <v>77</v>
      </c>
      <c r="G7" s="44" t="s">
        <v>77</v>
      </c>
      <c r="H7" s="45">
        <v>161338592</v>
      </c>
      <c r="I7" s="46">
        <v>161338592</v>
      </c>
    </row>
    <row r="8" spans="1:9" x14ac:dyDescent="0.3">
      <c r="A8" s="41" t="s">
        <v>81</v>
      </c>
      <c r="B8" s="44"/>
      <c r="C8" s="44"/>
      <c r="D8" s="44"/>
      <c r="E8" s="44"/>
      <c r="F8" s="44"/>
      <c r="G8" s="44"/>
      <c r="H8" s="39">
        <v>2056798</v>
      </c>
      <c r="I8" s="38">
        <v>2056798</v>
      </c>
    </row>
    <row r="9" spans="1:9" ht="34.5" x14ac:dyDescent="0.3">
      <c r="A9" s="37" t="s">
        <v>95</v>
      </c>
      <c r="B9" s="40" t="s">
        <v>88</v>
      </c>
      <c r="C9" s="40" t="s">
        <v>79</v>
      </c>
      <c r="D9" s="40" t="s">
        <v>72</v>
      </c>
      <c r="E9" s="40" t="s">
        <v>79</v>
      </c>
      <c r="F9" s="40" t="s">
        <v>87</v>
      </c>
      <c r="G9" s="40" t="s">
        <v>70</v>
      </c>
      <c r="H9" s="48">
        <v>2056798</v>
      </c>
      <c r="I9" s="47">
        <v>2056798</v>
      </c>
    </row>
    <row r="10" spans="1:9" ht="34.5" x14ac:dyDescent="0.3">
      <c r="A10" s="37" t="s">
        <v>67</v>
      </c>
      <c r="B10" s="44"/>
      <c r="C10" s="44"/>
      <c r="D10" s="44"/>
      <c r="E10" s="44"/>
      <c r="F10" s="44"/>
      <c r="G10" s="44"/>
      <c r="H10" s="48">
        <v>163395390</v>
      </c>
      <c r="I10" s="47">
        <v>163395390</v>
      </c>
    </row>
    <row r="11" spans="1:9" x14ac:dyDescent="0.3">
      <c r="A11" s="43" t="s">
        <v>76</v>
      </c>
      <c r="B11" s="44"/>
      <c r="C11" s="44"/>
      <c r="D11" s="44"/>
      <c r="E11" s="44"/>
      <c r="F11" s="44"/>
      <c r="G11" s="44"/>
      <c r="H11" s="41"/>
      <c r="I11" s="44"/>
    </row>
    <row r="12" spans="1:9" ht="34.5" x14ac:dyDescent="0.3">
      <c r="A12" s="41" t="s">
        <v>94</v>
      </c>
      <c r="B12" s="40" t="s">
        <v>74</v>
      </c>
      <c r="C12" s="40" t="s">
        <v>73</v>
      </c>
      <c r="D12" s="40" t="s">
        <v>72</v>
      </c>
      <c r="E12" s="40" t="s">
        <v>71</v>
      </c>
      <c r="F12" s="40" t="s">
        <v>70</v>
      </c>
      <c r="G12" s="40" t="s">
        <v>69</v>
      </c>
      <c r="H12" s="39">
        <v>-65933526</v>
      </c>
      <c r="I12" s="38">
        <v>-65933526</v>
      </c>
    </row>
    <row r="13" spans="1:9" x14ac:dyDescent="0.3">
      <c r="A13" s="37" t="s">
        <v>93</v>
      </c>
      <c r="B13" s="35">
        <v>1883815040</v>
      </c>
      <c r="C13" s="35">
        <v>441418396</v>
      </c>
      <c r="D13" s="35">
        <v>247478865</v>
      </c>
      <c r="E13" s="35">
        <v>1265796861</v>
      </c>
      <c r="F13" s="50">
        <v>55765430</v>
      </c>
      <c r="G13" s="50">
        <v>17275596</v>
      </c>
      <c r="H13" s="36">
        <v>146137766</v>
      </c>
      <c r="I13" s="35">
        <v>4057687954</v>
      </c>
    </row>
    <row r="14" spans="1:9" x14ac:dyDescent="0.3">
      <c r="A14" s="43" t="s">
        <v>83</v>
      </c>
      <c r="B14" s="44"/>
      <c r="C14" s="44"/>
      <c r="D14" s="44"/>
      <c r="E14" s="44"/>
      <c r="F14" s="44"/>
      <c r="G14" s="44"/>
      <c r="H14" s="41"/>
      <c r="I14" s="44"/>
    </row>
    <row r="15" spans="1:9" x14ac:dyDescent="0.3">
      <c r="A15" s="41" t="s">
        <v>82</v>
      </c>
      <c r="B15" s="44"/>
      <c r="C15" s="44"/>
      <c r="D15" s="44"/>
      <c r="E15" s="44"/>
      <c r="F15" s="44"/>
      <c r="G15" s="44"/>
      <c r="H15" s="45">
        <v>230691357</v>
      </c>
      <c r="I15" s="46">
        <v>230691357</v>
      </c>
    </row>
    <row r="16" spans="1:9" x14ac:dyDescent="0.3">
      <c r="A16" s="41" t="s">
        <v>81</v>
      </c>
      <c r="B16" s="44"/>
      <c r="C16" s="44"/>
      <c r="D16" s="44"/>
      <c r="E16" s="44"/>
      <c r="F16" s="44"/>
      <c r="G16" s="44"/>
      <c r="H16" s="38">
        <v>-9562514</v>
      </c>
      <c r="I16" s="39">
        <v>-9562514</v>
      </c>
    </row>
    <row r="17" spans="1:9" ht="34.5" x14ac:dyDescent="0.3">
      <c r="A17" s="41" t="s">
        <v>92</v>
      </c>
      <c r="B17" s="40" t="s">
        <v>74</v>
      </c>
      <c r="C17" s="40" t="s">
        <v>74</v>
      </c>
      <c r="D17" s="40" t="s">
        <v>87</v>
      </c>
      <c r="E17" s="40" t="s">
        <v>77</v>
      </c>
      <c r="F17" s="40" t="s">
        <v>70</v>
      </c>
      <c r="G17" s="40" t="s">
        <v>70</v>
      </c>
      <c r="H17" s="45">
        <v>-9562514</v>
      </c>
      <c r="I17" s="46">
        <v>-9562514</v>
      </c>
    </row>
    <row r="18" spans="1:9" ht="34.5" x14ac:dyDescent="0.3">
      <c r="A18" s="37" t="s">
        <v>67</v>
      </c>
      <c r="B18" s="42"/>
      <c r="C18" s="42"/>
      <c r="D18" s="42"/>
      <c r="E18" s="42"/>
      <c r="F18" s="42"/>
      <c r="G18" s="42"/>
      <c r="H18" s="48">
        <v>221128843</v>
      </c>
      <c r="I18" s="47">
        <v>221128843</v>
      </c>
    </row>
    <row r="19" spans="1:9" x14ac:dyDescent="0.3">
      <c r="A19" s="41" t="s">
        <v>91</v>
      </c>
      <c r="B19" s="44"/>
      <c r="C19" s="44"/>
      <c r="D19" s="44"/>
      <c r="E19" s="44"/>
      <c r="F19" s="46">
        <v>22905250</v>
      </c>
      <c r="G19" s="44"/>
      <c r="H19" s="45">
        <v>-22905250</v>
      </c>
      <c r="I19" s="44" t="s">
        <v>77</v>
      </c>
    </row>
    <row r="20" spans="1:9" x14ac:dyDescent="0.3">
      <c r="A20" s="41" t="s">
        <v>90</v>
      </c>
      <c r="B20" s="44"/>
      <c r="C20" s="44"/>
      <c r="D20" s="44"/>
      <c r="E20" s="44"/>
      <c r="F20" s="44"/>
      <c r="G20" s="46">
        <v>40845861</v>
      </c>
      <c r="H20" s="45">
        <v>-40845861</v>
      </c>
      <c r="I20" s="44" t="s">
        <v>77</v>
      </c>
    </row>
    <row r="21" spans="1:9" x14ac:dyDescent="0.3">
      <c r="A21" s="43" t="s">
        <v>89</v>
      </c>
      <c r="B21" s="65" t="s">
        <v>88</v>
      </c>
      <c r="C21" s="65" t="s">
        <v>73</v>
      </c>
      <c r="D21" s="65" t="s">
        <v>72</v>
      </c>
      <c r="E21" s="65" t="s">
        <v>79</v>
      </c>
      <c r="F21" s="65" t="s">
        <v>87</v>
      </c>
      <c r="G21" s="65" t="s">
        <v>69</v>
      </c>
      <c r="H21" s="49" t="s">
        <v>86</v>
      </c>
      <c r="I21" s="65" t="s">
        <v>77</v>
      </c>
    </row>
    <row r="22" spans="1:9" x14ac:dyDescent="0.3">
      <c r="A22" s="41" t="s">
        <v>85</v>
      </c>
      <c r="B22" s="65"/>
      <c r="C22" s="65"/>
      <c r="D22" s="65"/>
      <c r="E22" s="65"/>
      <c r="F22" s="65"/>
      <c r="G22" s="65"/>
      <c r="H22" s="49"/>
      <c r="I22" s="65"/>
    </row>
    <row r="23" spans="1:9" x14ac:dyDescent="0.3">
      <c r="A23" s="37" t="s">
        <v>84</v>
      </c>
      <c r="B23" s="35">
        <v>1883815040</v>
      </c>
      <c r="C23" s="35">
        <v>441418396</v>
      </c>
      <c r="D23" s="35">
        <v>247478865</v>
      </c>
      <c r="E23" s="35">
        <v>1265796861</v>
      </c>
      <c r="F23" s="35">
        <v>78670680</v>
      </c>
      <c r="G23" s="35">
        <v>58121457</v>
      </c>
      <c r="H23" s="36">
        <v>303515498</v>
      </c>
      <c r="I23" s="35">
        <v>4278816797</v>
      </c>
    </row>
    <row r="24" spans="1:9" x14ac:dyDescent="0.3">
      <c r="A24" s="43" t="s">
        <v>83</v>
      </c>
      <c r="B24" s="44"/>
      <c r="C24" s="44"/>
      <c r="D24" s="44"/>
      <c r="E24" s="44"/>
      <c r="F24" s="44"/>
      <c r="G24" s="44"/>
      <c r="H24" s="41"/>
      <c r="I24" s="44"/>
    </row>
    <row r="25" spans="1:9" x14ac:dyDescent="0.3">
      <c r="A25" s="41" t="s">
        <v>82</v>
      </c>
      <c r="B25" s="44"/>
      <c r="C25" s="44"/>
      <c r="D25" s="44"/>
      <c r="E25" s="44"/>
      <c r="F25" s="44"/>
      <c r="G25" s="44"/>
      <c r="H25" s="45">
        <v>626720060</v>
      </c>
      <c r="I25" s="46">
        <v>626720060</v>
      </c>
    </row>
    <row r="26" spans="1:9" x14ac:dyDescent="0.3">
      <c r="A26" s="41" t="s">
        <v>81</v>
      </c>
      <c r="B26" s="44"/>
      <c r="C26" s="44"/>
      <c r="D26" s="44"/>
      <c r="E26" s="44"/>
      <c r="F26" s="44"/>
      <c r="G26" s="44"/>
      <c r="H26" s="39">
        <v>1815950</v>
      </c>
      <c r="I26" s="38">
        <v>1815950</v>
      </c>
    </row>
    <row r="27" spans="1:9" ht="34.5" x14ac:dyDescent="0.3">
      <c r="A27" s="41" t="s">
        <v>80</v>
      </c>
      <c r="B27" s="42" t="s">
        <v>79</v>
      </c>
      <c r="C27" s="42" t="s">
        <v>72</v>
      </c>
      <c r="D27" s="42" t="s">
        <v>72</v>
      </c>
      <c r="E27" s="42" t="s">
        <v>73</v>
      </c>
      <c r="F27" s="42" t="s">
        <v>70</v>
      </c>
      <c r="G27" s="42" t="s">
        <v>70</v>
      </c>
      <c r="H27" s="48">
        <v>1815950</v>
      </c>
      <c r="I27" s="47">
        <v>1815950</v>
      </c>
    </row>
    <row r="28" spans="1:9" ht="34.5" x14ac:dyDescent="0.3">
      <c r="A28" s="37" t="s">
        <v>67</v>
      </c>
      <c r="B28" s="44"/>
      <c r="C28" s="44"/>
      <c r="D28" s="44"/>
      <c r="E28" s="44"/>
      <c r="F28" s="44"/>
      <c r="G28" s="44"/>
      <c r="H28" s="48">
        <v>628536010</v>
      </c>
      <c r="I28" s="47">
        <v>628536010</v>
      </c>
    </row>
    <row r="29" spans="1:9" x14ac:dyDescent="0.3">
      <c r="A29" s="41" t="s">
        <v>78</v>
      </c>
      <c r="B29" s="44"/>
      <c r="C29" s="44"/>
      <c r="D29" s="44"/>
      <c r="E29" s="44"/>
      <c r="F29" s="44"/>
      <c r="G29" s="46">
        <v>30520848</v>
      </c>
      <c r="H29" s="45">
        <v>-30520848</v>
      </c>
      <c r="I29" s="44" t="s">
        <v>77</v>
      </c>
    </row>
    <row r="30" spans="1:9" x14ac:dyDescent="0.3">
      <c r="A30" s="43" t="s">
        <v>76</v>
      </c>
      <c r="B30" s="42"/>
      <c r="C30" s="42"/>
      <c r="D30" s="42"/>
      <c r="E30" s="42"/>
      <c r="F30" s="42"/>
      <c r="G30" s="42"/>
      <c r="H30" s="37"/>
      <c r="I30" s="42"/>
    </row>
    <row r="31" spans="1:9" ht="34.5" x14ac:dyDescent="0.3">
      <c r="A31" s="41" t="s">
        <v>75</v>
      </c>
      <c r="B31" s="40" t="s">
        <v>74</v>
      </c>
      <c r="C31" s="40" t="s">
        <v>73</v>
      </c>
      <c r="D31" s="40" t="s">
        <v>72</v>
      </c>
      <c r="E31" s="40" t="s">
        <v>71</v>
      </c>
      <c r="F31" s="40" t="s">
        <v>70</v>
      </c>
      <c r="G31" s="40" t="s">
        <v>69</v>
      </c>
      <c r="H31" s="39">
        <v>-203452021</v>
      </c>
      <c r="I31" s="38">
        <v>-203452021</v>
      </c>
    </row>
    <row r="32" spans="1:9" x14ac:dyDescent="0.3">
      <c r="A32" s="37" t="s">
        <v>68</v>
      </c>
      <c r="B32" s="35">
        <v>1883815040</v>
      </c>
      <c r="C32" s="35">
        <v>441418396</v>
      </c>
      <c r="D32" s="35">
        <v>247478865</v>
      </c>
      <c r="E32" s="35">
        <v>1265796861</v>
      </c>
      <c r="F32" s="35">
        <v>78670680</v>
      </c>
      <c r="G32" s="35">
        <v>88642305</v>
      </c>
      <c r="H32" s="36">
        <v>698078639</v>
      </c>
      <c r="I32" s="35">
        <v>4703900786</v>
      </c>
    </row>
  </sheetData>
  <mergeCells count="13">
    <mergeCell ref="I21:I22"/>
    <mergeCell ref="B21:B22"/>
    <mergeCell ref="C21:C22"/>
    <mergeCell ref="D21:D22"/>
    <mergeCell ref="E21:E22"/>
    <mergeCell ref="F21:F22"/>
    <mergeCell ref="G21:G22"/>
    <mergeCell ref="I1:I2"/>
    <mergeCell ref="A1:A2"/>
    <mergeCell ref="B1:B2"/>
    <mergeCell ref="C1:C2"/>
    <mergeCell ref="E1:E2"/>
    <mergeCell ref="G1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1E73-9D6F-426B-92FD-81A4E3D25F1A}">
  <dimension ref="A1:G58"/>
  <sheetViews>
    <sheetView zoomScale="70" zoomScaleNormal="70" workbookViewId="0">
      <selection activeCell="K43" sqref="K43"/>
    </sheetView>
  </sheetViews>
  <sheetFormatPr defaultRowHeight="17.25" x14ac:dyDescent="0.3"/>
  <cols>
    <col min="2" max="2" width="69.140625" style="61" customWidth="1"/>
    <col min="3" max="3" width="26.42578125" style="61" customWidth="1"/>
    <col min="4" max="4" width="26" style="61" customWidth="1"/>
  </cols>
  <sheetData>
    <row r="1" spans="1:7" x14ac:dyDescent="0.25">
      <c r="A1" s="66"/>
      <c r="B1" s="64"/>
      <c r="C1" s="42" t="s">
        <v>37</v>
      </c>
      <c r="D1" s="42" t="s">
        <v>37</v>
      </c>
    </row>
    <row r="2" spans="1:7" ht="15.75" x14ac:dyDescent="0.25">
      <c r="A2" s="66"/>
      <c r="B2" s="64"/>
      <c r="C2" s="25">
        <v>45658</v>
      </c>
      <c r="D2" s="25">
        <v>45292</v>
      </c>
    </row>
    <row r="3" spans="1:7" x14ac:dyDescent="0.25">
      <c r="A3" s="41"/>
      <c r="B3" s="53"/>
      <c r="C3" s="25">
        <v>45930</v>
      </c>
      <c r="D3" s="25">
        <v>45565</v>
      </c>
    </row>
    <row r="4" spans="1:7" x14ac:dyDescent="0.25">
      <c r="A4" s="41"/>
      <c r="B4" s="53"/>
      <c r="C4" s="54"/>
      <c r="D4" s="54"/>
    </row>
    <row r="5" spans="1:7" x14ac:dyDescent="0.25">
      <c r="A5" s="41"/>
      <c r="B5" s="37" t="s">
        <v>60</v>
      </c>
      <c r="C5" s="47">
        <v>729449382</v>
      </c>
      <c r="D5" s="47">
        <v>198886078</v>
      </c>
      <c r="E5" s="55"/>
      <c r="F5" s="55"/>
      <c r="G5" s="55"/>
    </row>
    <row r="6" spans="1:7" x14ac:dyDescent="0.25">
      <c r="A6" s="41"/>
      <c r="B6" s="37"/>
      <c r="C6" s="42"/>
      <c r="D6" s="42"/>
      <c r="E6" s="55"/>
      <c r="F6" s="55"/>
      <c r="G6" s="55"/>
    </row>
    <row r="7" spans="1:7" x14ac:dyDescent="0.25">
      <c r="A7" s="41"/>
      <c r="B7" s="43" t="s">
        <v>107</v>
      </c>
      <c r="C7" s="42"/>
      <c r="D7" s="42"/>
      <c r="E7" s="55"/>
      <c r="F7" s="55"/>
      <c r="G7" s="55"/>
    </row>
    <row r="8" spans="1:7" x14ac:dyDescent="0.25">
      <c r="A8" s="41"/>
      <c r="B8" s="43"/>
      <c r="C8" s="44"/>
      <c r="D8" s="44"/>
      <c r="E8" s="55"/>
      <c r="F8" s="55"/>
      <c r="G8" s="55"/>
    </row>
    <row r="9" spans="1:7" x14ac:dyDescent="0.3">
      <c r="A9" s="41"/>
      <c r="B9" s="41" t="s">
        <v>41</v>
      </c>
      <c r="C9" s="23">
        <v>369534819</v>
      </c>
      <c r="D9" s="23">
        <v>349971147</v>
      </c>
      <c r="E9" s="55"/>
      <c r="F9" s="55"/>
      <c r="G9" s="55"/>
    </row>
    <row r="10" spans="1:7" x14ac:dyDescent="0.3">
      <c r="A10" s="41"/>
      <c r="B10" s="41" t="s">
        <v>108</v>
      </c>
      <c r="C10" s="23">
        <v>152407</v>
      </c>
      <c r="D10" s="23">
        <v>177998</v>
      </c>
      <c r="E10" s="55"/>
      <c r="F10" s="55"/>
      <c r="G10" s="55"/>
    </row>
    <row r="11" spans="1:7" x14ac:dyDescent="0.3">
      <c r="A11" s="41"/>
      <c r="B11" s="41" t="s">
        <v>109</v>
      </c>
      <c r="C11" s="23">
        <v>-14596317</v>
      </c>
      <c r="D11" s="23">
        <v>-17321886</v>
      </c>
      <c r="E11" s="55"/>
      <c r="F11" s="55"/>
      <c r="G11" s="55"/>
    </row>
    <row r="12" spans="1:7" x14ac:dyDescent="0.3">
      <c r="A12" s="41"/>
      <c r="B12" s="41" t="s">
        <v>110</v>
      </c>
      <c r="C12" s="56">
        <v>1645191</v>
      </c>
      <c r="D12" s="56">
        <v>19793785</v>
      </c>
      <c r="E12" s="55"/>
      <c r="F12" s="55"/>
      <c r="G12" s="55"/>
    </row>
    <row r="13" spans="1:7" x14ac:dyDescent="0.3">
      <c r="A13" s="41"/>
      <c r="B13" s="41" t="s">
        <v>111</v>
      </c>
      <c r="C13" s="56" t="s">
        <v>77</v>
      </c>
      <c r="D13" s="56" t="s">
        <v>77</v>
      </c>
      <c r="E13" s="55"/>
      <c r="F13" s="55"/>
      <c r="G13" s="55"/>
    </row>
    <row r="14" spans="1:7" x14ac:dyDescent="0.3">
      <c r="A14" s="41"/>
      <c r="B14" s="41" t="s">
        <v>112</v>
      </c>
      <c r="C14" s="56">
        <v>10529143</v>
      </c>
      <c r="D14" s="56">
        <v>-366069</v>
      </c>
      <c r="E14" s="55"/>
      <c r="F14" s="55"/>
      <c r="G14" s="55"/>
    </row>
    <row r="15" spans="1:7" ht="34.5" x14ac:dyDescent="0.3">
      <c r="A15" s="41"/>
      <c r="B15" s="41" t="s">
        <v>113</v>
      </c>
      <c r="C15" s="23">
        <v>-79018812</v>
      </c>
      <c r="D15" s="23">
        <v>-78979261</v>
      </c>
      <c r="E15" s="55"/>
      <c r="F15" s="55"/>
      <c r="G15" s="55"/>
    </row>
    <row r="16" spans="1:7" x14ac:dyDescent="0.3">
      <c r="A16" s="41"/>
      <c r="B16" s="41" t="s">
        <v>114</v>
      </c>
      <c r="C16" s="23">
        <v>40538</v>
      </c>
      <c r="D16" s="23">
        <v>1434719</v>
      </c>
      <c r="E16" s="55"/>
      <c r="F16" s="55"/>
      <c r="G16" s="55"/>
    </row>
    <row r="17" spans="1:7" x14ac:dyDescent="0.3">
      <c r="A17" s="41"/>
      <c r="B17" s="41" t="s">
        <v>115</v>
      </c>
      <c r="C17" s="23">
        <v>-7831315</v>
      </c>
      <c r="D17" s="23">
        <v>9049040</v>
      </c>
      <c r="E17" s="55"/>
      <c r="F17" s="55"/>
      <c r="G17" s="55"/>
    </row>
    <row r="18" spans="1:7" x14ac:dyDescent="0.3">
      <c r="A18" s="41"/>
      <c r="B18" s="41" t="s">
        <v>56</v>
      </c>
      <c r="C18" s="23">
        <v>-63449740</v>
      </c>
      <c r="D18" s="23">
        <v>-55077246</v>
      </c>
      <c r="E18" s="55"/>
      <c r="F18" s="55"/>
      <c r="G18" s="55"/>
    </row>
    <row r="19" spans="1:7" x14ac:dyDescent="0.3">
      <c r="A19" s="41"/>
      <c r="B19" s="41" t="s">
        <v>116</v>
      </c>
      <c r="C19" s="23">
        <v>67950244</v>
      </c>
      <c r="D19" s="23">
        <v>93608038</v>
      </c>
      <c r="E19" s="55"/>
      <c r="F19" s="55"/>
      <c r="G19" s="55"/>
    </row>
    <row r="20" spans="1:7" ht="34.5" x14ac:dyDescent="0.3">
      <c r="A20" s="41"/>
      <c r="B20" s="41" t="s">
        <v>117</v>
      </c>
      <c r="C20" s="23">
        <v>-229677083</v>
      </c>
      <c r="D20" s="56">
        <v>-93633374</v>
      </c>
      <c r="E20" s="55"/>
      <c r="F20" s="55"/>
      <c r="G20" s="55"/>
    </row>
    <row r="21" spans="1:7" x14ac:dyDescent="0.3">
      <c r="A21" s="41"/>
      <c r="B21" s="41" t="s">
        <v>118</v>
      </c>
      <c r="C21" s="56">
        <v>11155645</v>
      </c>
      <c r="D21" s="56">
        <v>6919559</v>
      </c>
      <c r="E21" s="55"/>
      <c r="F21" s="55"/>
      <c r="G21" s="55"/>
    </row>
    <row r="22" spans="1:7" ht="34.5" x14ac:dyDescent="0.3">
      <c r="A22" s="41"/>
      <c r="B22" s="41" t="s">
        <v>119</v>
      </c>
      <c r="C22" s="23">
        <v>27142631</v>
      </c>
      <c r="D22" s="23">
        <v>-37390</v>
      </c>
      <c r="E22" s="55"/>
      <c r="F22" s="55"/>
      <c r="G22" s="55"/>
    </row>
    <row r="23" spans="1:7" ht="17.45" customHeight="1" x14ac:dyDescent="0.3">
      <c r="A23" s="41"/>
      <c r="B23" s="41" t="s">
        <v>120</v>
      </c>
      <c r="C23" s="56">
        <v>-208564</v>
      </c>
      <c r="D23" s="56">
        <v>-143802</v>
      </c>
      <c r="E23" s="55"/>
      <c r="F23" s="55"/>
      <c r="G23" s="55"/>
    </row>
    <row r="24" spans="1:7" x14ac:dyDescent="0.25">
      <c r="A24" s="41"/>
      <c r="B24" s="37" t="s">
        <v>121</v>
      </c>
      <c r="C24" s="57">
        <f>SUM(C5:C23)</f>
        <v>822818169</v>
      </c>
      <c r="D24" s="57">
        <f>SUM(D5:D23)</f>
        <v>434281336</v>
      </c>
      <c r="E24" s="55"/>
      <c r="F24" s="55"/>
      <c r="G24" s="55"/>
    </row>
    <row r="25" spans="1:7" x14ac:dyDescent="0.3">
      <c r="A25" s="41"/>
      <c r="B25" s="37"/>
      <c r="C25" s="58"/>
      <c r="D25" s="23"/>
      <c r="E25" s="55"/>
      <c r="F25" s="55"/>
      <c r="G25" s="55"/>
    </row>
    <row r="26" spans="1:7" x14ac:dyDescent="0.3">
      <c r="A26" s="41"/>
      <c r="B26" s="41" t="s">
        <v>122</v>
      </c>
      <c r="C26" s="23">
        <v>8120516</v>
      </c>
      <c r="D26" s="23">
        <v>-37393166</v>
      </c>
      <c r="E26" s="55"/>
      <c r="F26" s="55"/>
      <c r="G26" s="55"/>
    </row>
    <row r="27" spans="1:7" x14ac:dyDescent="0.3">
      <c r="A27" s="41"/>
      <c r="B27" s="41" t="s">
        <v>123</v>
      </c>
      <c r="C27" s="23">
        <v>29630812</v>
      </c>
      <c r="D27" s="23">
        <v>27412131</v>
      </c>
      <c r="E27" s="55"/>
      <c r="F27" s="55"/>
      <c r="G27" s="55"/>
    </row>
    <row r="28" spans="1:7" x14ac:dyDescent="0.3">
      <c r="A28" s="41"/>
      <c r="B28" s="41" t="s">
        <v>124</v>
      </c>
      <c r="C28" s="23">
        <v>30632146</v>
      </c>
      <c r="D28" s="23">
        <v>106674509</v>
      </c>
      <c r="E28" s="55"/>
      <c r="F28" s="55"/>
      <c r="G28" s="55"/>
    </row>
    <row r="29" spans="1:7" x14ac:dyDescent="0.25">
      <c r="A29" s="41"/>
      <c r="B29" s="41"/>
      <c r="C29" s="44"/>
      <c r="D29" s="44"/>
      <c r="E29" s="55"/>
      <c r="F29" s="55"/>
      <c r="G29" s="55"/>
    </row>
    <row r="30" spans="1:7" x14ac:dyDescent="0.25">
      <c r="A30" s="41"/>
      <c r="B30" s="37" t="s">
        <v>125</v>
      </c>
      <c r="C30" s="50">
        <v>891201643</v>
      </c>
      <c r="D30" s="50">
        <v>530974810</v>
      </c>
      <c r="E30" s="55"/>
      <c r="F30" s="55"/>
      <c r="G30" s="55"/>
    </row>
    <row r="31" spans="1:7" x14ac:dyDescent="0.25">
      <c r="A31" s="41"/>
      <c r="B31" s="37"/>
      <c r="C31" s="42"/>
      <c r="D31" s="42"/>
      <c r="E31" s="55"/>
      <c r="F31" s="55"/>
      <c r="G31" s="55"/>
    </row>
    <row r="32" spans="1:7" x14ac:dyDescent="0.3">
      <c r="B32" s="41" t="s">
        <v>126</v>
      </c>
      <c r="C32" s="56">
        <v>-102729665</v>
      </c>
      <c r="D32" s="56">
        <v>-57887666</v>
      </c>
      <c r="E32" s="55"/>
      <c r="F32" s="55"/>
      <c r="G32" s="55"/>
    </row>
    <row r="33" spans="2:7" x14ac:dyDescent="0.3">
      <c r="B33" s="37" t="s">
        <v>127</v>
      </c>
      <c r="C33" s="59">
        <f>SUM(C30:C32)</f>
        <v>788471978</v>
      </c>
      <c r="D33" s="59">
        <f>SUM(D30:D32)</f>
        <v>473087144</v>
      </c>
      <c r="E33" s="55"/>
      <c r="F33" s="55"/>
      <c r="G33" s="55"/>
    </row>
    <row r="34" spans="2:7" x14ac:dyDescent="0.25">
      <c r="B34" s="37"/>
      <c r="C34" s="58"/>
      <c r="D34" s="58"/>
      <c r="E34" s="55"/>
      <c r="F34" s="55"/>
      <c r="G34" s="55"/>
    </row>
    <row r="35" spans="2:7" x14ac:dyDescent="0.25">
      <c r="B35" s="37" t="s">
        <v>128</v>
      </c>
      <c r="C35" s="42"/>
      <c r="D35" s="37"/>
      <c r="E35" s="55"/>
      <c r="F35" s="55"/>
      <c r="G35" s="55"/>
    </row>
    <row r="36" spans="2:7" x14ac:dyDescent="0.25">
      <c r="B36" s="37" t="s">
        <v>129</v>
      </c>
      <c r="C36" s="37"/>
      <c r="D36" s="37"/>
      <c r="E36" s="55"/>
      <c r="F36" s="55"/>
      <c r="G36" s="55"/>
    </row>
    <row r="37" spans="2:7" x14ac:dyDescent="0.3">
      <c r="B37" s="41" t="s">
        <v>130</v>
      </c>
      <c r="C37" s="56">
        <v>-1102349067</v>
      </c>
      <c r="D37" s="56">
        <v>-1007753909</v>
      </c>
      <c r="E37" s="55"/>
      <c r="F37" s="55"/>
      <c r="G37" s="55"/>
    </row>
    <row r="38" spans="2:7" x14ac:dyDescent="0.3">
      <c r="B38" s="41" t="s">
        <v>131</v>
      </c>
      <c r="C38" s="56">
        <v>-13051456</v>
      </c>
      <c r="D38" s="56">
        <v>-9458821</v>
      </c>
      <c r="E38" s="55"/>
      <c r="F38" s="55"/>
      <c r="G38" s="55"/>
    </row>
    <row r="39" spans="2:7" x14ac:dyDescent="0.3">
      <c r="B39" s="41" t="s">
        <v>132</v>
      </c>
      <c r="C39" s="56" t="s">
        <v>77</v>
      </c>
      <c r="D39" s="56">
        <v>110457</v>
      </c>
      <c r="E39" s="55"/>
      <c r="F39" s="55"/>
      <c r="G39" s="55"/>
    </row>
    <row r="40" spans="2:7" x14ac:dyDescent="0.3">
      <c r="B40" s="41" t="s">
        <v>133</v>
      </c>
      <c r="C40" s="56">
        <v>-4520143</v>
      </c>
      <c r="D40" s="56">
        <v>-25000</v>
      </c>
      <c r="E40" s="55"/>
      <c r="F40" s="55"/>
      <c r="G40" s="55"/>
    </row>
    <row r="41" spans="2:7" x14ac:dyDescent="0.3">
      <c r="B41" s="41" t="s">
        <v>134</v>
      </c>
      <c r="C41" s="56">
        <v>13779748</v>
      </c>
      <c r="D41" s="56">
        <v>11571378</v>
      </c>
      <c r="E41" s="55"/>
      <c r="F41" s="55"/>
      <c r="G41" s="55"/>
    </row>
    <row r="42" spans="2:7" x14ac:dyDescent="0.3">
      <c r="B42" s="37" t="s">
        <v>135</v>
      </c>
      <c r="C42" s="59">
        <f>SUM(C37:C41)</f>
        <v>-1106140918</v>
      </c>
      <c r="D42" s="59">
        <f>SUM(D37:D41)</f>
        <v>-1005555895</v>
      </c>
      <c r="E42" s="55"/>
      <c r="F42" s="55"/>
      <c r="G42" s="55"/>
    </row>
    <row r="43" spans="2:7" x14ac:dyDescent="0.3">
      <c r="B43" s="37"/>
      <c r="C43" s="59"/>
      <c r="D43" s="59"/>
      <c r="E43" s="55"/>
      <c r="F43" s="55"/>
      <c r="G43" s="55"/>
    </row>
    <row r="44" spans="2:7" x14ac:dyDescent="0.25">
      <c r="B44" s="37" t="s">
        <v>136</v>
      </c>
      <c r="C44" s="37"/>
      <c r="D44" s="42"/>
      <c r="E44" s="55"/>
      <c r="F44" s="55"/>
      <c r="G44" s="55"/>
    </row>
    <row r="45" spans="2:7" x14ac:dyDescent="0.3">
      <c r="B45" s="41" t="s">
        <v>137</v>
      </c>
      <c r="C45" s="56">
        <v>300000000</v>
      </c>
      <c r="D45" s="56">
        <v>497670000</v>
      </c>
      <c r="E45" s="55"/>
      <c r="F45" s="55"/>
      <c r="G45" s="55"/>
    </row>
    <row r="46" spans="2:7" x14ac:dyDescent="0.3">
      <c r="B46" s="41" t="s">
        <v>138</v>
      </c>
      <c r="C46" s="23">
        <v>-96823149</v>
      </c>
      <c r="D46" s="23">
        <v>-96825945</v>
      </c>
      <c r="E46" s="55"/>
      <c r="F46" s="55"/>
      <c r="G46" s="55"/>
    </row>
    <row r="47" spans="2:7" x14ac:dyDescent="0.3">
      <c r="B47" s="41" t="s">
        <v>139</v>
      </c>
      <c r="C47" s="23">
        <v>144223678</v>
      </c>
      <c r="D47" s="23">
        <v>5976754</v>
      </c>
      <c r="E47" s="55"/>
      <c r="F47" s="55"/>
      <c r="G47" s="55"/>
    </row>
    <row r="48" spans="2:7" x14ac:dyDescent="0.3">
      <c r="B48" s="41" t="s">
        <v>140</v>
      </c>
      <c r="C48" s="23">
        <v>25953409</v>
      </c>
      <c r="D48" s="23">
        <v>257482234</v>
      </c>
      <c r="E48" s="55"/>
      <c r="F48" s="55"/>
      <c r="G48" s="55"/>
    </row>
    <row r="49" spans="2:7" x14ac:dyDescent="0.3">
      <c r="B49" s="41" t="s">
        <v>141</v>
      </c>
      <c r="C49" s="23">
        <v>-4897493</v>
      </c>
      <c r="D49" s="23">
        <v>-4716780</v>
      </c>
      <c r="E49" s="55"/>
      <c r="F49" s="55"/>
      <c r="G49" s="55"/>
    </row>
    <row r="50" spans="2:7" x14ac:dyDescent="0.3">
      <c r="B50" s="41" t="s">
        <v>142</v>
      </c>
      <c r="C50" s="23">
        <v>-131057190</v>
      </c>
      <c r="D50" s="23">
        <v>-86442998</v>
      </c>
      <c r="E50" s="55"/>
      <c r="F50" s="55"/>
      <c r="G50" s="55"/>
    </row>
    <row r="51" spans="2:7" ht="16.5" customHeight="1" x14ac:dyDescent="0.3">
      <c r="B51" s="41" t="s">
        <v>143</v>
      </c>
      <c r="C51" s="23">
        <v>-203045456</v>
      </c>
      <c r="D51" s="23">
        <v>-66001407</v>
      </c>
      <c r="E51" s="55"/>
      <c r="F51" s="55"/>
      <c r="G51" s="55"/>
    </row>
    <row r="52" spans="2:7" x14ac:dyDescent="0.3">
      <c r="B52" s="37" t="s">
        <v>144</v>
      </c>
      <c r="C52" s="59">
        <f>SUM(C45:C51)</f>
        <v>34353799</v>
      </c>
      <c r="D52" s="59">
        <f>SUM(D45:D51)</f>
        <v>507141858</v>
      </c>
      <c r="E52" s="55"/>
      <c r="F52" s="55"/>
      <c r="G52" s="55"/>
    </row>
    <row r="53" spans="2:7" x14ac:dyDescent="0.3">
      <c r="B53" s="37"/>
      <c r="C53" s="59"/>
      <c r="D53" s="59"/>
      <c r="E53" s="55"/>
      <c r="F53" s="55"/>
      <c r="G53" s="55"/>
    </row>
    <row r="54" spans="2:7" x14ac:dyDescent="0.3">
      <c r="B54" s="60" t="s">
        <v>145</v>
      </c>
      <c r="C54" s="59">
        <f>C52+C42+C33</f>
        <v>-283315141</v>
      </c>
      <c r="D54" s="59">
        <f>D52+D42+D33</f>
        <v>-25326893</v>
      </c>
      <c r="E54" s="55"/>
      <c r="F54" s="55"/>
      <c r="G54" s="55"/>
    </row>
    <row r="55" spans="2:7" x14ac:dyDescent="0.25">
      <c r="B55" s="41"/>
      <c r="C55" s="58"/>
      <c r="D55" s="42"/>
      <c r="E55" s="55"/>
      <c r="F55" s="55"/>
      <c r="G55" s="55"/>
    </row>
    <row r="56" spans="2:7" x14ac:dyDescent="0.25">
      <c r="B56" s="60" t="s">
        <v>146</v>
      </c>
      <c r="C56" s="57">
        <v>993071864</v>
      </c>
      <c r="D56" s="57">
        <v>677556651</v>
      </c>
      <c r="E56" s="55"/>
      <c r="F56" s="55"/>
      <c r="G56" s="55"/>
    </row>
    <row r="57" spans="2:7" x14ac:dyDescent="0.25">
      <c r="B57" s="37"/>
      <c r="C57" s="58"/>
      <c r="D57" s="58"/>
      <c r="E57" s="55"/>
      <c r="F57" s="55"/>
      <c r="G57" s="55"/>
    </row>
    <row r="58" spans="2:7" x14ac:dyDescent="0.25">
      <c r="B58" s="60" t="s">
        <v>147</v>
      </c>
      <c r="C58" s="36">
        <f>C54+C56</f>
        <v>709756723</v>
      </c>
      <c r="D58" s="36">
        <f>D54+D56</f>
        <v>652229758</v>
      </c>
      <c r="E58" s="55"/>
      <c r="F58" s="55"/>
      <c r="G58" s="55"/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Poz.Fin. 30092025-En</vt:lpstr>
      <vt:lpstr>Rez. Glob_30092025-En</vt:lpstr>
      <vt:lpstr>Capitaluri_30092025_En</vt:lpstr>
      <vt:lpstr>Flux de numerar_30092025_En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Cosmin Vasile Avram</dc:creator>
  <cp:lastModifiedBy>Lacramioara Brandusa Ciolpan</cp:lastModifiedBy>
  <dcterms:created xsi:type="dcterms:W3CDTF">2015-06-05T18:17:20Z</dcterms:created>
  <dcterms:modified xsi:type="dcterms:W3CDTF">2025-11-13T08:36:09Z</dcterms:modified>
</cp:coreProperties>
</file>