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5\Rezultate sem I 2025\site\EN\"/>
    </mc:Choice>
  </mc:AlternateContent>
  <xr:revisionPtr revIDLastSave="0" documentId="8_{42155ED0-8D63-485F-AF28-C9E67DC888D5}" xr6:coauthVersionLast="36" xr6:coauthVersionMax="36" xr10:uidLastSave="{00000000-0000-0000-0000-000000000000}"/>
  <bookViews>
    <workbookView xWindow="18705" yWindow="0" windowWidth="19695" windowHeight="20865" tabRatio="860" xr2:uid="{00000000-000D-0000-FFFF-FFFF00000000}"/>
  </bookViews>
  <sheets>
    <sheet name=" Poz.Fin. 30062025-En" sheetId="5" r:id="rId1"/>
    <sheet name="Rez. Glob_30062025-En" sheetId="6" r:id="rId2"/>
    <sheet name="Capitaluri_30062025_En" sheetId="8" r:id="rId3"/>
    <sheet name="Flux de numerar_30062025_En" sheetId="10" r:id="rId4"/>
  </sheets>
  <definedNames>
    <definedName name="OLE_LINK7" localSheetId="3">'Flux de numerar_30062025_En'!#REF!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6" l="1"/>
  <c r="B33" i="6"/>
  <c r="C13" i="5"/>
  <c r="D52" i="10" l="1"/>
  <c r="C52" i="10" l="1"/>
  <c r="C40" i="5"/>
  <c r="D52" i="5" l="1"/>
  <c r="D40" i="5"/>
  <c r="D33" i="5"/>
  <c r="D54" i="5" l="1"/>
  <c r="D21" i="5"/>
  <c r="D13" i="5"/>
  <c r="D56" i="5" l="1"/>
  <c r="D23" i="5"/>
  <c r="C52" i="5" l="1"/>
  <c r="C33" i="5"/>
  <c r="C21" i="5"/>
  <c r="C54" i="5" l="1"/>
  <c r="C23" i="5"/>
  <c r="D42" i="10"/>
  <c r="C42" i="10"/>
  <c r="D24" i="10"/>
  <c r="C24" i="10"/>
  <c r="C33" i="10" s="1"/>
  <c r="C56" i="5" l="1"/>
  <c r="C10" i="6"/>
  <c r="B10" i="6"/>
  <c r="D33" i="10" l="1"/>
  <c r="B21" i="6"/>
  <c r="C21" i="6"/>
  <c r="D54" i="10" l="1"/>
  <c r="C28" i="6"/>
  <c r="B28" i="6"/>
  <c r="D58" i="10" l="1"/>
  <c r="C58" i="10"/>
  <c r="B35" i="6"/>
  <c r="C35" i="6"/>
  <c r="C39" i="6" l="1"/>
  <c r="B39" i="6"/>
  <c r="C45" i="6" l="1"/>
  <c r="B45" i="6"/>
</calcChain>
</file>

<file path=xl/sharedStrings.xml><?xml version="1.0" encoding="utf-8"?>
<sst xmlns="http://schemas.openxmlformats.org/spreadsheetml/2006/main" count="210" uniqueCount="147">
  <si>
    <t>Active circulante</t>
  </si>
  <si>
    <t xml:space="preserve">   </t>
  </si>
  <si>
    <t>Asset</t>
  </si>
  <si>
    <t>Intangible assets</t>
  </si>
  <si>
    <t>Rights of use of the leasing assets</t>
  </si>
  <si>
    <t>Tangible assets</t>
  </si>
  <si>
    <t>Inventories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</si>
  <si>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</si>
  <si>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</si>
  <si>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</si>
  <si>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</si>
  <si>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</si>
  <si>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</si>
  <si>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</si>
  <si>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</si>
  <si>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</si>
  <si>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</si>
  <si>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Provision for employee benefits</t>
  </si>
  <si>
    <t>Deferred revenue</t>
  </si>
  <si>
    <t>Current debts</t>
  </si>
  <si>
    <t>Total debts</t>
  </si>
  <si>
    <t>Total equity and debts</t>
  </si>
  <si>
    <t>Revenue from the domestic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</si>
  <si>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</si>
  <si>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</si>
  <si>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</si>
  <si>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</si>
  <si>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</si>
  <si>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</si>
  <si>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</si>
  <si>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Revenue/(Expenses) with provisions for risks and expenses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</si>
  <si>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</si>
  <si>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</si>
  <si>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</si>
  <si>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</si>
  <si>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</si>
  <si>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</si>
  <si>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</si>
  <si>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</si>
  <si>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</si>
  <si>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</si>
  <si>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</si>
  <si>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</si>
  <si>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</si>
  <si>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NTS gas consumption, materials and consumables used</t>
  </si>
  <si>
    <t>Deferred tax</t>
  </si>
  <si>
    <t xml:space="preserve">Short-term loans </t>
  </si>
  <si>
    <t>Cost of balancing gas</t>
  </si>
  <si>
    <t>Basic and diluted earnings per share (expressed in lei per share)</t>
  </si>
  <si>
    <t>Share Capital</t>
  </si>
  <si>
    <t>Share</t>
  </si>
  <si>
    <t>premium</t>
  </si>
  <si>
    <t>Total equity</t>
  </si>
  <si>
    <t>Adjustments for:</t>
  </si>
  <si>
    <t>Gain/(loss) on transfer of fixed assets</t>
  </si>
  <si>
    <t>Interest expenses</t>
  </si>
  <si>
    <t>Effect of exchange rate fluctuation on other items than from operation</t>
  </si>
  <si>
    <t>Other expenses  and revenue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</si>
  <si>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</si>
  <si>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</si>
  <si>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</si>
  <si>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</si>
  <si>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Cash generated from operations</t>
  </si>
  <si>
    <t>Interest received</t>
  </si>
  <si>
    <t>Interest paied</t>
  </si>
  <si>
    <t>Paid profit tax</t>
  </si>
  <si>
    <t>Net cash inflow from operation activities</t>
  </si>
  <si>
    <t xml:space="preserve">Cash flow from </t>
  </si>
  <si>
    <t>investment activities</t>
  </si>
  <si>
    <t>Payments to acquire intangible assets</t>
  </si>
  <si>
    <t>Payments to acquire tangible assets</t>
  </si>
  <si>
    <t xml:space="preserve">Financial investment/shares </t>
  </si>
  <si>
    <t xml:space="preserve">Receipts from the disposal of tangible assets </t>
  </si>
  <si>
    <t>Net cash used in investment activities</t>
  </si>
  <si>
    <t>Cash flow from financing activities</t>
  </si>
  <si>
    <t>Long term loans repayments</t>
  </si>
  <si>
    <t>Credit withdrawals/repayments for working capital</t>
  </si>
  <si>
    <t>Leasing payments (IFRS 16)</t>
  </si>
  <si>
    <t>Dividends paid</t>
  </si>
  <si>
    <t>Net cash used in financing activities</t>
  </si>
  <si>
    <r>
      <t xml:space="preserve">Net change in cash and  </t>
    </r>
    <r>
      <rPr>
        <b/>
        <sz val="12"/>
        <color rgb="FF000000"/>
        <rFont val="Segoe UI"/>
        <family val="2"/>
      </rPr>
      <t>cash equivalents</t>
    </r>
  </si>
  <si>
    <r>
      <t xml:space="preserve">Cash and cash equivalent  </t>
    </r>
    <r>
      <rPr>
        <b/>
        <sz val="12"/>
        <color rgb="FF000000"/>
        <rFont val="Segoe UI"/>
        <family val="2"/>
      </rPr>
      <t>as at the end of the period</t>
    </r>
  </si>
  <si>
    <t>Shares number</t>
  </si>
  <si>
    <t>Cash and cash equivalent as at the beginning  of the year</t>
  </si>
  <si>
    <t xml:space="preserve">Provisions for employee benefits </t>
  </si>
  <si>
    <t>Sundry debtors and receivable loss</t>
  </si>
  <si>
    <t xml:space="preserve">Adjustments for the receivable’s impairment </t>
  </si>
  <si>
    <t>Long-term loan withdrawals</t>
  </si>
  <si>
    <t>Restricted cash</t>
  </si>
  <si>
    <t>Debts related to rights of use of leased assets</t>
  </si>
  <si>
    <t xml:space="preserve">Long-term loans </t>
  </si>
  <si>
    <t>Period</t>
  </si>
  <si>
    <t>Dividends related to 2023</t>
  </si>
  <si>
    <t>-</t>
  </si>
  <si>
    <t xml:space="preserve">      31 December 2024</t>
  </si>
  <si>
    <t>Other receivables</t>
  </si>
  <si>
    <t>Investments in subsidiaries</t>
  </si>
  <si>
    <t>Income tax receivables</t>
  </si>
  <si>
    <t xml:space="preserve">Trade receivables </t>
  </si>
  <si>
    <t>Trade payables</t>
  </si>
  <si>
    <t>Other payables</t>
  </si>
  <si>
    <t>Client contract liabilities</t>
  </si>
  <si>
    <t xml:space="preserve">Other provisions </t>
  </si>
  <si>
    <t>Receivables impairment loss/(gain)</t>
  </si>
  <si>
    <t>Interest income</t>
  </si>
  <si>
    <t>Establishing tax reserves</t>
  </si>
  <si>
    <t>Legal reserve</t>
  </si>
  <si>
    <t>Reinvested profit reserve</t>
  </si>
  <si>
    <t xml:space="preserve">Cash flow from connection fees </t>
  </si>
  <si>
    <t xml:space="preserve">Other provisions  </t>
  </si>
  <si>
    <t xml:space="preserve">Adjustments for the investment impairment </t>
  </si>
  <si>
    <t>Adjustments for the inventory impairment</t>
  </si>
  <si>
    <t>Income from connection fees, grants and goods taken free of charge</t>
  </si>
  <si>
    <t>Adjustment of the Receivable regarding the Concession Agreement</t>
  </si>
  <si>
    <t>Effect of restatement of the provision for employee benefits</t>
  </si>
  <si>
    <t xml:space="preserve">      30 June 2025</t>
  </si>
  <si>
    <t xml:space="preserve">Actuarial gain / loss for the period </t>
  </si>
  <si>
    <t xml:space="preserve">                            -</t>
  </si>
  <si>
    <t xml:space="preserve">                          -</t>
  </si>
  <si>
    <t xml:space="preserve">                        -</t>
  </si>
  <si>
    <t xml:space="preserve">                       -</t>
  </si>
  <si>
    <t xml:space="preserve">                      -</t>
  </si>
  <si>
    <t xml:space="preserve">                             -</t>
  </si>
  <si>
    <t xml:space="preserve">                           -</t>
  </si>
  <si>
    <t xml:space="preserve">                     -</t>
  </si>
  <si>
    <t xml:space="preserve">                         -</t>
  </si>
  <si>
    <t>Share capital adjustments for hyperinflation</t>
  </si>
  <si>
    <t>Balance at 1 January 2024 (before restatement) (note 32)</t>
  </si>
  <si>
    <t>Effect of accounting error corrections (note 32)</t>
  </si>
  <si>
    <t>Balance at 1 January 2024</t>
  </si>
  <si>
    <t>Elements of the comprehensive income</t>
  </si>
  <si>
    <t>Net profit for the period (restated-note 32)*</t>
  </si>
  <si>
    <t>Actuarial gains and losses</t>
  </si>
  <si>
    <t>Total other comprehensive income</t>
  </si>
  <si>
    <t>Shareholder transactions:</t>
  </si>
  <si>
    <t>Dividends for 2023</t>
  </si>
  <si>
    <t>Balance at 30 June 2024 (restated)*</t>
  </si>
  <si>
    <t xml:space="preserve">Net profit for the period </t>
  </si>
  <si>
    <r>
      <t>T</t>
    </r>
    <r>
      <rPr>
        <b/>
        <sz val="8"/>
        <color theme="1"/>
        <rFont val="Georgia"/>
        <family val="1"/>
      </rPr>
      <t>otal other comprehensive income</t>
    </r>
  </si>
  <si>
    <t>Legal reserve created</t>
  </si>
  <si>
    <r>
      <t>Shareholder transactions:</t>
    </r>
    <r>
      <rPr>
        <sz val="8"/>
        <color theme="1"/>
        <rFont val="Georgia"/>
        <family val="1"/>
      </rPr>
      <t xml:space="preserve"> </t>
    </r>
  </si>
  <si>
    <t xml:space="preserve">  -</t>
  </si>
  <si>
    <t xml:space="preserve">Balance at 31 December 2024 (audited) </t>
  </si>
  <si>
    <r>
      <t>Tot</t>
    </r>
    <r>
      <rPr>
        <b/>
        <sz val="8"/>
        <color theme="1"/>
        <rFont val="Georgia"/>
        <family val="1"/>
      </rPr>
      <t>al other comprehensive income</t>
    </r>
  </si>
  <si>
    <t xml:space="preserve">Establishing tax reserves  </t>
  </si>
  <si>
    <t>Dividends relate to 2024</t>
  </si>
  <si>
    <t xml:space="preserve">Balance at 30 June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</si>
</sst>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#,##0.000_);\(#,##0.000\)"/>
    <numFmt numFmtId="166" formatCode="[$-418]d&quot; &quot;mmmm&quot; &quot;yyyy;@"/>
  </numFmts>
  <fonts count="25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u/>
      <sz val="12"/>
      <name val="Arial Narrow"/>
      <family val="2"/>
    </font>
    <font>
      <b/>
      <sz val="12"/>
      <color rgb="FFFF0000"/>
      <name val="Segoe UI"/>
      <family val="2"/>
      <charset val="238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b/>
      <sz val="12"/>
      <color rgb="FF000000"/>
      <name val="Segoe UI"/>
      <family val="2"/>
    </font>
    <font>
      <b/>
      <sz val="12"/>
      <name val="Segoe UI"/>
      <family val="2"/>
    </font>
    <font>
      <sz val="12"/>
      <color rgb="FFFF0000"/>
      <name val="Segoe UI"/>
      <family val="2"/>
    </font>
    <font>
      <b/>
      <sz val="8"/>
      <color theme="1"/>
      <name val="Georgia"/>
      <family val="1"/>
    </font>
    <font>
      <b/>
      <u/>
      <sz val="8"/>
      <color theme="1"/>
      <name val="Georgia"/>
      <family val="1"/>
    </font>
    <font>
      <b/>
      <u val="double"/>
      <sz val="8"/>
      <color theme="1"/>
      <name val="Georgia"/>
      <family val="1"/>
    </font>
    <font>
      <sz val="8"/>
      <color theme="1"/>
      <name val="Georgia"/>
      <family val="1"/>
    </font>
    <font>
      <i/>
      <sz val="8"/>
      <color theme="1"/>
      <name val="Georgia"/>
      <family val="1"/>
    </font>
    <font>
      <u/>
      <sz val="8"/>
      <color theme="1"/>
      <name val="Georgia"/>
      <family val="1"/>
    </font>
    <font>
      <u val="double"/>
      <sz val="8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3" fontId="2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37" fontId="5" fillId="0" borderId="0" xfId="0" applyNumberFormat="1" applyFont="1" applyFill="1"/>
    <xf numFmtId="37" fontId="7" fillId="0" borderId="1" xfId="0" applyNumberFormat="1" applyFont="1" applyFill="1" applyBorder="1"/>
    <xf numFmtId="37" fontId="7" fillId="0" borderId="3" xfId="0" applyNumberFormat="1" applyFont="1" applyFill="1" applyBorder="1" applyAlignment="1">
      <alignment horizontal="right"/>
    </xf>
    <xf numFmtId="14" fontId="9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" fillId="0" borderId="0" xfId="0" applyFont="1" applyAlignment="1"/>
    <xf numFmtId="3" fontId="2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39" fontId="5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/>
    <xf numFmtId="0" fontId="11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7" fontId="7" fillId="0" borderId="0" xfId="0" applyNumberFormat="1" applyFont="1" applyFill="1"/>
    <xf numFmtId="0" fontId="12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165" fontId="5" fillId="0" borderId="0" xfId="0" applyNumberFormat="1" applyFont="1" applyFill="1"/>
    <xf numFmtId="0" fontId="12" fillId="0" borderId="0" xfId="0" applyFont="1" applyAlignment="1">
      <alignment vertical="center" wrapText="1"/>
    </xf>
    <xf numFmtId="14" fontId="3" fillId="0" borderId="2" xfId="0" applyNumberFormat="1" applyFont="1" applyFill="1" applyBorder="1" applyAlignment="1">
      <alignment horizontal="right" vertical="center" wrapText="1"/>
    </xf>
    <xf numFmtId="37" fontId="5" fillId="0" borderId="0" xfId="0" applyNumberFormat="1" applyFont="1" applyFill="1" applyAlignment="1">
      <alignment horizontal="right"/>
    </xf>
    <xf numFmtId="37" fontId="7" fillId="0" borderId="2" xfId="0" applyNumberFormat="1" applyFont="1" applyFill="1" applyBorder="1" applyAlignment="1">
      <alignment horizontal="right" wrapText="1"/>
    </xf>
    <xf numFmtId="0" fontId="17" fillId="0" borderId="0" xfId="0" applyFont="1" applyFill="1"/>
    <xf numFmtId="0" fontId="12" fillId="0" borderId="0" xfId="0" applyFont="1" applyAlignment="1">
      <alignment vertical="center" wrapText="1"/>
    </xf>
    <xf numFmtId="3" fontId="2" fillId="0" borderId="0" xfId="0" applyNumberFormat="1" applyFont="1" applyFill="1" applyBorder="1" applyAlignment="1">
      <alignment horizontal="right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37" fontId="12" fillId="0" borderId="0" xfId="0" applyNumberFormat="1" applyFont="1" applyFill="1"/>
    <xf numFmtId="0" fontId="12" fillId="0" borderId="0" xfId="0" applyFont="1" applyAlignment="1">
      <alignment vertical="center" wrapText="1"/>
    </xf>
    <xf numFmtId="166" fontId="7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3" fontId="0" fillId="0" borderId="0" xfId="0" applyNumberFormat="1"/>
    <xf numFmtId="3" fontId="2" fillId="0" borderId="3" xfId="0" applyNumberFormat="1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3" fillId="0" borderId="0" xfId="0" applyFont="1" applyAlignment="1">
      <alignment vertical="center" wrapText="1"/>
    </xf>
    <xf numFmtId="3" fontId="21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3" fontId="18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37" fontId="6" fillId="0" borderId="0" xfId="0" applyNumberFormat="1" applyFont="1"/>
    <xf numFmtId="3" fontId="23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3" fontId="17" fillId="0" borderId="0" xfId="0" applyNumberFormat="1" applyFont="1" applyFill="1"/>
    <xf numFmtId="3" fontId="23" fillId="0" borderId="0" xfId="0" applyNumberFormat="1" applyFont="1" applyAlignment="1">
      <alignment vertical="center" wrapText="1"/>
    </xf>
    <xf numFmtId="3" fontId="18" fillId="0" borderId="0" xfId="0" applyNumberFormat="1" applyFont="1" applyAlignment="1">
      <alignment vertical="center" wrapText="1"/>
    </xf>
    <xf numFmtId="3" fontId="21" fillId="0" borderId="0" xfId="0" applyNumberFormat="1" applyFont="1" applyAlignment="1">
      <alignment vertical="center" wrapText="1"/>
    </xf>
    <xf numFmtId="3" fontId="20" fillId="0" borderId="0" xfId="0" applyNumberFormat="1" applyFont="1" applyAlignment="1">
      <alignment vertical="center" wrapText="1"/>
    </xf>
    <xf numFmtId="3" fontId="24" fillId="0" borderId="0" xfId="0" applyNumberFormat="1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23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57"/>
  <sheetViews>
    <sheetView tabSelected="1" zoomScale="70" zoomScaleNormal="70" workbookViewId="0">
      <selection activeCell="D9" sqref="D9"/>
    </sheetView>
  </sheetViews>
  <sheetFormatPr defaultColWidth="9.140625" defaultRowHeight="17.25" x14ac:dyDescent="0.3"/>
  <cols>
    <col min="1" max="1" width="9.140625" style="19"/>
    <col min="2" max="2" width="47.42578125" style="19" bestFit="1" customWidth="1"/>
    <col min="3" max="3" width="31.7109375" style="2" customWidth="1"/>
    <col min="4" max="4" width="24.85546875" style="2" customWidth="1"/>
    <col min="5" max="16384" width="9.140625" style="19"/>
  </cols>
  <sheetData>
    <row r="1" spans="2:6" ht="18" thickBot="1" x14ac:dyDescent="0.35"/>
    <row r="2" spans="2:6" ht="34.5" x14ac:dyDescent="0.3">
      <c r="B2" s="20"/>
      <c r="C2" s="44" t="s">
        <v>115</v>
      </c>
      <c r="D2" s="44" t="s">
        <v>94</v>
      </c>
    </row>
    <row r="3" spans="2:6" ht="18" thickBot="1" x14ac:dyDescent="0.35">
      <c r="B3" s="20"/>
      <c r="C3" s="24"/>
      <c r="D3" s="57"/>
    </row>
    <row r="4" spans="2:6" x14ac:dyDescent="0.3">
      <c r="B4" s="20"/>
      <c r="C4" s="17"/>
      <c r="D4" s="17"/>
    </row>
    <row r="5" spans="2:6" x14ac:dyDescent="0.3">
      <c r="B5" s="3" t="s">
        <v>2</v>
      </c>
    </row>
    <row r="6" spans="2:6" x14ac:dyDescent="0.3">
      <c r="B6" s="5" t="s">
        <v>5</v>
      </c>
      <c r="C6" s="25">
        <v>306716831</v>
      </c>
      <c r="D6" s="25">
        <v>333770260</v>
      </c>
      <c r="E6" s="73"/>
      <c r="F6" s="73"/>
    </row>
    <row r="7" spans="2:6" x14ac:dyDescent="0.3">
      <c r="B7" s="5" t="s">
        <v>4</v>
      </c>
      <c r="C7" s="25">
        <v>19948043</v>
      </c>
      <c r="D7" s="25">
        <v>19695092</v>
      </c>
      <c r="E7" s="73"/>
      <c r="F7" s="73"/>
    </row>
    <row r="8" spans="2:6" x14ac:dyDescent="0.3">
      <c r="B8" s="5" t="s">
        <v>3</v>
      </c>
      <c r="C8" s="25">
        <v>5350566518</v>
      </c>
      <c r="D8" s="25">
        <v>5117106134</v>
      </c>
      <c r="E8" s="73"/>
      <c r="F8" s="73"/>
    </row>
    <row r="9" spans="2:6" x14ac:dyDescent="0.3">
      <c r="B9" s="5" t="s">
        <v>96</v>
      </c>
      <c r="C9" s="25">
        <v>182164288</v>
      </c>
      <c r="D9" s="25">
        <v>177644145</v>
      </c>
      <c r="E9" s="73"/>
      <c r="F9" s="73"/>
    </row>
    <row r="10" spans="2:6" x14ac:dyDescent="0.3">
      <c r="B10" s="5" t="s">
        <v>95</v>
      </c>
      <c r="C10" s="25">
        <v>2796291662</v>
      </c>
      <c r="D10" s="25">
        <v>2648907892</v>
      </c>
      <c r="E10" s="73"/>
      <c r="F10" s="73"/>
    </row>
    <row r="11" spans="2:6" x14ac:dyDescent="0.3">
      <c r="B11" s="1" t="s">
        <v>45</v>
      </c>
      <c r="C11" s="25">
        <v>89924214</v>
      </c>
      <c r="D11" s="25">
        <v>82718086</v>
      </c>
      <c r="E11" s="73"/>
      <c r="F11" s="73"/>
    </row>
    <row r="12" spans="2:6" ht="18" thickBot="1" x14ac:dyDescent="0.35">
      <c r="B12" s="1" t="s">
        <v>88</v>
      </c>
      <c r="C12" s="25">
        <v>2403537</v>
      </c>
      <c r="D12" s="25">
        <v>2301308</v>
      </c>
      <c r="E12" s="73"/>
      <c r="F12" s="73"/>
    </row>
    <row r="13" spans="2:6" ht="18" thickBot="1" x14ac:dyDescent="0.35">
      <c r="B13" s="3"/>
      <c r="C13" s="7">
        <f>SUM(C6:C12)</f>
        <v>8748015093</v>
      </c>
      <c r="D13" s="7">
        <f>SUM(D6:D12)</f>
        <v>8382142917</v>
      </c>
      <c r="E13" s="73"/>
      <c r="F13" s="73"/>
    </row>
    <row r="14" spans="2:6" x14ac:dyDescent="0.3">
      <c r="B14" s="21"/>
      <c r="E14" s="73"/>
      <c r="F14" s="73"/>
    </row>
    <row r="15" spans="2:6" x14ac:dyDescent="0.3">
      <c r="B15" s="3" t="s">
        <v>0</v>
      </c>
      <c r="E15" s="73"/>
      <c r="F15" s="73"/>
    </row>
    <row r="16" spans="2:6" x14ac:dyDescent="0.3">
      <c r="B16" s="5" t="s">
        <v>6</v>
      </c>
      <c r="C16" s="2">
        <v>637399053</v>
      </c>
      <c r="D16" s="2">
        <v>508219412</v>
      </c>
      <c r="E16" s="73"/>
      <c r="F16" s="73"/>
    </row>
    <row r="17" spans="2:6" x14ac:dyDescent="0.3">
      <c r="B17" s="23" t="s">
        <v>98</v>
      </c>
      <c r="C17" s="2">
        <v>218098174</v>
      </c>
      <c r="D17" s="2">
        <v>322973435</v>
      </c>
      <c r="E17" s="73"/>
      <c r="F17" s="73"/>
    </row>
    <row r="18" spans="2:6" x14ac:dyDescent="0.3">
      <c r="B18" s="23" t="s">
        <v>95</v>
      </c>
      <c r="C18" s="2">
        <v>90726288</v>
      </c>
      <c r="D18" s="2">
        <v>82996924</v>
      </c>
      <c r="E18" s="73"/>
      <c r="F18" s="73"/>
    </row>
    <row r="19" spans="2:6" x14ac:dyDescent="0.3">
      <c r="B19" s="5" t="s">
        <v>97</v>
      </c>
      <c r="C19" s="25">
        <v>25049501</v>
      </c>
      <c r="D19" s="2">
        <v>17147652</v>
      </c>
      <c r="E19" s="73"/>
      <c r="F19" s="73"/>
    </row>
    <row r="20" spans="2:6" ht="18" thickBot="1" x14ac:dyDescent="0.35">
      <c r="B20" s="5" t="s">
        <v>7</v>
      </c>
      <c r="C20" s="2">
        <v>699000889</v>
      </c>
      <c r="D20" s="2">
        <v>993071864</v>
      </c>
      <c r="E20" s="73"/>
      <c r="F20" s="73"/>
    </row>
    <row r="21" spans="2:6" ht="18" thickBot="1" x14ac:dyDescent="0.35">
      <c r="B21" s="3"/>
      <c r="C21" s="8">
        <f>SUM(C16:C20)</f>
        <v>1670273905</v>
      </c>
      <c r="D21" s="8">
        <f>SUM(D16:D20)</f>
        <v>1924409287</v>
      </c>
      <c r="E21" s="73"/>
      <c r="F21" s="73"/>
    </row>
    <row r="22" spans="2:6" x14ac:dyDescent="0.3">
      <c r="B22" s="3"/>
      <c r="C22" s="4"/>
      <c r="D22" s="4"/>
      <c r="E22" s="73"/>
      <c r="F22" s="73"/>
    </row>
    <row r="23" spans="2:6" ht="18" thickBot="1" x14ac:dyDescent="0.35">
      <c r="B23" s="3" t="s">
        <v>8</v>
      </c>
      <c r="C23" s="9">
        <f>C21+C13</f>
        <v>10418288998</v>
      </c>
      <c r="D23" s="9">
        <f>D21+D13</f>
        <v>10306552204</v>
      </c>
      <c r="E23" s="73"/>
      <c r="F23" s="73"/>
    </row>
    <row r="24" spans="2:6" ht="18" thickTop="1" x14ac:dyDescent="0.3">
      <c r="B24" s="21"/>
      <c r="E24" s="73"/>
      <c r="F24" s="73"/>
    </row>
    <row r="25" spans="2:6" x14ac:dyDescent="0.3">
      <c r="B25" s="3" t="s">
        <v>9</v>
      </c>
      <c r="E25" s="73"/>
      <c r="F25" s="73"/>
    </row>
    <row r="26" spans="2:6" x14ac:dyDescent="0.3">
      <c r="B26" s="5"/>
      <c r="E26" s="73"/>
      <c r="F26" s="73"/>
    </row>
    <row r="27" spans="2:6" x14ac:dyDescent="0.3">
      <c r="B27" s="3" t="s">
        <v>10</v>
      </c>
      <c r="E27" s="73"/>
      <c r="F27" s="73"/>
    </row>
    <row r="28" spans="2:6" x14ac:dyDescent="0.3">
      <c r="B28" s="5" t="s">
        <v>11</v>
      </c>
      <c r="C28" s="2">
        <v>1883815040</v>
      </c>
      <c r="D28" s="2">
        <v>1883815040</v>
      </c>
      <c r="E28" s="73"/>
      <c r="F28" s="73"/>
    </row>
    <row r="29" spans="2:6" x14ac:dyDescent="0.3">
      <c r="B29" s="5" t="s">
        <v>12</v>
      </c>
      <c r="C29" s="2">
        <v>441418396</v>
      </c>
      <c r="D29" s="2">
        <v>441418396</v>
      </c>
      <c r="E29" s="73"/>
      <c r="F29" s="73"/>
    </row>
    <row r="30" spans="2:6" x14ac:dyDescent="0.3">
      <c r="B30" s="5" t="s">
        <v>13</v>
      </c>
      <c r="C30" s="2">
        <v>247478865</v>
      </c>
      <c r="D30" s="2">
        <v>247478865</v>
      </c>
      <c r="E30" s="73"/>
      <c r="F30" s="73"/>
    </row>
    <row r="31" spans="2:6" x14ac:dyDescent="0.3">
      <c r="B31" s="5" t="s">
        <v>14</v>
      </c>
      <c r="C31" s="2">
        <v>1265796861</v>
      </c>
      <c r="D31" s="2">
        <v>1265796861</v>
      </c>
      <c r="E31" s="73"/>
      <c r="F31" s="73"/>
    </row>
    <row r="32" spans="2:6" ht="18" thickBot="1" x14ac:dyDescent="0.35">
      <c r="B32" s="5" t="s">
        <v>15</v>
      </c>
      <c r="C32" s="2">
        <v>698552039</v>
      </c>
      <c r="D32" s="2">
        <v>440307635</v>
      </c>
      <c r="E32" s="73"/>
      <c r="F32" s="73"/>
    </row>
    <row r="33" spans="2:6" ht="18" thickBot="1" x14ac:dyDescent="0.35">
      <c r="B33" s="3"/>
      <c r="C33" s="8">
        <f>SUM(C28:C32)</f>
        <v>4537061201</v>
      </c>
      <c r="D33" s="8">
        <f>SUM(D28:D32)</f>
        <v>4278816797</v>
      </c>
      <c r="E33" s="73"/>
      <c r="F33" s="73"/>
    </row>
    <row r="34" spans="2:6" x14ac:dyDescent="0.3">
      <c r="B34" s="3"/>
      <c r="C34" s="12"/>
      <c r="D34" s="12"/>
      <c r="E34" s="73"/>
      <c r="F34" s="73"/>
    </row>
    <row r="35" spans="2:6" x14ac:dyDescent="0.3">
      <c r="B35" s="3" t="s">
        <v>16</v>
      </c>
      <c r="E35" s="73"/>
      <c r="F35" s="73"/>
    </row>
    <row r="36" spans="2:6" x14ac:dyDescent="0.3">
      <c r="B36" s="5" t="s">
        <v>90</v>
      </c>
      <c r="C36" s="2">
        <v>2928430700</v>
      </c>
      <c r="D36" s="2">
        <v>3253799769</v>
      </c>
      <c r="E36" s="73"/>
      <c r="F36" s="73"/>
    </row>
    <row r="37" spans="2:6" x14ac:dyDescent="0.3">
      <c r="B37" s="5" t="s">
        <v>18</v>
      </c>
      <c r="C37" s="2">
        <v>1086803231</v>
      </c>
      <c r="D37" s="2">
        <v>1141200092</v>
      </c>
      <c r="E37" s="73"/>
      <c r="F37" s="73"/>
    </row>
    <row r="38" spans="2:6" ht="34.5" x14ac:dyDescent="0.3">
      <c r="B38" s="5" t="s">
        <v>89</v>
      </c>
      <c r="C38" s="11">
        <v>17488915</v>
      </c>
      <c r="D38" s="11">
        <v>16968348</v>
      </c>
      <c r="E38" s="73"/>
      <c r="F38" s="73"/>
    </row>
    <row r="39" spans="2:6" ht="18" thickBot="1" x14ac:dyDescent="0.35">
      <c r="B39" s="5" t="s">
        <v>17</v>
      </c>
      <c r="C39" s="2">
        <v>149195294</v>
      </c>
      <c r="D39" s="2">
        <v>144260768</v>
      </c>
      <c r="E39" s="73"/>
      <c r="F39" s="73"/>
    </row>
    <row r="40" spans="2:6" ht="18" thickBot="1" x14ac:dyDescent="0.35">
      <c r="B40" s="3"/>
      <c r="C40" s="8">
        <f>SUM(C36:C39)</f>
        <v>4181918140</v>
      </c>
      <c r="D40" s="8">
        <f>SUM(D36:D39)</f>
        <v>4556228977</v>
      </c>
      <c r="E40" s="73"/>
      <c r="F40" s="73"/>
    </row>
    <row r="41" spans="2:6" x14ac:dyDescent="0.3">
      <c r="E41" s="73"/>
      <c r="F41" s="73"/>
    </row>
    <row r="42" spans="2:6" x14ac:dyDescent="0.3">
      <c r="B42" s="20"/>
      <c r="E42" s="73"/>
      <c r="F42" s="73"/>
    </row>
    <row r="43" spans="2:6" ht="17.100000000000001" customHeight="1" x14ac:dyDescent="0.3">
      <c r="B43" s="3" t="s">
        <v>19</v>
      </c>
      <c r="E43" s="73"/>
      <c r="F43" s="73"/>
    </row>
    <row r="44" spans="2:6" x14ac:dyDescent="0.3">
      <c r="B44" s="5" t="s">
        <v>46</v>
      </c>
      <c r="C44" s="2">
        <v>622833230</v>
      </c>
      <c r="D44" s="2">
        <v>350726742</v>
      </c>
      <c r="E44" s="73"/>
      <c r="F44" s="73"/>
    </row>
    <row r="45" spans="2:6" x14ac:dyDescent="0.3">
      <c r="B45" s="5" t="s">
        <v>18</v>
      </c>
      <c r="C45" s="2">
        <v>105536263</v>
      </c>
      <c r="D45" s="2">
        <v>103676018</v>
      </c>
      <c r="E45" s="73"/>
      <c r="F45" s="73"/>
    </row>
    <row r="46" spans="2:6" x14ac:dyDescent="0.3">
      <c r="B46" s="5" t="s">
        <v>99</v>
      </c>
      <c r="C46" s="2">
        <v>318476384</v>
      </c>
      <c r="D46" s="2">
        <v>486630526</v>
      </c>
      <c r="E46" s="73"/>
      <c r="F46" s="73"/>
    </row>
    <row r="47" spans="2:6" x14ac:dyDescent="0.3">
      <c r="B47" s="5" t="s">
        <v>100</v>
      </c>
      <c r="C47" s="2">
        <v>568215574</v>
      </c>
      <c r="D47" s="2">
        <v>389374125</v>
      </c>
      <c r="E47" s="73"/>
      <c r="F47" s="73"/>
    </row>
    <row r="48" spans="2:6" x14ac:dyDescent="0.3">
      <c r="B48" s="5" t="s">
        <v>101</v>
      </c>
      <c r="C48" s="2">
        <v>34686611</v>
      </c>
      <c r="D48" s="2">
        <v>81621549</v>
      </c>
      <c r="E48" s="73"/>
      <c r="F48" s="73"/>
    </row>
    <row r="49" spans="2:6" x14ac:dyDescent="0.3">
      <c r="B49" s="5" t="s">
        <v>89</v>
      </c>
      <c r="C49" s="2">
        <v>3785045</v>
      </c>
      <c r="D49" s="2">
        <v>3913557</v>
      </c>
      <c r="E49" s="73"/>
      <c r="F49" s="73"/>
    </row>
    <row r="50" spans="2:6" x14ac:dyDescent="0.3">
      <c r="B50" s="5" t="s">
        <v>102</v>
      </c>
      <c r="C50" s="2">
        <v>23813128</v>
      </c>
      <c r="D50" s="2">
        <v>39650849</v>
      </c>
      <c r="E50" s="73"/>
      <c r="F50" s="73"/>
    </row>
    <row r="51" spans="2:6" ht="18" thickBot="1" x14ac:dyDescent="0.35">
      <c r="B51" s="5" t="s">
        <v>17</v>
      </c>
      <c r="C51" s="2">
        <v>21963422</v>
      </c>
      <c r="D51" s="2">
        <v>15913064</v>
      </c>
      <c r="E51" s="73"/>
      <c r="F51" s="73"/>
    </row>
    <row r="52" spans="2:6" ht="18" thickBot="1" x14ac:dyDescent="0.35">
      <c r="B52" s="5"/>
      <c r="C52" s="7">
        <f>SUM(C44:C51)</f>
        <v>1699309657</v>
      </c>
      <c r="D52" s="7">
        <f>SUM(D44:D51)</f>
        <v>1471506430</v>
      </c>
      <c r="E52" s="73"/>
      <c r="F52" s="73"/>
    </row>
    <row r="53" spans="2:6" x14ac:dyDescent="0.3">
      <c r="B53" s="3"/>
      <c r="C53" s="6"/>
      <c r="D53" s="49"/>
      <c r="E53" s="73"/>
      <c r="F53" s="73"/>
    </row>
    <row r="54" spans="2:6" ht="18" thickBot="1" x14ac:dyDescent="0.35">
      <c r="B54" s="3" t="s">
        <v>20</v>
      </c>
      <c r="C54" s="10">
        <f>C40+C52</f>
        <v>5881227797</v>
      </c>
      <c r="D54" s="10">
        <f>D40+D52</f>
        <v>6027735407</v>
      </c>
      <c r="E54" s="73"/>
      <c r="F54" s="73"/>
    </row>
    <row r="55" spans="2:6" x14ac:dyDescent="0.3">
      <c r="B55" s="3"/>
      <c r="C55" s="4"/>
      <c r="D55" s="4"/>
      <c r="E55" s="73"/>
      <c r="F55" s="73"/>
    </row>
    <row r="56" spans="2:6" x14ac:dyDescent="0.3">
      <c r="B56" s="3" t="s">
        <v>21</v>
      </c>
      <c r="C56" s="12">
        <f>C33+C54</f>
        <v>10418288998</v>
      </c>
      <c r="D56" s="12">
        <f>D33+D54</f>
        <v>10306552204</v>
      </c>
      <c r="E56" s="73"/>
      <c r="F56" s="73"/>
    </row>
    <row r="57" spans="2:6" x14ac:dyDescent="0.3">
      <c r="B57" s="1"/>
      <c r="E57" s="73"/>
      <c r="F57" s="7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9"/>
  <sheetViews>
    <sheetView topLeftCell="A31" zoomScale="80" zoomScaleNormal="80" workbookViewId="0">
      <selection activeCell="E9" sqref="E9"/>
    </sheetView>
  </sheetViews>
  <sheetFormatPr defaultColWidth="8.85546875" defaultRowHeight="17.25" x14ac:dyDescent="0.3"/>
  <cols>
    <col min="1" max="1" width="77.140625" style="19" customWidth="1"/>
    <col min="2" max="2" width="25.85546875" style="13" customWidth="1"/>
    <col min="3" max="3" width="20.42578125" style="13" customWidth="1"/>
    <col min="4" max="16384" width="8.85546875" style="19"/>
  </cols>
  <sheetData>
    <row r="1" spans="1:5" ht="18" thickBot="1" x14ac:dyDescent="0.35"/>
    <row r="2" spans="1:5" x14ac:dyDescent="0.3">
      <c r="A2" s="84"/>
      <c r="B2" s="46" t="s">
        <v>91</v>
      </c>
      <c r="C2" s="46" t="s">
        <v>91</v>
      </c>
    </row>
    <row r="3" spans="1:5" x14ac:dyDescent="0.3">
      <c r="A3" s="84"/>
      <c r="B3" s="16">
        <v>45658</v>
      </c>
      <c r="C3" s="16">
        <v>45292</v>
      </c>
    </row>
    <row r="4" spans="1:5" x14ac:dyDescent="0.3">
      <c r="A4" s="84"/>
      <c r="B4" s="16">
        <v>45838</v>
      </c>
      <c r="C4" s="16">
        <v>45473</v>
      </c>
    </row>
    <row r="5" spans="1:5" ht="18" thickBot="1" x14ac:dyDescent="0.35">
      <c r="A5" s="22"/>
      <c r="B5" s="24"/>
      <c r="C5" s="57"/>
    </row>
    <row r="6" spans="1:5" ht="18" thickBot="1" x14ac:dyDescent="0.35">
      <c r="A6" s="22"/>
      <c r="B6" s="15"/>
      <c r="C6" s="15"/>
    </row>
    <row r="7" spans="1:5" x14ac:dyDescent="0.3">
      <c r="A7" s="18"/>
    </row>
    <row r="8" spans="1:5" x14ac:dyDescent="0.3">
      <c r="A8" s="5" t="s">
        <v>22</v>
      </c>
      <c r="B8" s="13">
        <v>1343574613</v>
      </c>
      <c r="C8" s="13">
        <v>942106613</v>
      </c>
      <c r="D8" s="74"/>
      <c r="E8" s="74"/>
    </row>
    <row r="9" spans="1:5" ht="18" thickBot="1" x14ac:dyDescent="0.35">
      <c r="A9" s="5" t="s">
        <v>23</v>
      </c>
      <c r="B9" s="13">
        <v>78227487</v>
      </c>
      <c r="C9" s="13">
        <v>74023009</v>
      </c>
      <c r="D9" s="74"/>
      <c r="E9" s="74"/>
    </row>
    <row r="10" spans="1:5" ht="35.25" thickBot="1" x14ac:dyDescent="0.35">
      <c r="A10" s="3" t="s">
        <v>24</v>
      </c>
      <c r="B10" s="14">
        <f>SUM(B8:B9)</f>
        <v>1421802100</v>
      </c>
      <c r="C10" s="14">
        <f>SUM(C8:C9)</f>
        <v>1016129622</v>
      </c>
      <c r="D10" s="74"/>
      <c r="E10" s="74"/>
    </row>
    <row r="11" spans="1:5" x14ac:dyDescent="0.3">
      <c r="A11" s="5"/>
      <c r="D11" s="74"/>
      <c r="E11" s="74"/>
    </row>
    <row r="12" spans="1:5" x14ac:dyDescent="0.3">
      <c r="A12" s="5" t="s">
        <v>25</v>
      </c>
      <c r="B12" s="13">
        <v>-246318361</v>
      </c>
      <c r="C12" s="13">
        <v>-230994660</v>
      </c>
      <c r="D12" s="74"/>
      <c r="E12" s="74"/>
    </row>
    <row r="13" spans="1:5" x14ac:dyDescent="0.3">
      <c r="A13" s="5" t="s">
        <v>26</v>
      </c>
      <c r="B13" s="13">
        <v>-337141124</v>
      </c>
      <c r="C13" s="13">
        <v>-296751318</v>
      </c>
      <c r="D13" s="74"/>
      <c r="E13" s="74"/>
    </row>
    <row r="14" spans="1:5" x14ac:dyDescent="0.3">
      <c r="A14" s="5" t="s">
        <v>44</v>
      </c>
      <c r="B14" s="13">
        <v>-61780101</v>
      </c>
      <c r="C14" s="13">
        <v>-58454973</v>
      </c>
      <c r="D14" s="74"/>
      <c r="E14" s="74"/>
    </row>
    <row r="15" spans="1:5" x14ac:dyDescent="0.3">
      <c r="A15" s="5" t="s">
        <v>27</v>
      </c>
      <c r="B15" s="13">
        <v>-154511081</v>
      </c>
      <c r="C15" s="13">
        <v>-108342261</v>
      </c>
      <c r="D15" s="74"/>
      <c r="E15" s="74"/>
    </row>
    <row r="16" spans="1:5" x14ac:dyDescent="0.3">
      <c r="A16" s="5" t="s">
        <v>28</v>
      </c>
      <c r="B16" s="13">
        <v>-26198999</v>
      </c>
      <c r="C16" s="13">
        <v>-15167140</v>
      </c>
      <c r="D16" s="74"/>
      <c r="E16" s="74"/>
    </row>
    <row r="17" spans="1:5" x14ac:dyDescent="0.3">
      <c r="A17" s="5" t="s">
        <v>29</v>
      </c>
      <c r="B17" s="13">
        <v>-61277835</v>
      </c>
      <c r="C17" s="13">
        <v>-40237473</v>
      </c>
      <c r="D17" s="74"/>
      <c r="E17" s="74"/>
    </row>
    <row r="18" spans="1:5" x14ac:dyDescent="0.3">
      <c r="A18" s="5" t="s">
        <v>30</v>
      </c>
      <c r="B18" s="13">
        <v>20723689</v>
      </c>
      <c r="C18" s="13">
        <v>-10182126</v>
      </c>
      <c r="D18" s="74"/>
      <c r="E18" s="74"/>
    </row>
    <row r="19" spans="1:5" x14ac:dyDescent="0.3">
      <c r="A19" s="5" t="s">
        <v>103</v>
      </c>
      <c r="B19" s="13">
        <v>-6626335</v>
      </c>
      <c r="C19" s="13">
        <v>-21952157</v>
      </c>
      <c r="D19" s="74"/>
      <c r="E19" s="74"/>
    </row>
    <row r="20" spans="1:5" ht="18" thickBot="1" x14ac:dyDescent="0.35">
      <c r="A20" s="5" t="s">
        <v>31</v>
      </c>
      <c r="B20" s="13">
        <v>-75589634</v>
      </c>
      <c r="C20" s="13">
        <v>-66499737</v>
      </c>
      <c r="D20" s="74"/>
      <c r="E20" s="74"/>
    </row>
    <row r="21" spans="1:5" ht="35.25" thickBot="1" x14ac:dyDescent="0.35">
      <c r="A21" s="3" t="s">
        <v>32</v>
      </c>
      <c r="B21" s="14">
        <f>B10+SUM(B12:B20)</f>
        <v>473082319</v>
      </c>
      <c r="C21" s="14">
        <f>C10+SUM(C12:C20)</f>
        <v>167547777</v>
      </c>
      <c r="D21" s="74"/>
      <c r="E21" s="74"/>
    </row>
    <row r="22" spans="1:5" x14ac:dyDescent="0.3">
      <c r="A22" s="5"/>
      <c r="D22" s="74"/>
      <c r="E22" s="74"/>
    </row>
    <row r="23" spans="1:5" x14ac:dyDescent="0.3">
      <c r="A23" s="5" t="s">
        <v>33</v>
      </c>
      <c r="B23" s="13">
        <v>231868550</v>
      </c>
      <c r="C23" s="13">
        <v>114784449</v>
      </c>
      <c r="D23" s="74"/>
      <c r="E23" s="74"/>
    </row>
    <row r="24" spans="1:5" x14ac:dyDescent="0.3">
      <c r="A24" s="5" t="s">
        <v>47</v>
      </c>
      <c r="B24" s="13">
        <v>-231868550</v>
      </c>
      <c r="C24" s="13">
        <v>-114784449</v>
      </c>
      <c r="D24" s="74"/>
      <c r="E24" s="74"/>
    </row>
    <row r="25" spans="1:5" x14ac:dyDescent="0.3">
      <c r="A25" s="5" t="s">
        <v>34</v>
      </c>
      <c r="B25" s="13">
        <v>451111690</v>
      </c>
      <c r="C25" s="13">
        <v>675817268</v>
      </c>
      <c r="D25" s="74"/>
      <c r="E25" s="74"/>
    </row>
    <row r="26" spans="1:5" x14ac:dyDescent="0.3">
      <c r="A26" s="5" t="s">
        <v>35</v>
      </c>
      <c r="B26" s="13">
        <v>-451111690</v>
      </c>
      <c r="C26" s="13">
        <v>-675817268</v>
      </c>
      <c r="D26" s="74"/>
      <c r="E26" s="74"/>
    </row>
    <row r="27" spans="1:5" ht="18" thickBot="1" x14ac:dyDescent="0.35">
      <c r="A27" s="5"/>
      <c r="D27" s="74"/>
      <c r="E27" s="74"/>
    </row>
    <row r="28" spans="1:5" ht="18" thickBot="1" x14ac:dyDescent="0.35">
      <c r="A28" s="3" t="s">
        <v>36</v>
      </c>
      <c r="B28" s="14">
        <f>B21+B23+B24+B25+B26</f>
        <v>473082319</v>
      </c>
      <c r="C28" s="14">
        <f>C21+C23+C24+C25+C26</f>
        <v>167547777</v>
      </c>
      <c r="D28" s="74"/>
      <c r="E28" s="74"/>
    </row>
    <row r="29" spans="1:5" x14ac:dyDescent="0.3">
      <c r="A29" s="5"/>
      <c r="D29" s="74"/>
      <c r="E29" s="74"/>
    </row>
    <row r="30" spans="1:5" x14ac:dyDescent="0.3">
      <c r="A30" s="58" t="s">
        <v>104</v>
      </c>
      <c r="B30" s="13">
        <v>43663732</v>
      </c>
      <c r="C30" s="13">
        <v>36923138</v>
      </c>
      <c r="D30" s="74"/>
      <c r="E30" s="74"/>
    </row>
    <row r="31" spans="1:5" x14ac:dyDescent="0.3">
      <c r="A31" s="5" t="s">
        <v>37</v>
      </c>
      <c r="B31" s="13">
        <v>87065353</v>
      </c>
      <c r="C31" s="13">
        <v>66072254</v>
      </c>
      <c r="D31" s="74"/>
      <c r="E31" s="74"/>
    </row>
    <row r="32" spans="1:5" ht="18" thickBot="1" x14ac:dyDescent="0.35">
      <c r="A32" s="5" t="s">
        <v>38</v>
      </c>
      <c r="B32" s="13">
        <v>-66655639</v>
      </c>
      <c r="C32" s="13">
        <v>-48632679</v>
      </c>
      <c r="D32" s="74"/>
      <c r="E32" s="74"/>
    </row>
    <row r="33" spans="1:5" ht="18" thickBot="1" x14ac:dyDescent="0.35">
      <c r="A33" s="3" t="s">
        <v>39</v>
      </c>
      <c r="B33" s="14">
        <f>B30+B31+B32</f>
        <v>64073446</v>
      </c>
      <c r="C33" s="14">
        <f>C30+C31+C32</f>
        <v>54362713</v>
      </c>
      <c r="D33" s="74"/>
      <c r="E33" s="74"/>
    </row>
    <row r="34" spans="1:5" ht="18" thickBot="1" x14ac:dyDescent="0.35">
      <c r="A34" s="5"/>
      <c r="D34" s="74"/>
      <c r="E34" s="74"/>
    </row>
    <row r="35" spans="1:5" ht="18" thickBot="1" x14ac:dyDescent="0.35">
      <c r="A35" s="3" t="s">
        <v>40</v>
      </c>
      <c r="B35" s="14">
        <f>B28+B33</f>
        <v>537155765</v>
      </c>
      <c r="C35" s="14">
        <f>C28+C33</f>
        <v>221910490</v>
      </c>
      <c r="D35" s="74"/>
      <c r="E35" s="74"/>
    </row>
    <row r="36" spans="1:5" x14ac:dyDescent="0.3">
      <c r="A36" s="5"/>
      <c r="D36" s="74"/>
      <c r="E36" s="74"/>
    </row>
    <row r="37" spans="1:5" x14ac:dyDescent="0.3">
      <c r="A37" s="5" t="s">
        <v>41</v>
      </c>
      <c r="B37" s="13">
        <v>-77275287</v>
      </c>
      <c r="C37" s="13">
        <v>-36561521</v>
      </c>
      <c r="D37" s="74"/>
      <c r="E37" s="74"/>
    </row>
    <row r="38" spans="1:5" ht="18" thickBot="1" x14ac:dyDescent="0.35">
      <c r="A38" s="5"/>
      <c r="D38" s="74"/>
      <c r="E38" s="74"/>
    </row>
    <row r="39" spans="1:5" ht="18" thickBot="1" x14ac:dyDescent="0.35">
      <c r="A39" s="18" t="s">
        <v>42</v>
      </c>
      <c r="B39" s="14">
        <f>B35+B37</f>
        <v>459880478</v>
      </c>
      <c r="C39" s="14">
        <f>C35+C37</f>
        <v>185348969</v>
      </c>
      <c r="D39" s="74"/>
      <c r="E39" s="74"/>
    </row>
    <row r="40" spans="1:5" x14ac:dyDescent="0.3">
      <c r="A40" s="18" t="s">
        <v>1</v>
      </c>
      <c r="D40" s="74"/>
      <c r="E40" s="74"/>
    </row>
    <row r="41" spans="1:5" x14ac:dyDescent="0.3">
      <c r="A41" s="5" t="s">
        <v>82</v>
      </c>
      <c r="B41" s="13">
        <v>188381504</v>
      </c>
      <c r="C41" s="13">
        <v>188381504</v>
      </c>
      <c r="D41" s="74"/>
      <c r="E41" s="74"/>
    </row>
    <row r="42" spans="1:5" x14ac:dyDescent="0.3">
      <c r="A42" s="5" t="s">
        <v>48</v>
      </c>
      <c r="B42" s="26">
        <v>2.44</v>
      </c>
      <c r="C42" s="26">
        <v>0.98</v>
      </c>
      <c r="D42" s="74"/>
      <c r="E42" s="74"/>
    </row>
    <row r="43" spans="1:5" x14ac:dyDescent="0.3">
      <c r="A43" s="5"/>
      <c r="B43" s="26"/>
      <c r="C43" s="26"/>
      <c r="D43" s="74"/>
      <c r="E43" s="74"/>
    </row>
    <row r="44" spans="1:5" ht="18" thickBot="1" x14ac:dyDescent="0.35">
      <c r="A44" s="5" t="s">
        <v>116</v>
      </c>
      <c r="B44" s="52">
        <v>1815950</v>
      </c>
      <c r="C44" s="52">
        <v>2056798</v>
      </c>
      <c r="D44" s="74"/>
      <c r="E44" s="74"/>
    </row>
    <row r="45" spans="1:5" ht="18" thickBot="1" x14ac:dyDescent="0.35">
      <c r="A45" s="18" t="s">
        <v>43</v>
      </c>
      <c r="B45" s="14">
        <f>B39+B44</f>
        <v>461696428</v>
      </c>
      <c r="C45" s="14">
        <f>C39+C44</f>
        <v>187405767</v>
      </c>
      <c r="D45" s="74"/>
      <c r="E45" s="74"/>
    </row>
    <row r="47" spans="1:5" x14ac:dyDescent="0.3">
      <c r="A47" s="21"/>
    </row>
    <row r="49" spans="2:2" x14ac:dyDescent="0.3">
      <c r="B49" s="42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2"/>
  <sheetViews>
    <sheetView zoomScale="80" zoomScaleNormal="80" workbookViewId="0">
      <selection activeCell="B3" sqref="B3"/>
    </sheetView>
  </sheetViews>
  <sheetFormatPr defaultColWidth="8.85546875" defaultRowHeight="17.25" x14ac:dyDescent="0.3"/>
  <cols>
    <col min="1" max="1" width="48.7109375" style="47" customWidth="1"/>
    <col min="2" max="2" width="15.85546875" style="47" customWidth="1"/>
    <col min="3" max="3" width="18.7109375" style="47" customWidth="1"/>
    <col min="4" max="4" width="17.5703125" style="47" customWidth="1"/>
    <col min="5" max="5" width="17.42578125" style="47" customWidth="1"/>
    <col min="6" max="6" width="19.28515625" style="47" customWidth="1"/>
    <col min="7" max="7" width="15" style="47" customWidth="1"/>
    <col min="8" max="8" width="17.42578125" style="47" customWidth="1"/>
    <col min="9" max="9" width="14.85546875" style="47" customWidth="1"/>
    <col min="10" max="10" width="8.85546875" style="47"/>
    <col min="11" max="14" width="8.85546875" style="47" customWidth="1"/>
    <col min="15" max="19" width="8.85546875" style="47"/>
    <col min="20" max="20" width="8.85546875" style="47" customWidth="1"/>
    <col min="21" max="16384" width="8.85546875" style="47"/>
  </cols>
  <sheetData>
    <row r="1" spans="1:10" ht="17.45" customHeight="1" x14ac:dyDescent="0.3">
      <c r="A1" s="86"/>
      <c r="B1" s="87" t="s">
        <v>49</v>
      </c>
      <c r="C1" s="87" t="s">
        <v>126</v>
      </c>
      <c r="D1" s="60" t="s">
        <v>50</v>
      </c>
      <c r="E1" s="87" t="s">
        <v>14</v>
      </c>
      <c r="F1" s="60"/>
      <c r="G1" s="87" t="s">
        <v>107</v>
      </c>
      <c r="H1" s="69" t="s">
        <v>15</v>
      </c>
      <c r="I1" s="87" t="s">
        <v>52</v>
      </c>
    </row>
    <row r="2" spans="1:10" x14ac:dyDescent="0.3">
      <c r="A2" s="86"/>
      <c r="B2" s="87"/>
      <c r="C2" s="87"/>
      <c r="D2" s="60" t="s">
        <v>51</v>
      </c>
      <c r="E2" s="87"/>
      <c r="F2" s="60" t="s">
        <v>106</v>
      </c>
      <c r="G2" s="87"/>
      <c r="H2" s="69"/>
      <c r="I2" s="87"/>
    </row>
    <row r="3" spans="1:10" ht="22.5" x14ac:dyDescent="0.3">
      <c r="A3" s="59" t="s">
        <v>127</v>
      </c>
      <c r="B3" s="71">
        <v>1883815040</v>
      </c>
      <c r="C3" s="71">
        <v>441418396</v>
      </c>
      <c r="D3" s="71">
        <v>247478865</v>
      </c>
      <c r="E3" s="71">
        <v>1265796861</v>
      </c>
      <c r="F3" s="71">
        <v>55765430</v>
      </c>
      <c r="G3" s="71">
        <v>17275596</v>
      </c>
      <c r="H3" s="80">
        <v>212103089</v>
      </c>
      <c r="I3" s="70">
        <v>4123653277</v>
      </c>
      <c r="J3" s="78"/>
    </row>
    <row r="4" spans="1:10" x14ac:dyDescent="0.3">
      <c r="A4" s="65" t="s">
        <v>128</v>
      </c>
      <c r="B4" s="60"/>
      <c r="C4" s="60"/>
      <c r="D4" s="60"/>
      <c r="E4" s="60"/>
      <c r="F4" s="60"/>
      <c r="G4" s="60"/>
      <c r="H4" s="83">
        <v>-163427188</v>
      </c>
      <c r="I4" s="77">
        <v>-163427188</v>
      </c>
    </row>
    <row r="5" spans="1:10" x14ac:dyDescent="0.3">
      <c r="A5" s="59" t="s">
        <v>129</v>
      </c>
      <c r="B5" s="71">
        <v>1883815040</v>
      </c>
      <c r="C5" s="71">
        <v>441418396</v>
      </c>
      <c r="D5" s="71">
        <v>247478865</v>
      </c>
      <c r="E5" s="71">
        <v>1265796861</v>
      </c>
      <c r="F5" s="71">
        <v>55765430</v>
      </c>
      <c r="G5" s="71">
        <v>17275596</v>
      </c>
      <c r="H5" s="82">
        <v>48675901</v>
      </c>
      <c r="I5" s="71">
        <v>3960226089</v>
      </c>
    </row>
    <row r="6" spans="1:10" x14ac:dyDescent="0.3">
      <c r="A6" s="63" t="s">
        <v>130</v>
      </c>
      <c r="B6" s="60"/>
      <c r="C6" s="60"/>
      <c r="D6" s="60"/>
      <c r="E6" s="60"/>
      <c r="F6" s="60"/>
      <c r="G6" s="60"/>
      <c r="H6" s="69"/>
      <c r="I6" s="60"/>
    </row>
    <row r="7" spans="1:10" x14ac:dyDescent="0.3">
      <c r="A7" s="61" t="s">
        <v>131</v>
      </c>
      <c r="B7" s="62" t="s">
        <v>93</v>
      </c>
      <c r="C7" s="62" t="s">
        <v>93</v>
      </c>
      <c r="D7" s="62" t="s">
        <v>93</v>
      </c>
      <c r="E7" s="62" t="s">
        <v>93</v>
      </c>
      <c r="F7" s="62" t="s">
        <v>93</v>
      </c>
      <c r="G7" s="62" t="s">
        <v>93</v>
      </c>
      <c r="H7" s="81">
        <v>185348969</v>
      </c>
      <c r="I7" s="66">
        <v>185348969</v>
      </c>
    </row>
    <row r="8" spans="1:10" x14ac:dyDescent="0.3">
      <c r="A8" s="61" t="s">
        <v>132</v>
      </c>
      <c r="B8" s="62"/>
      <c r="C8" s="62"/>
      <c r="D8" s="62"/>
      <c r="E8" s="62"/>
      <c r="F8" s="62"/>
      <c r="G8" s="62"/>
      <c r="H8" s="79">
        <v>2056798</v>
      </c>
      <c r="I8" s="75">
        <v>2056798</v>
      </c>
    </row>
    <row r="9" spans="1:10" x14ac:dyDescent="0.3">
      <c r="A9" s="59" t="s">
        <v>133</v>
      </c>
      <c r="B9" s="64" t="s">
        <v>117</v>
      </c>
      <c r="C9" s="64" t="s">
        <v>118</v>
      </c>
      <c r="D9" s="64" t="s">
        <v>119</v>
      </c>
      <c r="E9" s="64" t="s">
        <v>118</v>
      </c>
      <c r="F9" s="64" t="s">
        <v>120</v>
      </c>
      <c r="G9" s="64" t="s">
        <v>121</v>
      </c>
      <c r="H9" s="80">
        <v>2056798</v>
      </c>
      <c r="I9" s="70">
        <v>2056798</v>
      </c>
    </row>
    <row r="10" spans="1:10" x14ac:dyDescent="0.3">
      <c r="A10" s="59" t="s">
        <v>43</v>
      </c>
      <c r="B10" s="62"/>
      <c r="C10" s="62"/>
      <c r="D10" s="62"/>
      <c r="E10" s="62"/>
      <c r="F10" s="62"/>
      <c r="G10" s="62"/>
      <c r="H10" s="80">
        <v>187405767</v>
      </c>
      <c r="I10" s="67">
        <v>187405767</v>
      </c>
    </row>
    <row r="11" spans="1:10" x14ac:dyDescent="0.3">
      <c r="A11" s="63" t="s">
        <v>134</v>
      </c>
      <c r="B11" s="62"/>
      <c r="C11" s="62"/>
      <c r="D11" s="62"/>
      <c r="E11" s="62"/>
      <c r="F11" s="62"/>
      <c r="G11" s="62"/>
      <c r="H11" s="61"/>
      <c r="I11" s="62"/>
    </row>
    <row r="12" spans="1:10" x14ac:dyDescent="0.3">
      <c r="A12" s="61" t="s">
        <v>135</v>
      </c>
      <c r="B12" s="64" t="s">
        <v>122</v>
      </c>
      <c r="C12" s="64" t="s">
        <v>125</v>
      </c>
      <c r="D12" s="64" t="s">
        <v>119</v>
      </c>
      <c r="E12" s="64" t="s">
        <v>123</v>
      </c>
      <c r="F12" s="64" t="s">
        <v>121</v>
      </c>
      <c r="G12" s="64" t="s">
        <v>124</v>
      </c>
      <c r="H12" s="79">
        <v>-65933526</v>
      </c>
      <c r="I12" s="75">
        <v>-65933526</v>
      </c>
    </row>
    <row r="13" spans="1:10" x14ac:dyDescent="0.3">
      <c r="A13" s="59" t="s">
        <v>136</v>
      </c>
      <c r="B13" s="71">
        <v>1883815040</v>
      </c>
      <c r="C13" s="71">
        <v>441418396</v>
      </c>
      <c r="D13" s="71">
        <v>247478865</v>
      </c>
      <c r="E13" s="71">
        <v>1265796861</v>
      </c>
      <c r="F13" s="76">
        <v>55765430</v>
      </c>
      <c r="G13" s="76">
        <v>17275596</v>
      </c>
      <c r="H13" s="82">
        <v>170148141</v>
      </c>
      <c r="I13" s="68">
        <v>4081698329</v>
      </c>
    </row>
    <row r="14" spans="1:10" x14ac:dyDescent="0.3">
      <c r="A14" s="63" t="s">
        <v>130</v>
      </c>
      <c r="B14" s="62"/>
      <c r="C14" s="62"/>
      <c r="D14" s="62"/>
      <c r="E14" s="62"/>
      <c r="F14" s="62"/>
      <c r="G14" s="62"/>
      <c r="H14" s="61"/>
      <c r="I14" s="62"/>
    </row>
    <row r="15" spans="1:10" x14ac:dyDescent="0.3">
      <c r="A15" s="61" t="s">
        <v>137</v>
      </c>
      <c r="B15" s="62"/>
      <c r="C15" s="62"/>
      <c r="D15" s="62"/>
      <c r="E15" s="62"/>
      <c r="F15" s="62"/>
      <c r="G15" s="62"/>
      <c r="H15" s="81">
        <v>206680984</v>
      </c>
      <c r="I15" s="66">
        <v>206680984</v>
      </c>
    </row>
    <row r="16" spans="1:10" x14ac:dyDescent="0.3">
      <c r="A16" s="61" t="s">
        <v>132</v>
      </c>
      <c r="B16" s="62"/>
      <c r="C16" s="62"/>
      <c r="D16" s="62"/>
      <c r="E16" s="62"/>
      <c r="F16" s="62"/>
      <c r="G16" s="62"/>
      <c r="H16" s="75">
        <v>-9562514</v>
      </c>
      <c r="I16" s="79">
        <v>-9562514</v>
      </c>
    </row>
    <row r="17" spans="1:9" x14ac:dyDescent="0.3">
      <c r="A17" s="61" t="s">
        <v>138</v>
      </c>
      <c r="B17" s="64" t="s">
        <v>122</v>
      </c>
      <c r="C17" s="64" t="s">
        <v>122</v>
      </c>
      <c r="D17" s="64" t="s">
        <v>120</v>
      </c>
      <c r="E17" s="64" t="s">
        <v>93</v>
      </c>
      <c r="F17" s="64" t="s">
        <v>121</v>
      </c>
      <c r="G17" s="64" t="s">
        <v>121</v>
      </c>
      <c r="H17" s="81">
        <v>-9562514</v>
      </c>
      <c r="I17" s="72">
        <v>-9562514</v>
      </c>
    </row>
    <row r="18" spans="1:9" x14ac:dyDescent="0.3">
      <c r="A18" s="59" t="s">
        <v>43</v>
      </c>
      <c r="B18" s="60"/>
      <c r="C18" s="60"/>
      <c r="D18" s="60"/>
      <c r="E18" s="60"/>
      <c r="F18" s="60"/>
      <c r="G18" s="60"/>
      <c r="H18" s="80">
        <v>197118469</v>
      </c>
      <c r="I18" s="67">
        <v>197118469</v>
      </c>
    </row>
    <row r="19" spans="1:9" x14ac:dyDescent="0.3">
      <c r="A19" s="61" t="s">
        <v>139</v>
      </c>
      <c r="B19" s="62"/>
      <c r="C19" s="62"/>
      <c r="D19" s="62"/>
      <c r="E19" s="62"/>
      <c r="F19" s="72">
        <v>22905250</v>
      </c>
      <c r="G19" s="62"/>
      <c r="H19" s="81">
        <v>-22905250</v>
      </c>
      <c r="I19" s="62" t="s">
        <v>93</v>
      </c>
    </row>
    <row r="20" spans="1:9" x14ac:dyDescent="0.3">
      <c r="A20" s="61" t="s">
        <v>105</v>
      </c>
      <c r="B20" s="62"/>
      <c r="C20" s="62"/>
      <c r="D20" s="62"/>
      <c r="E20" s="62"/>
      <c r="F20" s="62"/>
      <c r="G20" s="72">
        <v>40845861</v>
      </c>
      <c r="H20" s="81">
        <v>-40845861</v>
      </c>
      <c r="I20" s="62" t="s">
        <v>93</v>
      </c>
    </row>
    <row r="21" spans="1:9" x14ac:dyDescent="0.3">
      <c r="A21" s="63" t="s">
        <v>140</v>
      </c>
      <c r="B21" s="85" t="s">
        <v>117</v>
      </c>
      <c r="C21" s="85" t="s">
        <v>125</v>
      </c>
      <c r="D21" s="85" t="s">
        <v>119</v>
      </c>
      <c r="E21" s="85" t="s">
        <v>118</v>
      </c>
      <c r="F21" s="85" t="s">
        <v>120</v>
      </c>
      <c r="G21" s="85" t="s">
        <v>124</v>
      </c>
      <c r="H21" s="65" t="s">
        <v>141</v>
      </c>
      <c r="I21" s="85" t="s">
        <v>93</v>
      </c>
    </row>
    <row r="22" spans="1:9" x14ac:dyDescent="0.3">
      <c r="A22" s="61" t="s">
        <v>92</v>
      </c>
      <c r="B22" s="85"/>
      <c r="C22" s="85"/>
      <c r="D22" s="85"/>
      <c r="E22" s="85"/>
      <c r="F22" s="85"/>
      <c r="G22" s="85"/>
      <c r="H22" s="65"/>
      <c r="I22" s="85"/>
    </row>
    <row r="23" spans="1:9" x14ac:dyDescent="0.3">
      <c r="A23" s="59" t="s">
        <v>142</v>
      </c>
      <c r="B23" s="71">
        <v>1883815040</v>
      </c>
      <c r="C23" s="71">
        <v>441418396</v>
      </c>
      <c r="D23" s="71">
        <v>247478865</v>
      </c>
      <c r="E23" s="71">
        <v>1265796861</v>
      </c>
      <c r="F23" s="71">
        <v>78670680</v>
      </c>
      <c r="G23" s="71">
        <v>58121457</v>
      </c>
      <c r="H23" s="82">
        <v>303515498</v>
      </c>
      <c r="I23" s="71">
        <v>4278816797</v>
      </c>
    </row>
    <row r="24" spans="1:9" x14ac:dyDescent="0.3">
      <c r="A24" s="63" t="s">
        <v>130</v>
      </c>
      <c r="B24" s="62"/>
      <c r="C24" s="62"/>
      <c r="D24" s="62"/>
      <c r="E24" s="62"/>
      <c r="F24" s="62"/>
      <c r="G24" s="62"/>
      <c r="H24" s="61"/>
      <c r="I24" s="62"/>
    </row>
    <row r="25" spans="1:9" x14ac:dyDescent="0.3">
      <c r="A25" s="61" t="s">
        <v>137</v>
      </c>
      <c r="B25" s="62"/>
      <c r="C25" s="62"/>
      <c r="D25" s="62"/>
      <c r="E25" s="62"/>
      <c r="F25" s="62"/>
      <c r="G25" s="62"/>
      <c r="H25" s="81">
        <v>459880478</v>
      </c>
      <c r="I25" s="66">
        <v>459880478</v>
      </c>
    </row>
    <row r="26" spans="1:9" x14ac:dyDescent="0.3">
      <c r="A26" s="61" t="s">
        <v>132</v>
      </c>
      <c r="B26" s="62"/>
      <c r="C26" s="62"/>
      <c r="D26" s="62"/>
      <c r="E26" s="62"/>
      <c r="F26" s="62"/>
      <c r="G26" s="62"/>
      <c r="H26" s="79">
        <v>1815950</v>
      </c>
      <c r="I26" s="75">
        <v>1815950</v>
      </c>
    </row>
    <row r="27" spans="1:9" x14ac:dyDescent="0.3">
      <c r="A27" s="61" t="s">
        <v>143</v>
      </c>
      <c r="B27" s="60" t="s">
        <v>118</v>
      </c>
      <c r="C27" s="60" t="s">
        <v>119</v>
      </c>
      <c r="D27" s="60" t="s">
        <v>119</v>
      </c>
      <c r="E27" s="60" t="s">
        <v>125</v>
      </c>
      <c r="F27" s="60" t="s">
        <v>121</v>
      </c>
      <c r="G27" s="60" t="s">
        <v>121</v>
      </c>
      <c r="H27" s="80">
        <v>1815950</v>
      </c>
      <c r="I27" s="70">
        <v>1815950</v>
      </c>
    </row>
    <row r="28" spans="1:9" x14ac:dyDescent="0.3">
      <c r="A28" s="59" t="s">
        <v>43</v>
      </c>
      <c r="B28" s="62"/>
      <c r="C28" s="62"/>
      <c r="D28" s="62"/>
      <c r="E28" s="62"/>
      <c r="F28" s="62"/>
      <c r="G28" s="62"/>
      <c r="H28" s="80">
        <v>461696428</v>
      </c>
      <c r="I28" s="67">
        <v>461696428</v>
      </c>
    </row>
    <row r="29" spans="1:9" x14ac:dyDescent="0.3">
      <c r="A29" s="61" t="s">
        <v>144</v>
      </c>
      <c r="B29" s="62"/>
      <c r="C29" s="62"/>
      <c r="D29" s="62"/>
      <c r="E29" s="62"/>
      <c r="F29" s="62"/>
      <c r="G29" s="72">
        <v>30520848</v>
      </c>
      <c r="H29" s="81">
        <v>-30520848</v>
      </c>
      <c r="I29" s="62" t="s">
        <v>93</v>
      </c>
    </row>
    <row r="30" spans="1:9" x14ac:dyDescent="0.3">
      <c r="A30" s="63" t="s">
        <v>134</v>
      </c>
      <c r="B30" s="60"/>
      <c r="C30" s="60"/>
      <c r="D30" s="60"/>
      <c r="E30" s="60"/>
      <c r="F30" s="60"/>
      <c r="G30" s="60"/>
      <c r="H30" s="69"/>
      <c r="I30" s="60"/>
    </row>
    <row r="31" spans="1:9" x14ac:dyDescent="0.3">
      <c r="A31" s="61" t="s">
        <v>145</v>
      </c>
      <c r="B31" s="64" t="s">
        <v>122</v>
      </c>
      <c r="C31" s="64" t="s">
        <v>125</v>
      </c>
      <c r="D31" s="64" t="s">
        <v>119</v>
      </c>
      <c r="E31" s="64" t="s">
        <v>123</v>
      </c>
      <c r="F31" s="64" t="s">
        <v>121</v>
      </c>
      <c r="G31" s="64" t="s">
        <v>124</v>
      </c>
      <c r="H31" s="79">
        <v>-203452024</v>
      </c>
      <c r="I31" s="75">
        <v>-203452024</v>
      </c>
    </row>
    <row r="32" spans="1:9" x14ac:dyDescent="0.3">
      <c r="A32" s="59" t="s">
        <v>146</v>
      </c>
      <c r="B32" s="71">
        <v>1883815040</v>
      </c>
      <c r="C32" s="71">
        <v>441418396</v>
      </c>
      <c r="D32" s="71">
        <v>247478865</v>
      </c>
      <c r="E32" s="71">
        <v>1265796861</v>
      </c>
      <c r="F32" s="71">
        <v>78670680</v>
      </c>
      <c r="G32" s="71">
        <v>88642305</v>
      </c>
      <c r="H32" s="82">
        <v>531239054</v>
      </c>
      <c r="I32" s="68">
        <v>4537061201</v>
      </c>
    </row>
  </sheetData>
  <mergeCells count="13">
    <mergeCell ref="I1:I2"/>
    <mergeCell ref="A1:A2"/>
    <mergeCell ref="B1:B2"/>
    <mergeCell ref="C1:C2"/>
    <mergeCell ref="E1:E2"/>
    <mergeCell ref="G1:G2"/>
    <mergeCell ref="I21:I22"/>
    <mergeCell ref="B21:B22"/>
    <mergeCell ref="C21:C2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8"/>
  <sheetViews>
    <sheetView zoomScale="70" zoomScaleNormal="70" workbookViewId="0">
      <selection activeCell="B4" sqref="B4"/>
    </sheetView>
  </sheetViews>
  <sheetFormatPr defaultRowHeight="17.25" x14ac:dyDescent="0.3"/>
  <cols>
    <col min="2" max="2" width="69.140625" style="32" customWidth="1"/>
    <col min="3" max="3" width="26.42578125" style="32" customWidth="1"/>
    <col min="4" max="4" width="26" style="32" customWidth="1"/>
  </cols>
  <sheetData>
    <row r="1" spans="1:7" x14ac:dyDescent="0.25">
      <c r="A1" s="88"/>
      <c r="B1" s="89"/>
      <c r="C1" s="27" t="s">
        <v>91</v>
      </c>
      <c r="D1" s="27" t="s">
        <v>91</v>
      </c>
    </row>
    <row r="2" spans="1:7" ht="15.75" x14ac:dyDescent="0.25">
      <c r="A2" s="88"/>
      <c r="B2" s="89"/>
      <c r="C2" s="16">
        <v>45658</v>
      </c>
      <c r="D2" s="16">
        <v>45292</v>
      </c>
    </row>
    <row r="3" spans="1:7" x14ac:dyDescent="0.25">
      <c r="A3" s="30"/>
      <c r="B3" s="40"/>
      <c r="C3" s="16">
        <v>45838</v>
      </c>
      <c r="D3" s="16">
        <v>45473</v>
      </c>
    </row>
    <row r="4" spans="1:7" x14ac:dyDescent="0.25">
      <c r="A4" s="53"/>
      <c r="B4" s="40"/>
      <c r="C4" s="54"/>
      <c r="D4" s="54"/>
    </row>
    <row r="5" spans="1:7" x14ac:dyDescent="0.25">
      <c r="A5" s="30"/>
      <c r="B5" s="28" t="s">
        <v>40</v>
      </c>
      <c r="C5" s="34">
        <v>537155765</v>
      </c>
      <c r="D5" s="34">
        <v>221910490</v>
      </c>
      <c r="E5" s="56"/>
      <c r="F5" s="56"/>
      <c r="G5" s="56"/>
    </row>
    <row r="6" spans="1:7" x14ac:dyDescent="0.25">
      <c r="A6" s="30"/>
      <c r="B6" s="28"/>
      <c r="C6" s="27"/>
      <c r="D6" s="27"/>
      <c r="E6" s="56"/>
      <c r="F6" s="56"/>
      <c r="G6" s="56"/>
    </row>
    <row r="7" spans="1:7" x14ac:dyDescent="0.25">
      <c r="A7" s="30"/>
      <c r="B7" s="29" t="s">
        <v>53</v>
      </c>
      <c r="C7" s="27"/>
      <c r="D7" s="27"/>
      <c r="E7" s="56"/>
      <c r="F7" s="56"/>
      <c r="G7" s="56"/>
    </row>
    <row r="8" spans="1:7" x14ac:dyDescent="0.25">
      <c r="A8" s="30"/>
      <c r="B8" s="29"/>
      <c r="C8" s="31"/>
      <c r="D8" s="31"/>
      <c r="E8" s="56"/>
      <c r="F8" s="56"/>
      <c r="G8" s="56"/>
    </row>
    <row r="9" spans="1:7" x14ac:dyDescent="0.3">
      <c r="A9" s="30"/>
      <c r="B9" s="30" t="s">
        <v>25</v>
      </c>
      <c r="C9" s="13">
        <v>246318361</v>
      </c>
      <c r="D9" s="13">
        <v>230994660</v>
      </c>
      <c r="E9" s="56"/>
      <c r="F9" s="56"/>
      <c r="G9" s="56"/>
    </row>
    <row r="10" spans="1:7" x14ac:dyDescent="0.3">
      <c r="A10" s="30"/>
      <c r="B10" s="30" t="s">
        <v>54</v>
      </c>
      <c r="C10" s="13">
        <v>96298</v>
      </c>
      <c r="D10" s="13">
        <v>88978</v>
      </c>
      <c r="E10" s="56"/>
      <c r="F10" s="56"/>
      <c r="G10" s="56"/>
    </row>
    <row r="11" spans="1:7" x14ac:dyDescent="0.3">
      <c r="A11" s="55"/>
      <c r="B11" s="55" t="s">
        <v>109</v>
      </c>
      <c r="C11" s="13">
        <v>-15837721</v>
      </c>
      <c r="D11" s="13">
        <v>-14931520</v>
      </c>
      <c r="E11" s="56"/>
      <c r="F11" s="56"/>
      <c r="G11" s="56"/>
    </row>
    <row r="12" spans="1:7" x14ac:dyDescent="0.3">
      <c r="A12" s="55"/>
      <c r="B12" s="55" t="s">
        <v>84</v>
      </c>
      <c r="C12" s="45">
        <v>1645191</v>
      </c>
      <c r="D12" s="45">
        <v>19793785</v>
      </c>
      <c r="E12" s="56"/>
      <c r="F12" s="56"/>
      <c r="G12" s="56"/>
    </row>
    <row r="13" spans="1:7" x14ac:dyDescent="0.3">
      <c r="A13" s="55"/>
      <c r="B13" s="55" t="s">
        <v>110</v>
      </c>
      <c r="C13" s="45" t="s">
        <v>93</v>
      </c>
      <c r="D13" s="45" t="s">
        <v>93</v>
      </c>
      <c r="E13" s="56"/>
      <c r="F13" s="56"/>
      <c r="G13" s="56"/>
    </row>
    <row r="14" spans="1:7" x14ac:dyDescent="0.3">
      <c r="A14" s="55"/>
      <c r="B14" s="55" t="s">
        <v>111</v>
      </c>
      <c r="C14" s="45">
        <v>10529143</v>
      </c>
      <c r="D14" s="45">
        <v>-366069</v>
      </c>
      <c r="E14" s="56"/>
      <c r="F14" s="56"/>
      <c r="G14" s="56"/>
    </row>
    <row r="15" spans="1:7" ht="34.5" x14ac:dyDescent="0.3">
      <c r="A15" s="43"/>
      <c r="B15" s="48" t="s">
        <v>112</v>
      </c>
      <c r="C15" s="13">
        <v>-52672097</v>
      </c>
      <c r="D15" s="13">
        <v>-52557857</v>
      </c>
      <c r="E15" s="56"/>
      <c r="F15" s="56"/>
      <c r="G15" s="56"/>
    </row>
    <row r="16" spans="1:7" x14ac:dyDescent="0.3">
      <c r="A16" s="30"/>
      <c r="B16" s="30" t="s">
        <v>85</v>
      </c>
      <c r="C16" s="13">
        <v>40538</v>
      </c>
      <c r="D16" s="13">
        <v>782778</v>
      </c>
      <c r="E16" s="56"/>
      <c r="F16" s="56"/>
      <c r="G16" s="56"/>
    </row>
    <row r="17" spans="1:7" x14ac:dyDescent="0.3">
      <c r="A17" s="30"/>
      <c r="B17" s="30" t="s">
        <v>86</v>
      </c>
      <c r="C17" s="13">
        <v>6626335</v>
      </c>
      <c r="D17" s="13">
        <v>21952157</v>
      </c>
      <c r="E17" s="56"/>
      <c r="F17" s="56"/>
      <c r="G17" s="56"/>
    </row>
    <row r="18" spans="1:7" x14ac:dyDescent="0.3">
      <c r="A18" s="30"/>
      <c r="B18" s="30" t="s">
        <v>104</v>
      </c>
      <c r="C18" s="13">
        <v>-43663731</v>
      </c>
      <c r="D18" s="13">
        <v>-36923141</v>
      </c>
      <c r="E18" s="56"/>
      <c r="F18" s="56"/>
      <c r="G18" s="56"/>
    </row>
    <row r="19" spans="1:7" x14ac:dyDescent="0.3">
      <c r="A19" s="30"/>
      <c r="B19" s="30" t="s">
        <v>55</v>
      </c>
      <c r="C19" s="13">
        <v>43942061</v>
      </c>
      <c r="D19" s="13">
        <v>39126209</v>
      </c>
      <c r="E19" s="56"/>
      <c r="F19" s="56"/>
      <c r="G19" s="56"/>
    </row>
    <row r="20" spans="1:7" ht="34.5" x14ac:dyDescent="0.3">
      <c r="A20" s="30"/>
      <c r="B20" s="48" t="s">
        <v>113</v>
      </c>
      <c r="C20" s="13">
        <v>-83061686</v>
      </c>
      <c r="D20" s="45">
        <v>-63930785</v>
      </c>
      <c r="E20" s="56"/>
      <c r="F20" s="56"/>
      <c r="G20" s="56"/>
    </row>
    <row r="21" spans="1:7" x14ac:dyDescent="0.3">
      <c r="A21" s="55"/>
      <c r="B21" s="55" t="s">
        <v>114</v>
      </c>
      <c r="C21" s="45">
        <v>11155645</v>
      </c>
      <c r="D21" s="45">
        <v>6919559</v>
      </c>
      <c r="E21" s="56"/>
      <c r="F21" s="56"/>
      <c r="G21" s="56"/>
    </row>
    <row r="22" spans="1:7" ht="34.5" x14ac:dyDescent="0.3">
      <c r="A22" s="30"/>
      <c r="B22" s="30" t="s">
        <v>56</v>
      </c>
      <c r="C22" s="13">
        <v>26386708</v>
      </c>
      <c r="D22" s="13">
        <v>710756</v>
      </c>
      <c r="E22" s="56"/>
      <c r="F22" s="56"/>
      <c r="G22" s="56"/>
    </row>
    <row r="23" spans="1:7" ht="17.45" customHeight="1" x14ac:dyDescent="0.3">
      <c r="A23" s="30"/>
      <c r="B23" s="30" t="s">
        <v>57</v>
      </c>
      <c r="C23" s="45" t="s">
        <v>93</v>
      </c>
      <c r="D23" s="45" t="s">
        <v>93</v>
      </c>
      <c r="E23" s="56"/>
      <c r="F23" s="56"/>
      <c r="G23" s="56"/>
    </row>
    <row r="24" spans="1:7" x14ac:dyDescent="0.25">
      <c r="A24" s="30"/>
      <c r="B24" s="28" t="s">
        <v>58</v>
      </c>
      <c r="C24" s="35">
        <f>SUM(C5:C23)</f>
        <v>688660810</v>
      </c>
      <c r="D24" s="35">
        <f>SUM(D5:D23)</f>
        <v>373570000</v>
      </c>
      <c r="E24" s="56"/>
      <c r="F24" s="56"/>
      <c r="G24" s="56"/>
    </row>
    <row r="25" spans="1:7" x14ac:dyDescent="0.3">
      <c r="A25" s="30"/>
      <c r="B25" s="28"/>
      <c r="C25" s="33"/>
      <c r="D25" s="13"/>
      <c r="E25" s="56"/>
      <c r="F25" s="56"/>
      <c r="G25" s="56"/>
    </row>
    <row r="26" spans="1:7" x14ac:dyDescent="0.3">
      <c r="A26" s="30"/>
      <c r="B26" s="30" t="s">
        <v>59</v>
      </c>
      <c r="C26" s="13">
        <v>65654454</v>
      </c>
      <c r="D26" s="13">
        <v>66933589</v>
      </c>
      <c r="E26" s="56"/>
      <c r="F26" s="56"/>
      <c r="G26" s="56"/>
    </row>
    <row r="27" spans="1:7" x14ac:dyDescent="0.3">
      <c r="A27" s="30"/>
      <c r="B27" s="30" t="s">
        <v>60</v>
      </c>
      <c r="C27" s="13">
        <v>20413792</v>
      </c>
      <c r="D27" s="13">
        <v>19234068</v>
      </c>
      <c r="E27" s="56"/>
      <c r="F27" s="56"/>
      <c r="G27" s="56"/>
    </row>
    <row r="28" spans="1:7" x14ac:dyDescent="0.3">
      <c r="A28" s="30"/>
      <c r="B28" s="30" t="s">
        <v>61</v>
      </c>
      <c r="C28" s="13">
        <v>-90935565</v>
      </c>
      <c r="D28" s="13">
        <v>65103376</v>
      </c>
      <c r="E28" s="56"/>
      <c r="F28" s="56"/>
      <c r="G28" s="56"/>
    </row>
    <row r="29" spans="1:7" x14ac:dyDescent="0.25">
      <c r="A29" s="30"/>
      <c r="B29" s="30"/>
      <c r="C29" s="31"/>
      <c r="D29" s="31"/>
      <c r="E29" s="56"/>
      <c r="F29" s="56"/>
      <c r="G29" s="56"/>
    </row>
    <row r="30" spans="1:7" x14ac:dyDescent="0.25">
      <c r="A30" s="30"/>
      <c r="B30" s="28" t="s">
        <v>62</v>
      </c>
      <c r="C30" s="36">
        <v>683793491</v>
      </c>
      <c r="D30" s="36">
        <v>524841033</v>
      </c>
      <c r="E30" s="56"/>
      <c r="F30" s="56"/>
      <c r="G30" s="56"/>
    </row>
    <row r="31" spans="1:7" x14ac:dyDescent="0.25">
      <c r="A31" s="30"/>
      <c r="B31" s="28"/>
      <c r="C31" s="27"/>
      <c r="D31" s="27"/>
      <c r="E31" s="56"/>
      <c r="F31" s="56"/>
      <c r="G31" s="56"/>
    </row>
    <row r="32" spans="1:7" x14ac:dyDescent="0.3">
      <c r="B32" s="30" t="s">
        <v>65</v>
      </c>
      <c r="C32" s="45">
        <v>-86372256</v>
      </c>
      <c r="D32" s="45">
        <v>-46921639</v>
      </c>
      <c r="E32" s="56"/>
      <c r="F32" s="56"/>
      <c r="G32" s="56"/>
    </row>
    <row r="33" spans="2:7" x14ac:dyDescent="0.3">
      <c r="B33" s="28" t="s">
        <v>66</v>
      </c>
      <c r="C33" s="39">
        <f>SUM(C30:C32)</f>
        <v>597421235</v>
      </c>
      <c r="D33" s="39">
        <f>SUM(D30:D32)</f>
        <v>477919394</v>
      </c>
      <c r="E33" s="56"/>
      <c r="F33" s="56"/>
      <c r="G33" s="56"/>
    </row>
    <row r="34" spans="2:7" x14ac:dyDescent="0.25">
      <c r="B34" s="28"/>
      <c r="C34" s="33"/>
      <c r="D34" s="33"/>
      <c r="E34" s="56"/>
      <c r="F34" s="56"/>
      <c r="G34" s="56"/>
    </row>
    <row r="35" spans="2:7" x14ac:dyDescent="0.25">
      <c r="B35" s="28" t="s">
        <v>67</v>
      </c>
      <c r="C35" s="27"/>
      <c r="D35" s="28"/>
      <c r="E35" s="56"/>
      <c r="F35" s="56"/>
      <c r="G35" s="56"/>
    </row>
    <row r="36" spans="2:7" x14ac:dyDescent="0.25">
      <c r="B36" s="28" t="s">
        <v>68</v>
      </c>
      <c r="C36" s="41"/>
      <c r="D36" s="28"/>
      <c r="E36" s="56"/>
      <c r="F36" s="56"/>
      <c r="G36" s="56"/>
    </row>
    <row r="37" spans="2:7" x14ac:dyDescent="0.3">
      <c r="B37" s="30" t="s">
        <v>69</v>
      </c>
      <c r="C37" s="45">
        <v>-720184572</v>
      </c>
      <c r="D37" s="45">
        <v>-519903683</v>
      </c>
      <c r="E37" s="56"/>
      <c r="F37" s="56"/>
      <c r="G37" s="56"/>
    </row>
    <row r="38" spans="2:7" x14ac:dyDescent="0.3">
      <c r="B38" s="30" t="s">
        <v>70</v>
      </c>
      <c r="C38" s="45">
        <v>-5544499</v>
      </c>
      <c r="D38" s="45">
        <v>-7851291</v>
      </c>
      <c r="E38" s="56"/>
      <c r="F38" s="56"/>
      <c r="G38" s="56"/>
    </row>
    <row r="39" spans="2:7" x14ac:dyDescent="0.3">
      <c r="B39" s="55" t="s">
        <v>72</v>
      </c>
      <c r="C39" s="45" t="s">
        <v>93</v>
      </c>
      <c r="D39" s="45">
        <v>110457</v>
      </c>
      <c r="E39" s="56"/>
      <c r="F39" s="56"/>
      <c r="G39" s="56"/>
    </row>
    <row r="40" spans="2:7" x14ac:dyDescent="0.3">
      <c r="B40" s="30" t="s">
        <v>71</v>
      </c>
      <c r="C40" s="45">
        <v>-4520143</v>
      </c>
      <c r="D40" s="45">
        <v>-25000</v>
      </c>
      <c r="E40" s="56"/>
      <c r="F40" s="56"/>
      <c r="G40" s="56"/>
    </row>
    <row r="41" spans="2:7" x14ac:dyDescent="0.3">
      <c r="B41" s="55" t="s">
        <v>63</v>
      </c>
      <c r="C41" s="45">
        <v>7889844</v>
      </c>
      <c r="D41" s="45">
        <v>7465665</v>
      </c>
      <c r="E41" s="56"/>
      <c r="F41" s="56"/>
      <c r="G41" s="56"/>
    </row>
    <row r="42" spans="2:7" x14ac:dyDescent="0.3">
      <c r="B42" s="41" t="s">
        <v>73</v>
      </c>
      <c r="C42" s="39">
        <f>SUM(C37:C41)</f>
        <v>-722359370</v>
      </c>
      <c r="D42" s="39">
        <f>SUM(D37:D41)</f>
        <v>-520203852</v>
      </c>
      <c r="E42" s="56"/>
      <c r="F42" s="56"/>
      <c r="G42" s="56"/>
    </row>
    <row r="43" spans="2:7" x14ac:dyDescent="0.3">
      <c r="B43" s="41"/>
      <c r="C43" s="39"/>
      <c r="D43" s="39"/>
      <c r="E43" s="56"/>
      <c r="F43" s="56"/>
      <c r="G43" s="56"/>
    </row>
    <row r="44" spans="2:7" x14ac:dyDescent="0.25">
      <c r="B44" s="28" t="s">
        <v>74</v>
      </c>
      <c r="C44" s="41"/>
      <c r="D44" s="27"/>
      <c r="E44" s="56"/>
      <c r="F44" s="56"/>
      <c r="G44" s="56"/>
    </row>
    <row r="45" spans="2:7" x14ac:dyDescent="0.3">
      <c r="B45" s="51" t="s">
        <v>87</v>
      </c>
      <c r="C45" s="45" t="s">
        <v>93</v>
      </c>
      <c r="D45" s="45">
        <v>497670000</v>
      </c>
      <c r="E45" s="56"/>
      <c r="F45" s="56"/>
      <c r="G45" s="56"/>
    </row>
    <row r="46" spans="2:7" x14ac:dyDescent="0.3">
      <c r="B46" s="30" t="s">
        <v>75</v>
      </c>
      <c r="C46" s="13">
        <v>-66156019</v>
      </c>
      <c r="D46" s="13">
        <v>-66158016</v>
      </c>
      <c r="E46" s="56"/>
      <c r="F46" s="56"/>
      <c r="G46" s="56"/>
    </row>
    <row r="47" spans="2:7" x14ac:dyDescent="0.3">
      <c r="B47" s="30" t="s">
        <v>76</v>
      </c>
      <c r="C47" s="13">
        <v>-26117015</v>
      </c>
      <c r="D47" s="13">
        <v>-6924401</v>
      </c>
      <c r="E47" s="56"/>
      <c r="F47" s="56"/>
      <c r="G47" s="56"/>
    </row>
    <row r="48" spans="2:7" x14ac:dyDescent="0.3">
      <c r="B48" s="55" t="s">
        <v>108</v>
      </c>
      <c r="C48" s="13">
        <v>1826529</v>
      </c>
      <c r="D48" s="13">
        <v>136014267</v>
      </c>
      <c r="E48" s="56"/>
      <c r="F48" s="56"/>
      <c r="G48" s="56"/>
    </row>
    <row r="49" spans="2:7" x14ac:dyDescent="0.3">
      <c r="B49" s="30" t="s">
        <v>77</v>
      </c>
      <c r="C49" s="13">
        <v>-3912013</v>
      </c>
      <c r="D49" s="13">
        <v>-3796654</v>
      </c>
      <c r="E49" s="56"/>
      <c r="F49" s="56"/>
      <c r="G49" s="56"/>
    </row>
    <row r="50" spans="2:7" x14ac:dyDescent="0.3">
      <c r="B50" s="55" t="s">
        <v>64</v>
      </c>
      <c r="C50" s="13">
        <v>-74558763</v>
      </c>
      <c r="D50" s="13">
        <v>-58688177</v>
      </c>
      <c r="E50" s="56"/>
      <c r="F50" s="56"/>
      <c r="G50" s="56"/>
    </row>
    <row r="51" spans="2:7" ht="16.5" customHeight="1" x14ac:dyDescent="0.3">
      <c r="B51" s="30" t="s">
        <v>78</v>
      </c>
      <c r="C51" s="13">
        <v>-215560</v>
      </c>
      <c r="D51" s="13">
        <v>-175182</v>
      </c>
      <c r="E51" s="56"/>
      <c r="F51" s="56"/>
      <c r="G51" s="56"/>
    </row>
    <row r="52" spans="2:7" x14ac:dyDescent="0.3">
      <c r="B52" s="28" t="s">
        <v>79</v>
      </c>
      <c r="C52" s="39">
        <f>SUM(C45:C51)</f>
        <v>-169132841</v>
      </c>
      <c r="D52" s="39">
        <f>SUM(D45:D51)</f>
        <v>497941837</v>
      </c>
      <c r="E52" s="56"/>
      <c r="F52" s="56"/>
      <c r="G52" s="56"/>
    </row>
    <row r="53" spans="2:7" x14ac:dyDescent="0.3">
      <c r="B53" s="50"/>
      <c r="C53" s="39"/>
      <c r="D53" s="39"/>
      <c r="E53" s="56"/>
      <c r="F53" s="56"/>
      <c r="G53" s="56"/>
    </row>
    <row r="54" spans="2:7" x14ac:dyDescent="0.3">
      <c r="B54" s="37" t="s">
        <v>80</v>
      </c>
      <c r="C54" s="39">
        <v>-294070975</v>
      </c>
      <c r="D54" s="39">
        <f>D52+D42+D33</f>
        <v>455657379</v>
      </c>
      <c r="E54" s="56"/>
      <c r="F54" s="56"/>
      <c r="G54" s="56"/>
    </row>
    <row r="55" spans="2:7" x14ac:dyDescent="0.25">
      <c r="B55" s="30"/>
      <c r="C55" s="33"/>
      <c r="D55" s="27"/>
      <c r="E55" s="56"/>
      <c r="F55" s="56"/>
      <c r="G55" s="56"/>
    </row>
    <row r="56" spans="2:7" x14ac:dyDescent="0.25">
      <c r="B56" s="37" t="s">
        <v>83</v>
      </c>
      <c r="C56" s="35">
        <v>993071864</v>
      </c>
      <c r="D56" s="35">
        <v>675600636</v>
      </c>
      <c r="E56" s="56"/>
      <c r="F56" s="56"/>
      <c r="G56" s="56"/>
    </row>
    <row r="57" spans="2:7" x14ac:dyDescent="0.25">
      <c r="B57" s="28"/>
      <c r="C57" s="33"/>
      <c r="D57" s="33"/>
      <c r="E57" s="56"/>
      <c r="F57" s="56"/>
      <c r="G57" s="56"/>
    </row>
    <row r="58" spans="2:7" x14ac:dyDescent="0.25">
      <c r="B58" s="37" t="s">
        <v>81</v>
      </c>
      <c r="C58" s="38">
        <f>C54+C56</f>
        <v>699000889</v>
      </c>
      <c r="D58" s="38">
        <f>D54+D56</f>
        <v>1131258015</v>
      </c>
      <c r="E58" s="56"/>
      <c r="F58" s="56"/>
      <c r="G58" s="56"/>
    </row>
  </sheetData>
  <mergeCells count="2">
    <mergeCell ref="A1:A2"/>
    <mergeCell ref="B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30062025-En</vt:lpstr>
      <vt:lpstr>Rez. Glob_30062025-En</vt:lpstr>
      <vt:lpstr>Capitaluri_30062025_En</vt:lpstr>
      <vt:lpstr>Flux de numerar_30062025_En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2025-08-18T14:04:31Z</dcterms:modified>
</cp:coreProperties>
</file>