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W:\Dep.Strategie\ServRelInvestitorii\Ciolpan\rezultate financiare\2023\rez. sem I 2023\Site TGN\EN\"/>
    </mc:Choice>
  </mc:AlternateContent>
  <xr:revisionPtr revIDLastSave="0" documentId="8_{3B4C0F04-C790-495A-B607-47EDE21A9F53}" xr6:coauthVersionLast="36" xr6:coauthVersionMax="36" xr10:uidLastSave="{00000000-0000-0000-0000-000000000000}"/>
  <bookViews>
    <workbookView xWindow="0" yWindow="0" windowWidth="19200" windowHeight="6465" tabRatio="860" xr2:uid="{00000000-000D-0000-FFFF-FFFF00000000}"/>
  </bookViews>
  <sheets>
    <sheet name=" Poz.Fin. 30062023-En" sheetId="5" r:id="rId1"/>
    <sheet name="Rez. Glob_30062023-En" sheetId="6" r:id="rId2"/>
    <sheet name="Capitaluri_30062023_En" sheetId="8" r:id="rId3"/>
    <sheet name="Flux de numerar_30062023_En" sheetId="10" r:id="rId4"/>
  </sheets>
  <definedNames>
    <definedName name="OLE_LINK7" localSheetId="3">'Flux de numerar_30062023_En'!#REF!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0" l="1"/>
  <c r="C50" i="10"/>
  <c r="D43" i="10"/>
  <c r="C43" i="10"/>
  <c r="D22" i="10"/>
  <c r="C22" i="10"/>
  <c r="C28" i="10" s="1"/>
  <c r="C33" i="10" s="1"/>
  <c r="C51" i="10" s="1"/>
  <c r="C55" i="10" s="1"/>
  <c r="D28" i="10" l="1"/>
  <c r="D33" i="10" s="1"/>
  <c r="D51" i="10" s="1"/>
  <c r="D55" i="10" s="1"/>
  <c r="C32" i="6"/>
  <c r="B32" i="6"/>
  <c r="B21" i="6"/>
  <c r="B28" i="6" s="1"/>
  <c r="B34" i="6" s="1"/>
  <c r="B38" i="6" s="1"/>
  <c r="B44" i="6" s="1"/>
  <c r="C11" i="6"/>
  <c r="C21" i="6" s="1"/>
  <c r="C28" i="6" s="1"/>
  <c r="C34" i="6" s="1"/>
  <c r="C38" i="6" s="1"/>
  <c r="C44" i="6" s="1"/>
  <c r="B11" i="6"/>
  <c r="C46" i="5"/>
  <c r="C37" i="5"/>
  <c r="C48" i="5" s="1"/>
  <c r="C30" i="5"/>
  <c r="C18" i="5"/>
  <c r="C20" i="5" s="1"/>
  <c r="C12" i="5"/>
  <c r="C50" i="5" l="1"/>
</calcChain>
</file>

<file path=xl/sharedStrings.xml><?xml version="1.0" encoding="utf-8"?>
<sst xmlns="http://schemas.openxmlformats.org/spreadsheetml/2006/main" count="184" uniqueCount="131">
  <si>
    <t>Active circulante</t>
  </si>
  <si>
    <t xml:space="preserve">   </t>
  </si>
  <si>
    <t>-</t>
  </si>
  <si>
    <t>Asset</t>
  </si>
  <si>
    <t>Intangible assets</t>
  </si>
  <si>
    <t>Rights of use of the leasing assets</t>
  </si>
  <si>
    <t>Tangible assets</t>
  </si>
  <si>
    <t>Financial assets</t>
  </si>
  <si>
    <t>Trade receivables and other receivables</t>
  </si>
  <si>
    <t>Inventories</t>
  </si>
  <si>
    <t>Commercial receivables and other receivables</t>
  </si>
  <si>
    <t>Cash and cash equivalent</t>
  </si>
  <si>
    <t>Total asset</t>
  </si>
  <si>
    <t>EQUITY AND DEBTS</t>
  </si>
  <si>
    <t>Equity</t>
  </si>
  <si>
    <t>Share capital</t>
  </si>
  <si>
    <t>Hyperinflation adjustment of share capital</t>
  </si>
  <si>
    <t>Share premium</t>
  </si>
  <si>
    <t>Other reserves</t>
  </si>
  <si>
    <t>Retained earnings</t>
  </si>
  <si>
    <t>Long-term debts</t>
  </si>
  <si>
    <t>Long-term loans</t>
  </si>
  <si>
    <t>Provision for employee benefits</t>
  </si>
  <si>
    <t>Deferred revenue</t>
  </si>
  <si>
    <t>Deferred tax payment</t>
  </si>
  <si>
    <t>Commercial debt and other debts</t>
  </si>
  <si>
    <t>Current debts</t>
  </si>
  <si>
    <t>Commercial debts and other debts</t>
  </si>
  <si>
    <t>Provision for risks and charges</t>
  </si>
  <si>
    <t>Total debts</t>
  </si>
  <si>
    <t>Total equity and debts</t>
  </si>
  <si>
    <t>Revenue from the domestic transmission activity</t>
  </si>
  <si>
    <t>Revenue from the international transmission activity</t>
  </si>
  <si>
    <t>Othe revenue</t>
  </si>
  <si>
    <t>Operational revenue before the balancing and construction activity according to IFRIC12</t>
  </si>
  <si>
    <t>Depreciation</t>
  </si>
  <si>
    <t>Employees costs</t>
  </si>
  <si>
    <t>Expenses with royalties</t>
  </si>
  <si>
    <t>Maintenance and transmission</t>
  </si>
  <si>
    <t>Taxes and other amounts owed to the state</t>
  </si>
  <si>
    <t>Revenue/(Expenses) with provisions for risks and expenses</t>
  </si>
  <si>
    <t>Other operating expenses</t>
  </si>
  <si>
    <t>Operational profit before the balancing and construction activity according to IFRIC12</t>
  </si>
  <si>
    <t>Revenue from the balancing activity</t>
  </si>
  <si>
    <t>Revenue from the construction activity according to IFRIC12</t>
  </si>
  <si>
    <t>Cost of assets constructed according to IFRIC12</t>
  </si>
  <si>
    <t>Operational profit</t>
  </si>
  <si>
    <t>Financial revenue</t>
  </si>
  <si>
    <t>Financial expenses</t>
  </si>
  <si>
    <t>Financial revenue, net</t>
  </si>
  <si>
    <t>Profit before tax</t>
  </si>
  <si>
    <t>Profit tax expense</t>
  </si>
  <si>
    <t>Net profit for the period</t>
  </si>
  <si>
    <t>Total comprehensive income for the period</t>
  </si>
  <si>
    <t>NTS gas consumption, materials and consumables used</t>
  </si>
  <si>
    <t>Deferred tax</t>
  </si>
  <si>
    <t xml:space="preserve">Short-term loans </t>
  </si>
  <si>
    <t>Cost of balancing gas</t>
  </si>
  <si>
    <t>Basic and diluted earnings per share (expressed in lei per share)</t>
  </si>
  <si>
    <t>Current tax payment</t>
  </si>
  <si>
    <t xml:space="preserve">Actuarial gain / loss for the period  </t>
  </si>
  <si>
    <t xml:space="preserve">                        -</t>
  </si>
  <si>
    <t>Share Capital</t>
  </si>
  <si>
    <t>Share</t>
  </si>
  <si>
    <t>premium</t>
  </si>
  <si>
    <t>Total equity</t>
  </si>
  <si>
    <t>Transactions with shareholders:</t>
  </si>
  <si>
    <t>Adjustments for:</t>
  </si>
  <si>
    <t>Gain/(loss) on transfer of fixed assets</t>
  </si>
  <si>
    <t xml:space="preserve">Provisions for risks and charges </t>
  </si>
  <si>
    <t>Revenue from connection fees, grants and goods taken free of charge</t>
  </si>
  <si>
    <t>Interest revenue</t>
  </si>
  <si>
    <t>Interest expenses</t>
  </si>
  <si>
    <t>Adjustment of the Claim regarding the Concession Agreement</t>
  </si>
  <si>
    <t>Effect of exchange rate fluctuation on other items than from operation</t>
  </si>
  <si>
    <t>Other expenses  and revenue</t>
  </si>
  <si>
    <t xml:space="preserve">Operating profit before the changes in working capital </t>
  </si>
  <si>
    <t xml:space="preserve">(Increase)/decrease in trade and other receivables </t>
  </si>
  <si>
    <t xml:space="preserve">(Increase)/decrease in inventories </t>
  </si>
  <si>
    <t>Increase/(decrease) in trade payables and other debts</t>
  </si>
  <si>
    <t>Cash generated from operations</t>
  </si>
  <si>
    <t>Interest received</t>
  </si>
  <si>
    <t>Interest paied</t>
  </si>
  <si>
    <t>Paid profit tax</t>
  </si>
  <si>
    <t>Net cash inflow from operation activities</t>
  </si>
  <si>
    <t xml:space="preserve">Cash flow from </t>
  </si>
  <si>
    <t>investment activities</t>
  </si>
  <si>
    <t>Payments to acquire intangible assets</t>
  </si>
  <si>
    <t>Payments to acquire tangible assets</t>
  </si>
  <si>
    <t xml:space="preserve">Financial investment/shares </t>
  </si>
  <si>
    <t xml:space="preserve">Receipts from the disposal of tangible assets </t>
  </si>
  <si>
    <t>Net cash used in investment activities</t>
  </si>
  <si>
    <t>Cash flow from financing activities</t>
  </si>
  <si>
    <t>Long term loans repayments</t>
  </si>
  <si>
    <t>Credit withdrawals/repayments for working capital</t>
  </si>
  <si>
    <t>Leasing payments (IFRS 16)</t>
  </si>
  <si>
    <t>Dividends paid</t>
  </si>
  <si>
    <t>Net cash used in financing activities</t>
  </si>
  <si>
    <r>
      <t xml:space="preserve">Net change in cash and  </t>
    </r>
    <r>
      <rPr>
        <b/>
        <sz val="12"/>
        <color rgb="FF000000"/>
        <rFont val="Segoe UI"/>
        <family val="2"/>
      </rPr>
      <t>cash equivalents</t>
    </r>
  </si>
  <si>
    <r>
      <t xml:space="preserve">Cash and cash equivalent  </t>
    </r>
    <r>
      <rPr>
        <b/>
        <sz val="12"/>
        <color rgb="FF000000"/>
        <rFont val="Segoe UI"/>
        <family val="2"/>
      </rPr>
      <t>as at the end of the period</t>
    </r>
  </si>
  <si>
    <t>Dividends related to 2021</t>
  </si>
  <si>
    <t xml:space="preserve">                            -</t>
  </si>
  <si>
    <t>Shares number</t>
  </si>
  <si>
    <t>Establishing profit reserves</t>
  </si>
  <si>
    <t>Legal reserve increase</t>
  </si>
  <si>
    <t>Increase of share capital by incorporation of reserves</t>
  </si>
  <si>
    <t>Cash flow from connection fees and grants</t>
  </si>
  <si>
    <t>Cash and cash equivalent as at the beginning  of the year</t>
  </si>
  <si>
    <t xml:space="preserve">      31 December 2022</t>
  </si>
  <si>
    <t xml:space="preserve">                         -</t>
  </si>
  <si>
    <t xml:space="preserve">                           -</t>
  </si>
  <si>
    <t>(unaudited)</t>
  </si>
  <si>
    <t>Balance on 1 January 2022</t>
  </si>
  <si>
    <t xml:space="preserve">Balance on 31 December 2022 </t>
  </si>
  <si>
    <t>Dividends related to 2022</t>
  </si>
  <si>
    <r>
      <t>Share capital</t>
    </r>
    <r>
      <rPr>
        <b/>
        <u/>
        <sz val="12"/>
        <color theme="1"/>
        <rFont val="Segoe UI"/>
        <family val="2"/>
      </rPr>
      <t xml:space="preserve"> adjustments</t>
    </r>
  </si>
  <si>
    <r>
      <t>Retained</t>
    </r>
    <r>
      <rPr>
        <b/>
        <u/>
        <sz val="12"/>
        <color theme="1"/>
        <rFont val="Segoe UI"/>
        <family val="2"/>
      </rPr>
      <t xml:space="preserve"> earnings</t>
    </r>
  </si>
  <si>
    <t>31-06-2023</t>
  </si>
  <si>
    <t>31-06-2022</t>
  </si>
  <si>
    <t xml:space="preserve">Actuarial (gain)/loss for the period  </t>
  </si>
  <si>
    <t xml:space="preserve">Balance on 30 june 2023 (unaudited)  </t>
  </si>
  <si>
    <t xml:space="preserve">        30 June 2023</t>
  </si>
  <si>
    <t xml:space="preserve">The six months  ended  </t>
  </si>
  <si>
    <t>Other elements of the comprehensive income</t>
  </si>
  <si>
    <t>Elements of the comprehensive income</t>
  </si>
  <si>
    <t xml:space="preserve">Balance on 30 june 2022  </t>
  </si>
  <si>
    <t xml:space="preserve">Provisions for employee benefits </t>
  </si>
  <si>
    <t>Adjustments for impairment of inventories</t>
  </si>
  <si>
    <t>Sundry debtors and receivable loss</t>
  </si>
  <si>
    <t xml:space="preserve">Adjustments for the receivables impairment </t>
  </si>
  <si>
    <t>The effects of the update of the provision for employee benefits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</si>
</sst>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#,##0.000_);\(#,##0.000\)"/>
  </numFmts>
  <fonts count="29" x14ac:knownFonts="1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b/>
      <sz val="12"/>
      <name val="Segoe UI"/>
      <family val="2"/>
      <charset val="238"/>
    </font>
    <font>
      <b/>
      <u/>
      <sz val="12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theme="1"/>
      <name val="Segoe UI"/>
      <family val="2"/>
      <charset val="238"/>
    </font>
    <font>
      <sz val="12"/>
      <color rgb="FFFF0000"/>
      <name val="Segoe UI"/>
      <family val="2"/>
      <charset val="238"/>
    </font>
    <font>
      <b/>
      <sz val="12"/>
      <color theme="1"/>
      <name val="Segoe UI"/>
      <family val="2"/>
    </font>
    <font>
      <b/>
      <sz val="10"/>
      <color theme="1"/>
      <name val="Georgia"/>
      <family val="1"/>
    </font>
    <font>
      <sz val="10"/>
      <color theme="1"/>
      <name val="Georgia"/>
      <family val="1"/>
    </font>
    <font>
      <b/>
      <u/>
      <sz val="12"/>
      <name val="Arial Narrow"/>
      <family val="2"/>
    </font>
    <font>
      <b/>
      <sz val="12"/>
      <color rgb="FFFF0000"/>
      <name val="Segoe UI"/>
      <family val="2"/>
      <charset val="238"/>
    </font>
    <font>
      <b/>
      <u/>
      <sz val="12"/>
      <color theme="1"/>
      <name val="Segoe UI"/>
      <family val="2"/>
    </font>
    <font>
      <sz val="12"/>
      <color theme="1"/>
      <name val="Segoe UI"/>
      <family val="2"/>
    </font>
    <font>
      <b/>
      <u val="double"/>
      <sz val="12"/>
      <color theme="1"/>
      <name val="Segoe UI"/>
      <family val="2"/>
    </font>
    <font>
      <i/>
      <sz val="12"/>
      <color theme="1"/>
      <name val="Segoe UI"/>
      <family val="2"/>
    </font>
    <font>
      <u/>
      <sz val="12"/>
      <color theme="1"/>
      <name val="Segoe UI"/>
      <family val="2"/>
    </font>
    <font>
      <b/>
      <sz val="12"/>
      <color rgb="FF000000"/>
      <name val="Segoe UI"/>
      <family val="2"/>
    </font>
    <font>
      <b/>
      <sz val="12"/>
      <name val="Segoe UI"/>
      <family val="2"/>
    </font>
    <font>
      <b/>
      <sz val="12"/>
      <color rgb="FFFF0000"/>
      <name val="Segoe UI"/>
      <family val="2"/>
    </font>
    <font>
      <sz val="12"/>
      <color rgb="FFFF0000"/>
      <name val="Segoe UI"/>
      <family val="2"/>
    </font>
    <font>
      <b/>
      <u val="double"/>
      <sz val="12"/>
      <color rgb="FF000000"/>
      <name val="Segoe UI"/>
      <family val="2"/>
    </font>
    <font>
      <sz val="12"/>
      <color rgb="FF000000"/>
      <name val="Segoe UI"/>
      <family val="2"/>
    </font>
    <font>
      <u/>
      <sz val="12"/>
      <color rgb="FF000000"/>
      <name val="Segoe UI"/>
      <family val="2"/>
    </font>
    <font>
      <u val="double"/>
      <sz val="12"/>
      <color theme="1"/>
      <name val="Segoe UI"/>
      <family val="2"/>
    </font>
    <font>
      <sz val="12"/>
      <color theme="1"/>
      <name val="Arial"/>
      <family val="2"/>
    </font>
    <font>
      <i/>
      <sz val="12"/>
      <name val="Segoe UI"/>
      <family val="2"/>
    </font>
    <font>
      <sz val="12"/>
      <name val="Segoe UI"/>
      <family val="2"/>
    </font>
    <font>
      <sz val="10"/>
      <color rgb="FFFF0000"/>
      <name val="Georgia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 applyAlignment="1">
      <alignment wrapText="1"/>
    </xf>
    <xf numFmtId="14" fontId="3" fillId="0" borderId="2" xfId="0" applyNumberFormat="1" applyFont="1" applyFill="1" applyBorder="1" applyAlignment="1">
      <alignment horizontal="right" wrapText="1"/>
    </xf>
    <xf numFmtId="3" fontId="2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2" fillId="0" borderId="1" xfId="0" applyNumberFormat="1" applyFont="1" applyFill="1" applyBorder="1" applyAlignment="1">
      <alignment horizontal="right" wrapText="1"/>
    </xf>
    <xf numFmtId="3" fontId="4" fillId="0" borderId="1" xfId="0" applyNumberFormat="1" applyFont="1" applyFill="1" applyBorder="1" applyAlignment="1">
      <alignment horizontal="right" wrapText="1"/>
    </xf>
    <xf numFmtId="3" fontId="4" fillId="0" borderId="4" xfId="0" applyNumberFormat="1" applyFont="1" applyFill="1" applyBorder="1" applyAlignment="1">
      <alignment horizontal="right" wrapText="1"/>
    </xf>
    <xf numFmtId="3" fontId="2" fillId="0" borderId="3" xfId="0" applyNumberFormat="1" applyFont="1" applyFill="1" applyBorder="1" applyAlignment="1">
      <alignment horizontal="right" wrapText="1"/>
    </xf>
    <xf numFmtId="164" fontId="1" fillId="0" borderId="0" xfId="0" applyNumberFormat="1" applyFont="1" applyFill="1" applyAlignment="1">
      <alignment horizontal="right" wrapText="1"/>
    </xf>
    <xf numFmtId="3" fontId="4" fillId="0" borderId="0" xfId="0" applyNumberFormat="1" applyFont="1" applyFill="1" applyBorder="1" applyAlignment="1">
      <alignment horizontal="right" wrapText="1"/>
    </xf>
    <xf numFmtId="37" fontId="5" fillId="0" borderId="0" xfId="0" applyNumberFormat="1" applyFont="1" applyFill="1"/>
    <xf numFmtId="37" fontId="7" fillId="0" borderId="1" xfId="0" applyNumberFormat="1" applyFont="1" applyFill="1" applyBorder="1"/>
    <xf numFmtId="37" fontId="7" fillId="0" borderId="3" xfId="0" applyNumberFormat="1" applyFont="1" applyFill="1" applyBorder="1" applyAlignment="1">
      <alignment horizontal="right"/>
    </xf>
    <xf numFmtId="14" fontId="10" fillId="0" borderId="0" xfId="0" applyNumberFormat="1" applyFont="1" applyFill="1" applyAlignment="1">
      <alignment horizontal="right" wrapText="1"/>
    </xf>
    <xf numFmtId="0" fontId="8" fillId="0" borderId="0" xfId="0" applyFont="1" applyAlignment="1">
      <alignment horizontal="right"/>
    </xf>
    <xf numFmtId="0" fontId="2" fillId="0" borderId="0" xfId="0" applyFont="1" applyAlignment="1">
      <alignment vertical="top" wrapText="1"/>
    </xf>
    <xf numFmtId="0" fontId="6" fillId="0" borderId="0" xfId="0" applyFont="1"/>
    <xf numFmtId="0" fontId="11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1" fillId="0" borderId="0" xfId="0" applyFont="1" applyAlignment="1">
      <alignment vertical="top" wrapText="1"/>
    </xf>
    <xf numFmtId="0" fontId="1" fillId="0" borderId="0" xfId="0" applyFont="1" applyAlignment="1"/>
    <xf numFmtId="3" fontId="2" fillId="0" borderId="3" xfId="0" applyNumberFormat="1" applyFont="1" applyFill="1" applyBorder="1" applyAlignment="1">
      <alignment horizontal="right"/>
    </xf>
    <xf numFmtId="3" fontId="1" fillId="0" borderId="0" xfId="0" applyNumberFormat="1" applyFont="1" applyFill="1" applyAlignment="1">
      <alignment horizontal="right"/>
    </xf>
    <xf numFmtId="39" fontId="5" fillId="0" borderId="0" xfId="0" applyNumberFormat="1" applyFont="1" applyFill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right" vertical="center" wrapText="1"/>
    </xf>
    <xf numFmtId="0" fontId="13" fillId="0" borderId="0" xfId="0" applyFont="1"/>
    <xf numFmtId="0" fontId="12" fillId="0" borderId="0" xfId="0" applyFont="1" applyAlignment="1">
      <alignment vertical="center" wrapText="1"/>
    </xf>
    <xf numFmtId="3" fontId="7" fillId="0" borderId="0" xfId="0" applyNumberFormat="1" applyFont="1" applyAlignment="1">
      <alignment horizontal="right" vertical="center" wrapText="1"/>
    </xf>
    <xf numFmtId="3" fontId="12" fillId="0" borderId="0" xfId="0" applyNumberFormat="1" applyFont="1" applyAlignment="1">
      <alignment vertical="center" wrapText="1"/>
    </xf>
    <xf numFmtId="3" fontId="12" fillId="0" borderId="0" xfId="0" applyNumberFormat="1" applyFont="1" applyAlignment="1">
      <alignment horizontal="right" vertical="center" wrapText="1"/>
    </xf>
    <xf numFmtId="0" fontId="16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3" fontId="14" fillId="0" borderId="0" xfId="0" applyNumberFormat="1" applyFont="1" applyAlignment="1">
      <alignment vertical="center" wrapText="1"/>
    </xf>
    <xf numFmtId="37" fontId="7" fillId="0" borderId="0" xfId="0" applyNumberFormat="1" applyFont="1" applyFill="1"/>
    <xf numFmtId="15" fontId="7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horizontal="justify" vertical="center" wrapText="1"/>
    </xf>
    <xf numFmtId="0" fontId="7" fillId="0" borderId="0" xfId="0" applyFont="1" applyAlignment="1">
      <alignment vertical="center" wrapText="1"/>
    </xf>
    <xf numFmtId="165" fontId="5" fillId="0" borderId="0" xfId="0" applyNumberFormat="1" applyFont="1" applyFill="1"/>
    <xf numFmtId="0" fontId="13" fillId="0" borderId="0" xfId="0" applyFont="1" applyAlignment="1">
      <alignment vertical="center" wrapText="1"/>
    </xf>
    <xf numFmtId="37" fontId="6" fillId="0" borderId="0" xfId="0" applyNumberFormat="1" applyFont="1"/>
    <xf numFmtId="3" fontId="13" fillId="0" borderId="0" xfId="0" applyNumberFormat="1" applyFont="1" applyAlignment="1">
      <alignment horizontal="right" vertical="center" wrapText="1"/>
    </xf>
    <xf numFmtId="37" fontId="5" fillId="0" borderId="0" xfId="0" applyNumberFormat="1" applyFont="1" applyFill="1" applyAlignment="1">
      <alignment horizontal="right"/>
    </xf>
    <xf numFmtId="37" fontId="7" fillId="0" borderId="2" xfId="0" applyNumberFormat="1" applyFont="1" applyFill="1" applyBorder="1" applyAlignment="1">
      <alignment horizontal="right" wrapText="1"/>
    </xf>
    <xf numFmtId="0" fontId="19" fillId="0" borderId="0" xfId="0" applyFont="1" applyFill="1" applyAlignment="1">
      <alignment vertical="center" wrapText="1"/>
    </xf>
    <xf numFmtId="0" fontId="20" fillId="0" borderId="0" xfId="0" applyFont="1" applyFill="1"/>
    <xf numFmtId="0" fontId="7" fillId="0" borderId="0" xfId="0" applyFont="1" applyFill="1" applyAlignment="1">
      <alignment vertical="center" wrapText="1"/>
    </xf>
    <xf numFmtId="3" fontId="21" fillId="0" borderId="0" xfId="0" applyNumberFormat="1" applyFont="1" applyFill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17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3" fontId="22" fillId="0" borderId="0" xfId="0" applyNumberFormat="1" applyFont="1" applyFill="1" applyAlignment="1">
      <alignment vertical="center" wrapText="1"/>
    </xf>
    <xf numFmtId="0" fontId="22" fillId="0" borderId="0" xfId="0" applyFont="1" applyFill="1" applyAlignment="1">
      <alignment horizontal="right" vertical="center" wrapText="1"/>
    </xf>
    <xf numFmtId="0" fontId="23" fillId="0" borderId="0" xfId="0" applyFont="1" applyFill="1" applyAlignment="1">
      <alignment horizontal="right" vertical="center" wrapText="1"/>
    </xf>
    <xf numFmtId="3" fontId="23" fillId="0" borderId="0" xfId="0" applyNumberFormat="1" applyFont="1" applyFill="1" applyAlignment="1">
      <alignment vertical="center" wrapText="1"/>
    </xf>
    <xf numFmtId="3" fontId="13" fillId="0" borderId="0" xfId="0" applyNumberFormat="1" applyFont="1" applyFill="1" applyAlignment="1">
      <alignment vertical="center" wrapText="1"/>
    </xf>
    <xf numFmtId="3" fontId="21" fillId="0" borderId="0" xfId="0" applyNumberFormat="1" applyFont="1" applyFill="1" applyAlignment="1">
      <alignment horizontal="right" vertical="center" wrapText="1"/>
    </xf>
    <xf numFmtId="3" fontId="17" fillId="0" borderId="0" xfId="0" applyNumberFormat="1" applyFont="1" applyFill="1" applyAlignment="1">
      <alignment vertical="center" wrapText="1"/>
    </xf>
    <xf numFmtId="3" fontId="7" fillId="0" borderId="0" xfId="0" applyNumberFormat="1" applyFont="1" applyFill="1" applyAlignment="1">
      <alignment vertical="center" wrapText="1"/>
    </xf>
    <xf numFmtId="0" fontId="12" fillId="0" borderId="0" xfId="0" applyFont="1" applyFill="1" applyAlignment="1">
      <alignment horizontal="right" vertical="center" wrapText="1"/>
    </xf>
    <xf numFmtId="0" fontId="7" fillId="0" borderId="0" xfId="0" applyFont="1" applyFill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3" fontId="9" fillId="0" borderId="0" xfId="0" applyNumberFormat="1" applyFont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wrapText="1"/>
    </xf>
    <xf numFmtId="3" fontId="24" fillId="0" borderId="0" xfId="0" applyNumberFormat="1" applyFont="1" applyAlignment="1">
      <alignment horizontal="right" vertical="center" wrapText="1"/>
    </xf>
    <xf numFmtId="0" fontId="13" fillId="0" borderId="0" xfId="0" applyFont="1" applyFill="1" applyAlignment="1">
      <alignment horizontal="right" vertical="center" wrapText="1"/>
    </xf>
    <xf numFmtId="3" fontId="13" fillId="0" borderId="0" xfId="0" applyNumberFormat="1" applyFont="1" applyFill="1" applyAlignment="1">
      <alignment horizontal="right" vertical="center" wrapText="1"/>
    </xf>
    <xf numFmtId="0" fontId="26" fillId="0" borderId="0" xfId="0" applyFont="1" applyFill="1" applyAlignment="1">
      <alignment vertical="center" wrapText="1"/>
    </xf>
    <xf numFmtId="0" fontId="27" fillId="0" borderId="0" xfId="0" applyFont="1" applyFill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left" vertical="center" wrapText="1"/>
    </xf>
    <xf numFmtId="0" fontId="25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11" fillId="0" borderId="0" xfId="0" applyFont="1" applyAlignment="1">
      <alignment vertical="top" wrapText="1"/>
    </xf>
    <xf numFmtId="0" fontId="7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51"/>
  <sheetViews>
    <sheetView tabSelected="1" zoomScale="70" zoomScaleNormal="70" workbookViewId="0">
      <selection activeCell="I7" sqref="I7"/>
    </sheetView>
  </sheetViews>
  <sheetFormatPr defaultColWidth="9.140625" defaultRowHeight="17.25" x14ac:dyDescent="0.3"/>
  <cols>
    <col min="1" max="1" width="9.140625" style="19"/>
    <col min="2" max="2" width="47.42578125" style="19" bestFit="1" customWidth="1"/>
    <col min="3" max="3" width="31.7109375" style="2" customWidth="1"/>
    <col min="4" max="4" width="24.85546875" style="2" customWidth="1"/>
    <col min="5" max="16384" width="9.140625" style="19"/>
  </cols>
  <sheetData>
    <row r="1" spans="2:5" ht="18" thickBot="1" x14ac:dyDescent="0.35"/>
    <row r="2" spans="2:5" ht="34.5" x14ac:dyDescent="0.3">
      <c r="B2" s="20"/>
      <c r="C2" s="4" t="s">
        <v>121</v>
      </c>
      <c r="D2" s="4" t="s">
        <v>108</v>
      </c>
    </row>
    <row r="3" spans="2:5" ht="18" thickBot="1" x14ac:dyDescent="0.35">
      <c r="B3" s="20"/>
      <c r="C3" s="24" t="s">
        <v>111</v>
      </c>
      <c r="D3" s="24"/>
    </row>
    <row r="4" spans="2:5" x14ac:dyDescent="0.3">
      <c r="B4" s="20"/>
      <c r="C4" s="17"/>
      <c r="D4" s="17"/>
    </row>
    <row r="5" spans="2:5" x14ac:dyDescent="0.3">
      <c r="B5" s="3" t="s">
        <v>3</v>
      </c>
    </row>
    <row r="6" spans="2:5" x14ac:dyDescent="0.3">
      <c r="B6" s="6" t="s">
        <v>6</v>
      </c>
      <c r="C6" s="25">
        <v>396136007</v>
      </c>
      <c r="D6" s="2">
        <v>418131904</v>
      </c>
    </row>
    <row r="7" spans="2:5" x14ac:dyDescent="0.3">
      <c r="B7" s="6" t="s">
        <v>5</v>
      </c>
      <c r="C7" s="25">
        <v>16588335</v>
      </c>
      <c r="D7" s="2">
        <v>16934813</v>
      </c>
    </row>
    <row r="8" spans="2:5" x14ac:dyDescent="0.3">
      <c r="B8" s="6" t="s">
        <v>4</v>
      </c>
      <c r="C8" s="25">
        <v>3702752392</v>
      </c>
      <c r="D8" s="2">
        <v>3909577432</v>
      </c>
      <c r="E8" s="1"/>
    </row>
    <row r="9" spans="2:5" x14ac:dyDescent="0.3">
      <c r="B9" s="6" t="s">
        <v>7</v>
      </c>
      <c r="C9" s="25">
        <v>191122702</v>
      </c>
      <c r="D9" s="2">
        <v>191122702</v>
      </c>
      <c r="E9" s="1"/>
    </row>
    <row r="10" spans="2:5" x14ac:dyDescent="0.3">
      <c r="B10" s="6" t="s">
        <v>8</v>
      </c>
      <c r="C10" s="25">
        <v>2313394722</v>
      </c>
      <c r="D10" s="2">
        <v>2141205427</v>
      </c>
      <c r="E10" s="1"/>
    </row>
    <row r="11" spans="2:5" ht="18" thickBot="1" x14ac:dyDescent="0.35">
      <c r="B11" s="1" t="s">
        <v>55</v>
      </c>
      <c r="C11" s="25">
        <v>3329524</v>
      </c>
      <c r="D11" s="25" t="s">
        <v>101</v>
      </c>
      <c r="E11" s="1"/>
    </row>
    <row r="12" spans="2:5" ht="18" thickBot="1" x14ac:dyDescent="0.35">
      <c r="B12" s="3"/>
      <c r="C12" s="7">
        <f>SUM(C6:C11)</f>
        <v>6623323682</v>
      </c>
      <c r="D12" s="7">
        <v>6676972278</v>
      </c>
      <c r="E12" s="1"/>
    </row>
    <row r="13" spans="2:5" x14ac:dyDescent="0.3">
      <c r="B13" s="21"/>
    </row>
    <row r="14" spans="2:5" x14ac:dyDescent="0.3">
      <c r="B14" s="3" t="s">
        <v>0</v>
      </c>
    </row>
    <row r="15" spans="2:5" x14ac:dyDescent="0.3">
      <c r="B15" s="6" t="s">
        <v>9</v>
      </c>
      <c r="C15" s="2">
        <v>572816492</v>
      </c>
      <c r="D15" s="2">
        <v>609876837</v>
      </c>
    </row>
    <row r="16" spans="2:5" x14ac:dyDescent="0.3">
      <c r="B16" s="23" t="s">
        <v>10</v>
      </c>
      <c r="C16" s="2">
        <v>198326231</v>
      </c>
      <c r="D16" s="2">
        <v>335331267</v>
      </c>
    </row>
    <row r="17" spans="2:4" ht="18" thickBot="1" x14ac:dyDescent="0.35">
      <c r="B17" s="6" t="s">
        <v>11</v>
      </c>
      <c r="C17" s="2">
        <v>331703313</v>
      </c>
      <c r="D17" s="2">
        <v>384237135</v>
      </c>
    </row>
    <row r="18" spans="2:4" ht="18" thickBot="1" x14ac:dyDescent="0.35">
      <c r="B18" s="3"/>
      <c r="C18" s="8">
        <f>SUM(C15:C17)</f>
        <v>1102846036</v>
      </c>
      <c r="D18" s="8">
        <v>1329445239</v>
      </c>
    </row>
    <row r="19" spans="2:4" x14ac:dyDescent="0.3">
      <c r="B19" s="3"/>
      <c r="C19" s="5"/>
      <c r="D19" s="5"/>
    </row>
    <row r="20" spans="2:4" ht="18" thickBot="1" x14ac:dyDescent="0.35">
      <c r="B20" s="3" t="s">
        <v>12</v>
      </c>
      <c r="C20" s="9">
        <f>C18+C12</f>
        <v>7726169718</v>
      </c>
      <c r="D20" s="9">
        <v>8006417517</v>
      </c>
    </row>
    <row r="21" spans="2:4" ht="18" thickTop="1" x14ac:dyDescent="0.3">
      <c r="B21" s="21"/>
    </row>
    <row r="22" spans="2:4" x14ac:dyDescent="0.3">
      <c r="B22" s="3" t="s">
        <v>13</v>
      </c>
    </row>
    <row r="23" spans="2:4" x14ac:dyDescent="0.3">
      <c r="B23" s="6"/>
    </row>
    <row r="24" spans="2:4" x14ac:dyDescent="0.3">
      <c r="B24" s="3" t="s">
        <v>14</v>
      </c>
    </row>
    <row r="25" spans="2:4" x14ac:dyDescent="0.3">
      <c r="B25" s="6" t="s">
        <v>15</v>
      </c>
      <c r="C25" s="2">
        <v>1883815040</v>
      </c>
      <c r="D25" s="2">
        <v>1883815040</v>
      </c>
    </row>
    <row r="26" spans="2:4" x14ac:dyDescent="0.3">
      <c r="B26" s="6" t="s">
        <v>16</v>
      </c>
      <c r="C26" s="2">
        <v>441418396</v>
      </c>
      <c r="D26" s="2">
        <v>441418396</v>
      </c>
    </row>
    <row r="27" spans="2:4" x14ac:dyDescent="0.3">
      <c r="B27" s="6" t="s">
        <v>17</v>
      </c>
      <c r="C27" s="2">
        <v>247478865</v>
      </c>
      <c r="D27" s="2">
        <v>247478865</v>
      </c>
    </row>
    <row r="28" spans="2:4" x14ac:dyDescent="0.3">
      <c r="B28" s="6" t="s">
        <v>18</v>
      </c>
      <c r="C28" s="2">
        <v>1265796861</v>
      </c>
      <c r="D28" s="2">
        <v>1265796861</v>
      </c>
    </row>
    <row r="29" spans="2:4" ht="18" thickBot="1" x14ac:dyDescent="0.35">
      <c r="B29" s="6" t="s">
        <v>19</v>
      </c>
      <c r="C29" s="2">
        <v>197585677</v>
      </c>
      <c r="D29" s="2">
        <v>244236598</v>
      </c>
    </row>
    <row r="30" spans="2:4" ht="18" thickBot="1" x14ac:dyDescent="0.35">
      <c r="B30" s="3"/>
      <c r="C30" s="8">
        <f>SUM(C25:C29)</f>
        <v>4036094839</v>
      </c>
      <c r="D30" s="8">
        <v>4082745760</v>
      </c>
    </row>
    <row r="31" spans="2:4" x14ac:dyDescent="0.3">
      <c r="B31" s="3" t="s">
        <v>20</v>
      </c>
    </row>
    <row r="32" spans="2:4" x14ac:dyDescent="0.3">
      <c r="B32" s="6" t="s">
        <v>21</v>
      </c>
      <c r="C32" s="2">
        <v>1782336650</v>
      </c>
      <c r="D32" s="2">
        <v>1871382547</v>
      </c>
    </row>
    <row r="33" spans="2:4" x14ac:dyDescent="0.3">
      <c r="B33" s="6" t="s">
        <v>22</v>
      </c>
      <c r="C33" s="2">
        <v>116578945</v>
      </c>
      <c r="D33" s="2">
        <v>110895341</v>
      </c>
    </row>
    <row r="34" spans="2:4" x14ac:dyDescent="0.3">
      <c r="B34" s="6" t="s">
        <v>23</v>
      </c>
      <c r="C34" s="2">
        <v>906577969</v>
      </c>
      <c r="D34" s="2">
        <v>969150112</v>
      </c>
    </row>
    <row r="35" spans="2:4" x14ac:dyDescent="0.3">
      <c r="B35" s="6" t="s">
        <v>24</v>
      </c>
      <c r="C35" s="11" t="s">
        <v>2</v>
      </c>
      <c r="D35" s="11">
        <v>1206204</v>
      </c>
    </row>
    <row r="36" spans="2:4" ht="18" thickBot="1" x14ac:dyDescent="0.35">
      <c r="B36" s="6" t="s">
        <v>25</v>
      </c>
      <c r="C36" s="2">
        <v>13412228</v>
      </c>
      <c r="D36" s="2">
        <v>14178481</v>
      </c>
    </row>
    <row r="37" spans="2:4" ht="18" thickBot="1" x14ac:dyDescent="0.35">
      <c r="B37" s="3"/>
      <c r="C37" s="8">
        <f>SUM(C32:C36)</f>
        <v>2818905792</v>
      </c>
      <c r="D37" s="8">
        <v>2966812685</v>
      </c>
    </row>
    <row r="39" spans="2:4" x14ac:dyDescent="0.3">
      <c r="B39" s="20"/>
    </row>
    <row r="40" spans="2:4" ht="17.100000000000001" customHeight="1" x14ac:dyDescent="0.3">
      <c r="B40" s="3" t="s">
        <v>26</v>
      </c>
    </row>
    <row r="41" spans="2:4" x14ac:dyDescent="0.3">
      <c r="B41" s="6" t="s">
        <v>27</v>
      </c>
      <c r="C41" s="2">
        <v>569210494</v>
      </c>
      <c r="D41" s="2">
        <v>631538978</v>
      </c>
    </row>
    <row r="42" spans="2:4" x14ac:dyDescent="0.3">
      <c r="B42" s="6" t="s">
        <v>23</v>
      </c>
      <c r="C42" s="2">
        <v>112818401</v>
      </c>
      <c r="D42" s="2">
        <v>107439092</v>
      </c>
    </row>
    <row r="43" spans="2:4" x14ac:dyDescent="0.3">
      <c r="B43" s="6" t="s">
        <v>59</v>
      </c>
      <c r="C43" s="2">
        <v>50874826</v>
      </c>
      <c r="D43" s="2">
        <v>81197994</v>
      </c>
    </row>
    <row r="44" spans="2:4" x14ac:dyDescent="0.3">
      <c r="B44" s="6" t="s">
        <v>28</v>
      </c>
      <c r="C44" s="2">
        <v>132226573</v>
      </c>
      <c r="D44" s="2">
        <v>132098774</v>
      </c>
    </row>
    <row r="45" spans="2:4" ht="18" thickBot="1" x14ac:dyDescent="0.35">
      <c r="B45" s="6" t="s">
        <v>56</v>
      </c>
      <c r="C45" s="2">
        <v>6038793</v>
      </c>
      <c r="D45" s="2">
        <v>4584234</v>
      </c>
    </row>
    <row r="46" spans="2:4" ht="18" thickBot="1" x14ac:dyDescent="0.35">
      <c r="B46" s="6" t="s">
        <v>22</v>
      </c>
      <c r="C46" s="7">
        <f>SUM(C41:C45)</f>
        <v>871169087</v>
      </c>
      <c r="D46" s="7">
        <v>956859072</v>
      </c>
    </row>
    <row r="47" spans="2:4" x14ac:dyDescent="0.3">
      <c r="B47" s="3"/>
      <c r="C47" s="70"/>
      <c r="D47" s="70"/>
    </row>
    <row r="48" spans="2:4" ht="18" thickBot="1" x14ac:dyDescent="0.35">
      <c r="B48" s="3" t="s">
        <v>29</v>
      </c>
      <c r="C48" s="10">
        <f>C37+C46</f>
        <v>3690074879</v>
      </c>
      <c r="D48" s="10">
        <v>3923671757</v>
      </c>
    </row>
    <row r="49" spans="2:4" x14ac:dyDescent="0.3">
      <c r="B49" s="3"/>
      <c r="C49" s="5"/>
      <c r="D49" s="5"/>
    </row>
    <row r="50" spans="2:4" x14ac:dyDescent="0.3">
      <c r="B50" s="3" t="s">
        <v>30</v>
      </c>
      <c r="C50" s="12">
        <f>C30+C48</f>
        <v>7726169718</v>
      </c>
      <c r="D50" s="12">
        <v>8006417517</v>
      </c>
    </row>
    <row r="51" spans="2:4" x14ac:dyDescent="0.3">
      <c r="B51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8"/>
  <sheetViews>
    <sheetView zoomScale="60" zoomScaleNormal="60" workbookViewId="0">
      <selection activeCell="A43" sqref="A43"/>
    </sheetView>
  </sheetViews>
  <sheetFormatPr defaultColWidth="8.85546875" defaultRowHeight="17.25" x14ac:dyDescent="0.3"/>
  <cols>
    <col min="1" max="1" width="77.140625" style="19" customWidth="1"/>
    <col min="2" max="3" width="20.42578125" style="13" customWidth="1"/>
    <col min="4" max="16384" width="8.85546875" style="19"/>
  </cols>
  <sheetData>
    <row r="1" spans="1:5" ht="18" thickBot="1" x14ac:dyDescent="0.35"/>
    <row r="2" spans="1:5" ht="34.5" x14ac:dyDescent="0.3">
      <c r="A2" s="81"/>
      <c r="B2" s="49" t="s">
        <v>122</v>
      </c>
      <c r="C2" s="49" t="s">
        <v>122</v>
      </c>
    </row>
    <row r="3" spans="1:5" ht="26.1" customHeight="1" x14ac:dyDescent="0.3">
      <c r="A3" s="81"/>
      <c r="B3" s="16">
        <v>44927</v>
      </c>
      <c r="C3" s="16">
        <v>44562</v>
      </c>
    </row>
    <row r="4" spans="1:5" x14ac:dyDescent="0.3">
      <c r="A4" s="81"/>
      <c r="B4" s="16" t="s">
        <v>117</v>
      </c>
      <c r="C4" s="16" t="s">
        <v>118</v>
      </c>
    </row>
    <row r="5" spans="1:5" ht="18" thickBot="1" x14ac:dyDescent="0.35">
      <c r="A5" s="22"/>
      <c r="B5" s="24" t="s">
        <v>111</v>
      </c>
      <c r="C5" s="24" t="s">
        <v>111</v>
      </c>
    </row>
    <row r="6" spans="1:5" ht="18" thickBot="1" x14ac:dyDescent="0.35">
      <c r="A6" s="22"/>
      <c r="B6" s="15"/>
      <c r="C6" s="15"/>
    </row>
    <row r="7" spans="1:5" x14ac:dyDescent="0.3">
      <c r="A7" s="18"/>
    </row>
    <row r="8" spans="1:5" x14ac:dyDescent="0.3">
      <c r="A8" s="6" t="s">
        <v>31</v>
      </c>
      <c r="B8" s="13">
        <v>631169954</v>
      </c>
      <c r="C8" s="13">
        <v>592600537</v>
      </c>
      <c r="D8" s="46"/>
      <c r="E8" s="46"/>
    </row>
    <row r="9" spans="1:5" ht="17.45" customHeight="1" x14ac:dyDescent="0.3">
      <c r="A9" s="6" t="s">
        <v>32</v>
      </c>
      <c r="B9" s="13">
        <v>58871631</v>
      </c>
      <c r="C9" s="13">
        <v>42415513</v>
      </c>
      <c r="D9" s="46"/>
      <c r="E9" s="46"/>
    </row>
    <row r="10" spans="1:5" ht="18" thickBot="1" x14ac:dyDescent="0.35">
      <c r="A10" s="6" t="s">
        <v>33</v>
      </c>
      <c r="B10" s="13">
        <v>67097710</v>
      </c>
      <c r="C10" s="13">
        <v>68905130</v>
      </c>
      <c r="D10" s="46"/>
      <c r="E10" s="46"/>
    </row>
    <row r="11" spans="1:5" ht="35.25" thickBot="1" x14ac:dyDescent="0.35">
      <c r="A11" s="3" t="s">
        <v>34</v>
      </c>
      <c r="B11" s="14">
        <f>SUM(B8:B10)</f>
        <v>757139295</v>
      </c>
      <c r="C11" s="14">
        <f>SUM(C8:C10)</f>
        <v>703921180</v>
      </c>
      <c r="D11" s="46"/>
      <c r="E11" s="46"/>
    </row>
    <row r="12" spans="1:5" x14ac:dyDescent="0.3">
      <c r="A12" s="6"/>
      <c r="D12" s="46"/>
      <c r="E12" s="46"/>
    </row>
    <row r="13" spans="1:5" x14ac:dyDescent="0.3">
      <c r="A13" s="6" t="s">
        <v>35</v>
      </c>
      <c r="B13" s="13">
        <v>-225162176</v>
      </c>
      <c r="C13" s="13">
        <v>-209636419</v>
      </c>
      <c r="D13" s="46"/>
      <c r="E13" s="46"/>
    </row>
    <row r="14" spans="1:5" x14ac:dyDescent="0.3">
      <c r="A14" s="6" t="s">
        <v>36</v>
      </c>
      <c r="B14" s="13">
        <v>-276327811</v>
      </c>
      <c r="C14" s="13">
        <v>-234034577</v>
      </c>
      <c r="D14" s="46"/>
      <c r="E14" s="46"/>
    </row>
    <row r="15" spans="1:5" x14ac:dyDescent="0.3">
      <c r="A15" s="6" t="s">
        <v>54</v>
      </c>
      <c r="B15" s="13">
        <v>-75588406</v>
      </c>
      <c r="C15" s="13">
        <v>-93645012</v>
      </c>
      <c r="D15" s="46"/>
      <c r="E15" s="46"/>
    </row>
    <row r="16" spans="1:5" x14ac:dyDescent="0.3">
      <c r="A16" s="6" t="s">
        <v>37</v>
      </c>
      <c r="B16" s="13">
        <v>-2760167</v>
      </c>
      <c r="C16" s="13">
        <v>-2540064</v>
      </c>
      <c r="D16" s="46"/>
      <c r="E16" s="46"/>
    </row>
    <row r="17" spans="1:5" x14ac:dyDescent="0.3">
      <c r="A17" s="6" t="s">
        <v>38</v>
      </c>
      <c r="B17" s="13">
        <v>-15784323</v>
      </c>
      <c r="C17" s="13">
        <v>-15664500</v>
      </c>
      <c r="D17" s="46"/>
      <c r="E17" s="46"/>
    </row>
    <row r="18" spans="1:5" ht="26.1" customHeight="1" x14ac:dyDescent="0.3">
      <c r="A18" s="6" t="s">
        <v>39</v>
      </c>
      <c r="B18" s="13">
        <v>-37461211</v>
      </c>
      <c r="C18" s="13">
        <v>-37674989</v>
      </c>
      <c r="D18" s="46"/>
      <c r="E18" s="46"/>
    </row>
    <row r="19" spans="1:5" x14ac:dyDescent="0.3">
      <c r="A19" s="6" t="s">
        <v>40</v>
      </c>
      <c r="B19" s="13">
        <v>21359770</v>
      </c>
      <c r="C19" s="13">
        <v>-17595163</v>
      </c>
      <c r="D19" s="46"/>
      <c r="E19" s="46"/>
    </row>
    <row r="20" spans="1:5" ht="18" thickBot="1" x14ac:dyDescent="0.35">
      <c r="A20" s="6" t="s">
        <v>41</v>
      </c>
      <c r="B20" s="13">
        <v>-105779616</v>
      </c>
      <c r="C20" s="13">
        <v>-56451679</v>
      </c>
      <c r="D20" s="46"/>
      <c r="E20" s="46"/>
    </row>
    <row r="21" spans="1:5" ht="35.25" thickBot="1" x14ac:dyDescent="0.35">
      <c r="A21" s="3" t="s">
        <v>42</v>
      </c>
      <c r="B21" s="14">
        <f>B11+SUM(B13:B20)</f>
        <v>39635355</v>
      </c>
      <c r="C21" s="14">
        <f>C11+SUM(C13:C20)</f>
        <v>36678777</v>
      </c>
      <c r="D21" s="46"/>
      <c r="E21" s="46"/>
    </row>
    <row r="22" spans="1:5" x14ac:dyDescent="0.3">
      <c r="A22" s="6"/>
      <c r="D22" s="46"/>
      <c r="E22" s="46"/>
    </row>
    <row r="23" spans="1:5" x14ac:dyDescent="0.3">
      <c r="A23" s="6" t="s">
        <v>43</v>
      </c>
      <c r="B23" s="13">
        <v>263066728</v>
      </c>
      <c r="C23" s="13">
        <v>540476385</v>
      </c>
      <c r="D23" s="46"/>
      <c r="E23" s="46"/>
    </row>
    <row r="24" spans="1:5" x14ac:dyDescent="0.3">
      <c r="A24" s="6" t="s">
        <v>57</v>
      </c>
      <c r="B24" s="13">
        <v>-263066728</v>
      </c>
      <c r="C24" s="13">
        <v>-540476385</v>
      </c>
      <c r="D24" s="46"/>
      <c r="E24" s="46"/>
    </row>
    <row r="25" spans="1:5" x14ac:dyDescent="0.3">
      <c r="A25" s="6" t="s">
        <v>44</v>
      </c>
      <c r="B25" s="13">
        <v>35270257</v>
      </c>
      <c r="C25" s="13">
        <v>104332323</v>
      </c>
      <c r="D25" s="46"/>
      <c r="E25" s="46"/>
    </row>
    <row r="26" spans="1:5" x14ac:dyDescent="0.3">
      <c r="A26" s="6" t="s">
        <v>45</v>
      </c>
      <c r="B26" s="13">
        <v>-35270257</v>
      </c>
      <c r="C26" s="13">
        <v>-104332323</v>
      </c>
      <c r="D26" s="46"/>
      <c r="E26" s="46"/>
    </row>
    <row r="27" spans="1:5" ht="18" thickBot="1" x14ac:dyDescent="0.35">
      <c r="A27" s="6"/>
      <c r="D27" s="46"/>
      <c r="E27" s="46"/>
    </row>
    <row r="28" spans="1:5" ht="18" thickBot="1" x14ac:dyDescent="0.35">
      <c r="A28" s="3" t="s">
        <v>46</v>
      </c>
      <c r="B28" s="14">
        <f>B21+B23+B24+B25+B26</f>
        <v>39635355</v>
      </c>
      <c r="C28" s="14">
        <f>C21+C23+C24+C25+C26</f>
        <v>36678777</v>
      </c>
      <c r="D28" s="46"/>
      <c r="E28" s="46"/>
    </row>
    <row r="29" spans="1:5" x14ac:dyDescent="0.3">
      <c r="A29" s="6"/>
      <c r="D29" s="46"/>
      <c r="E29" s="46"/>
    </row>
    <row r="30" spans="1:5" x14ac:dyDescent="0.3">
      <c r="A30" s="6" t="s">
        <v>47</v>
      </c>
      <c r="B30" s="13">
        <v>125418053</v>
      </c>
      <c r="C30" s="13">
        <v>277698463</v>
      </c>
      <c r="D30" s="46"/>
      <c r="E30" s="46"/>
    </row>
    <row r="31" spans="1:5" ht="18" thickBot="1" x14ac:dyDescent="0.35">
      <c r="A31" s="6" t="s">
        <v>48</v>
      </c>
      <c r="B31" s="13">
        <v>-63781232</v>
      </c>
      <c r="C31" s="13">
        <v>-84474575</v>
      </c>
      <c r="D31" s="46"/>
      <c r="E31" s="46"/>
    </row>
    <row r="32" spans="1:5" ht="18" thickBot="1" x14ac:dyDescent="0.35">
      <c r="A32" s="3" t="s">
        <v>49</v>
      </c>
      <c r="B32" s="14">
        <f>B30+B31</f>
        <v>61636821</v>
      </c>
      <c r="C32" s="14">
        <f>C30+C31</f>
        <v>193223888</v>
      </c>
      <c r="D32" s="46"/>
      <c r="E32" s="46"/>
    </row>
    <row r="33" spans="1:5" ht="18" thickBot="1" x14ac:dyDescent="0.35">
      <c r="A33" s="6"/>
      <c r="D33" s="46"/>
      <c r="E33" s="46"/>
    </row>
    <row r="34" spans="1:5" ht="18" thickBot="1" x14ac:dyDescent="0.35">
      <c r="A34" s="3" t="s">
        <v>50</v>
      </c>
      <c r="B34" s="14">
        <f>B28+B32</f>
        <v>101272176</v>
      </c>
      <c r="C34" s="14">
        <f>C28+C32</f>
        <v>229902665</v>
      </c>
      <c r="D34" s="46"/>
      <c r="E34" s="46"/>
    </row>
    <row r="35" spans="1:5" x14ac:dyDescent="0.3">
      <c r="A35" s="6"/>
      <c r="D35" s="46"/>
      <c r="E35" s="46"/>
    </row>
    <row r="36" spans="1:5" x14ac:dyDescent="0.3">
      <c r="A36" s="6" t="s">
        <v>51</v>
      </c>
      <c r="B36" s="13">
        <v>-22451087</v>
      </c>
      <c r="C36" s="13">
        <v>-44097366</v>
      </c>
      <c r="D36" s="46"/>
      <c r="E36" s="46"/>
    </row>
    <row r="37" spans="1:5" ht="18" thickBot="1" x14ac:dyDescent="0.35">
      <c r="A37" s="6"/>
      <c r="D37" s="46"/>
      <c r="E37" s="46"/>
    </row>
    <row r="38" spans="1:5" ht="18" thickBot="1" x14ac:dyDescent="0.35">
      <c r="A38" s="18" t="s">
        <v>52</v>
      </c>
      <c r="B38" s="14">
        <f>B34+B36</f>
        <v>78821089</v>
      </c>
      <c r="C38" s="14">
        <f>C34+C36</f>
        <v>185805299</v>
      </c>
      <c r="D38" s="46"/>
      <c r="E38" s="46"/>
    </row>
    <row r="39" spans="1:5" x14ac:dyDescent="0.3">
      <c r="A39" s="18" t="s">
        <v>1</v>
      </c>
      <c r="D39" s="46"/>
      <c r="E39" s="46"/>
    </row>
    <row r="40" spans="1:5" x14ac:dyDescent="0.3">
      <c r="A40" s="6" t="s">
        <v>102</v>
      </c>
      <c r="B40" s="13">
        <v>188381504</v>
      </c>
      <c r="C40" s="13">
        <v>11773844</v>
      </c>
      <c r="D40" s="46"/>
      <c r="E40" s="46"/>
    </row>
    <row r="41" spans="1:5" x14ac:dyDescent="0.3">
      <c r="A41" s="6" t="s">
        <v>58</v>
      </c>
      <c r="B41" s="26">
        <v>0.42</v>
      </c>
      <c r="C41" s="26">
        <v>15.78</v>
      </c>
      <c r="D41" s="46"/>
      <c r="E41" s="46"/>
    </row>
    <row r="42" spans="1:5" x14ac:dyDescent="0.3">
      <c r="A42" s="6" t="s">
        <v>123</v>
      </c>
      <c r="D42" s="46"/>
      <c r="E42" s="46"/>
    </row>
    <row r="43" spans="1:5" ht="18" thickBot="1" x14ac:dyDescent="0.35">
      <c r="A43" s="6" t="s">
        <v>119</v>
      </c>
      <c r="B43" s="69">
        <v>6395044</v>
      </c>
      <c r="D43" s="46"/>
      <c r="E43" s="46"/>
    </row>
    <row r="44" spans="1:5" ht="18" thickBot="1" x14ac:dyDescent="0.35">
      <c r="A44" s="18" t="s">
        <v>53</v>
      </c>
      <c r="B44" s="14">
        <f>B38+B43</f>
        <v>85216133</v>
      </c>
      <c r="C44" s="14">
        <f>C38+C43</f>
        <v>185805299</v>
      </c>
      <c r="D44" s="46"/>
      <c r="E44" s="46"/>
    </row>
    <row r="46" spans="1:5" x14ac:dyDescent="0.3">
      <c r="A46" s="21"/>
    </row>
    <row r="48" spans="1:5" x14ac:dyDescent="0.3">
      <c r="B48" s="44"/>
    </row>
  </sheetData>
  <mergeCells count="1">
    <mergeCell ref="A2:A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3"/>
  <sheetViews>
    <sheetView zoomScale="60" zoomScaleNormal="60" workbookViewId="0">
      <selection activeCell="A15" sqref="A15"/>
    </sheetView>
  </sheetViews>
  <sheetFormatPr defaultColWidth="8.85546875" defaultRowHeight="17.25" x14ac:dyDescent="0.3"/>
  <cols>
    <col min="1" max="1" width="54.5703125" style="51" customWidth="1"/>
    <col min="2" max="2" width="22.42578125" style="51" customWidth="1"/>
    <col min="3" max="3" width="20.5703125" style="51" customWidth="1"/>
    <col min="4" max="4" width="24" style="51" customWidth="1"/>
    <col min="5" max="5" width="26.42578125" style="51" customWidth="1"/>
    <col min="6" max="7" width="22.85546875" style="51" customWidth="1"/>
    <col min="8" max="16384" width="8.85546875" style="51"/>
  </cols>
  <sheetData>
    <row r="1" spans="1:7" ht="17.45" customHeight="1" x14ac:dyDescent="0.3">
      <c r="A1" s="52"/>
      <c r="B1" s="66" t="s">
        <v>62</v>
      </c>
      <c r="C1" s="67" t="s">
        <v>115</v>
      </c>
      <c r="D1" s="67" t="s">
        <v>63</v>
      </c>
      <c r="E1" s="66" t="s">
        <v>18</v>
      </c>
      <c r="F1" s="67" t="s">
        <v>116</v>
      </c>
      <c r="G1" s="66" t="s">
        <v>65</v>
      </c>
    </row>
    <row r="2" spans="1:7" x14ac:dyDescent="0.3">
      <c r="A2" s="52"/>
      <c r="B2" s="66"/>
      <c r="C2" s="67"/>
      <c r="D2" s="66" t="s">
        <v>64</v>
      </c>
      <c r="E2" s="66"/>
      <c r="F2" s="67"/>
      <c r="G2" s="66"/>
    </row>
    <row r="3" spans="1:7" ht="17.45" customHeight="1" x14ac:dyDescent="0.3">
      <c r="A3" s="52" t="s">
        <v>112</v>
      </c>
      <c r="B3" s="53">
        <v>117738440</v>
      </c>
      <c r="C3" s="53">
        <v>441418396</v>
      </c>
      <c r="D3" s="53">
        <v>247478865</v>
      </c>
      <c r="E3" s="53">
        <v>1265796861</v>
      </c>
      <c r="F3" s="53">
        <v>1816594475</v>
      </c>
      <c r="G3" s="53">
        <v>3889027037</v>
      </c>
    </row>
    <row r="4" spans="1:7" x14ac:dyDescent="0.3">
      <c r="A4" s="74" t="s">
        <v>124</v>
      </c>
      <c r="B4" s="54"/>
      <c r="C4" s="54"/>
      <c r="D4" s="54"/>
      <c r="E4" s="54"/>
      <c r="F4" s="54"/>
      <c r="G4" s="54"/>
    </row>
    <row r="5" spans="1:7" x14ac:dyDescent="0.3">
      <c r="A5" s="75" t="s">
        <v>52</v>
      </c>
      <c r="B5" s="55"/>
      <c r="C5" s="55"/>
      <c r="D5" s="55"/>
      <c r="E5" s="55"/>
      <c r="F5" s="58">
        <v>185805299</v>
      </c>
      <c r="G5" s="58">
        <v>185805299</v>
      </c>
    </row>
    <row r="6" spans="1:7" ht="17.45" customHeight="1" x14ac:dyDescent="0.3">
      <c r="A6" s="74" t="s">
        <v>66</v>
      </c>
      <c r="B6" s="57"/>
      <c r="C6" s="57"/>
      <c r="D6" s="57"/>
      <c r="E6" s="57"/>
    </row>
    <row r="7" spans="1:7" x14ac:dyDescent="0.3">
      <c r="A7" s="75" t="s">
        <v>100</v>
      </c>
      <c r="B7" s="31" t="s">
        <v>101</v>
      </c>
      <c r="C7" s="31" t="s">
        <v>109</v>
      </c>
      <c r="D7" s="31" t="s">
        <v>109</v>
      </c>
      <c r="E7" s="31" t="s">
        <v>101</v>
      </c>
      <c r="F7" s="57">
        <v>-174488368</v>
      </c>
      <c r="G7" s="57">
        <v>-174488368</v>
      </c>
    </row>
    <row r="8" spans="1:7" ht="17.45" customHeight="1" x14ac:dyDescent="0.3">
      <c r="A8" s="76" t="s">
        <v>125</v>
      </c>
      <c r="B8" s="53">
        <v>117738440</v>
      </c>
      <c r="C8" s="53">
        <v>441418396</v>
      </c>
      <c r="D8" s="53">
        <v>247478865</v>
      </c>
      <c r="E8" s="53">
        <v>1265796861</v>
      </c>
      <c r="F8" s="53">
        <v>1827911406</v>
      </c>
      <c r="G8" s="53">
        <v>3900343968</v>
      </c>
    </row>
    <row r="9" spans="1:7" x14ac:dyDescent="0.3">
      <c r="A9" s="74" t="s">
        <v>124</v>
      </c>
      <c r="B9" s="50"/>
      <c r="C9" s="50"/>
      <c r="D9" s="50"/>
      <c r="E9" s="50"/>
      <c r="F9" s="50"/>
      <c r="G9" s="50"/>
    </row>
    <row r="10" spans="1:7" ht="17.45" customHeight="1" x14ac:dyDescent="0.3">
      <c r="A10" s="75" t="s">
        <v>52</v>
      </c>
      <c r="B10" s="59" t="s">
        <v>109</v>
      </c>
      <c r="C10" s="59" t="s">
        <v>61</v>
      </c>
      <c r="D10" s="59" t="s">
        <v>109</v>
      </c>
      <c r="E10" s="59" t="s">
        <v>101</v>
      </c>
      <c r="F10" s="58">
        <v>179949569</v>
      </c>
      <c r="G10" s="58">
        <v>179949569</v>
      </c>
    </row>
    <row r="11" spans="1:7" ht="17.45" customHeight="1" x14ac:dyDescent="0.3">
      <c r="A11" s="75" t="s">
        <v>60</v>
      </c>
      <c r="B11" s="60" t="s">
        <v>110</v>
      </c>
      <c r="C11" s="60"/>
      <c r="D11" s="60" t="s">
        <v>109</v>
      </c>
      <c r="E11" s="60"/>
      <c r="F11" s="61">
        <v>2452222</v>
      </c>
      <c r="G11" s="61">
        <v>2452222</v>
      </c>
    </row>
    <row r="12" spans="1:7" ht="17.45" customHeight="1" x14ac:dyDescent="0.3">
      <c r="A12" s="74"/>
      <c r="B12" s="72" t="s">
        <v>2</v>
      </c>
      <c r="C12" s="59" t="s">
        <v>2</v>
      </c>
      <c r="D12" s="59" t="s">
        <v>2</v>
      </c>
      <c r="E12" s="59" t="s">
        <v>2</v>
      </c>
      <c r="F12" s="64">
        <v>182401791</v>
      </c>
      <c r="G12" s="64">
        <v>182401791</v>
      </c>
    </row>
    <row r="13" spans="1:7" ht="17.45" customHeight="1" x14ac:dyDescent="0.3">
      <c r="A13" s="75" t="s">
        <v>103</v>
      </c>
      <c r="B13" s="72" t="s">
        <v>2</v>
      </c>
      <c r="C13" s="59" t="s">
        <v>2</v>
      </c>
      <c r="D13" s="59" t="s">
        <v>2</v>
      </c>
      <c r="E13" s="59" t="s">
        <v>2</v>
      </c>
      <c r="F13" s="58">
        <v>-21873676</v>
      </c>
      <c r="G13" s="58">
        <v>-21873676</v>
      </c>
    </row>
    <row r="14" spans="1:7" x14ac:dyDescent="0.3">
      <c r="A14" s="75" t="s">
        <v>104</v>
      </c>
      <c r="B14" s="72" t="s">
        <v>2</v>
      </c>
      <c r="C14" s="72" t="s">
        <v>2</v>
      </c>
      <c r="D14" s="72" t="s">
        <v>2</v>
      </c>
      <c r="E14" s="72" t="s">
        <v>2</v>
      </c>
      <c r="F14" s="65">
        <v>21873676</v>
      </c>
      <c r="G14" s="65">
        <v>21873676</v>
      </c>
    </row>
    <row r="15" spans="1:7" ht="17.45" customHeight="1" x14ac:dyDescent="0.3">
      <c r="A15" s="75" t="s">
        <v>105</v>
      </c>
      <c r="B15" s="73">
        <v>1766076600</v>
      </c>
      <c r="C15" s="72" t="s">
        <v>2</v>
      </c>
      <c r="D15" s="72" t="s">
        <v>2</v>
      </c>
      <c r="E15" s="72" t="s">
        <v>2</v>
      </c>
      <c r="F15" s="62">
        <v>-1766076600</v>
      </c>
      <c r="G15" s="56" t="s">
        <v>101</v>
      </c>
    </row>
    <row r="16" spans="1:7" ht="17.45" customHeight="1" x14ac:dyDescent="0.3">
      <c r="A16" s="76" t="s">
        <v>113</v>
      </c>
      <c r="B16" s="53">
        <v>1883815040</v>
      </c>
      <c r="C16" s="53">
        <v>441418396</v>
      </c>
      <c r="D16" s="53">
        <v>247478865</v>
      </c>
      <c r="E16" s="53">
        <v>1265796861</v>
      </c>
      <c r="F16" s="53">
        <v>244236598</v>
      </c>
      <c r="G16" s="53">
        <v>4082745760</v>
      </c>
    </row>
    <row r="17" spans="1:7" x14ac:dyDescent="0.3">
      <c r="A17" s="74" t="s">
        <v>124</v>
      </c>
      <c r="B17" s="50"/>
      <c r="C17" s="50"/>
      <c r="D17" s="50"/>
      <c r="E17" s="50"/>
      <c r="F17" s="50"/>
      <c r="G17" s="50"/>
    </row>
    <row r="18" spans="1:7" x14ac:dyDescent="0.3">
      <c r="A18" s="77" t="s">
        <v>52</v>
      </c>
      <c r="B18" s="47" t="s">
        <v>109</v>
      </c>
      <c r="C18" s="47" t="s">
        <v>61</v>
      </c>
      <c r="D18" s="47" t="s">
        <v>109</v>
      </c>
      <c r="E18" s="47" t="s">
        <v>101</v>
      </c>
      <c r="F18" s="71">
        <v>78821089</v>
      </c>
      <c r="G18" s="71">
        <v>78821089</v>
      </c>
    </row>
    <row r="19" spans="1:7" x14ac:dyDescent="0.3">
      <c r="A19" s="78" t="s">
        <v>60</v>
      </c>
      <c r="B19" s="31" t="s">
        <v>110</v>
      </c>
      <c r="C19" s="31" t="s">
        <v>110</v>
      </c>
      <c r="D19" s="31" t="s">
        <v>110</v>
      </c>
      <c r="E19" s="31" t="s">
        <v>110</v>
      </c>
      <c r="F19" s="47">
        <v>6395044</v>
      </c>
      <c r="G19" s="47">
        <v>6395044</v>
      </c>
    </row>
    <row r="20" spans="1:7" x14ac:dyDescent="0.3">
      <c r="A20" s="78"/>
      <c r="B20" s="31"/>
      <c r="C20" s="31"/>
      <c r="D20" s="31"/>
      <c r="E20" s="31"/>
      <c r="F20" s="34">
        <v>85216133</v>
      </c>
      <c r="G20" s="34">
        <v>85216133</v>
      </c>
    </row>
    <row r="21" spans="1:7" x14ac:dyDescent="0.3">
      <c r="A21" s="78" t="s">
        <v>66</v>
      </c>
      <c r="B21" s="31"/>
      <c r="C21" s="31"/>
      <c r="D21" s="31"/>
      <c r="E21" s="31"/>
      <c r="F21" s="31"/>
      <c r="G21" s="31"/>
    </row>
    <row r="22" spans="1:7" x14ac:dyDescent="0.3">
      <c r="A22" s="78" t="s">
        <v>114</v>
      </c>
      <c r="B22" s="31" t="s">
        <v>101</v>
      </c>
      <c r="C22" s="31" t="s">
        <v>109</v>
      </c>
      <c r="D22" s="31" t="s">
        <v>109</v>
      </c>
      <c r="E22" s="31" t="s">
        <v>101</v>
      </c>
      <c r="F22" s="47">
        <v>-131867054</v>
      </c>
      <c r="G22" s="47">
        <v>-131867054</v>
      </c>
    </row>
    <row r="23" spans="1:7" x14ac:dyDescent="0.3">
      <c r="A23" s="76" t="s">
        <v>120</v>
      </c>
      <c r="B23" s="53">
        <v>1883815040</v>
      </c>
      <c r="C23" s="53">
        <v>441418396</v>
      </c>
      <c r="D23" s="53">
        <v>247478865</v>
      </c>
      <c r="E23" s="63">
        <v>1265796861</v>
      </c>
      <c r="F23" s="53">
        <v>197585677</v>
      </c>
      <c r="G23" s="53">
        <v>4036094839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5"/>
  <sheetViews>
    <sheetView zoomScale="60" zoomScaleNormal="60" workbookViewId="0">
      <selection activeCell="O17" sqref="O17"/>
    </sheetView>
  </sheetViews>
  <sheetFormatPr defaultRowHeight="17.25" x14ac:dyDescent="0.3"/>
  <cols>
    <col min="2" max="2" width="69.140625" style="32" customWidth="1"/>
    <col min="3" max="3" width="23.28515625" style="32" customWidth="1"/>
    <col min="4" max="4" width="22.42578125" style="32" customWidth="1"/>
  </cols>
  <sheetData>
    <row r="1" spans="1:7" ht="34.5" x14ac:dyDescent="0.25">
      <c r="A1" s="83"/>
      <c r="B1" s="82"/>
      <c r="C1" s="27" t="s">
        <v>122</v>
      </c>
      <c r="D1" s="27" t="s">
        <v>122</v>
      </c>
      <c r="G1" s="79"/>
    </row>
    <row r="2" spans="1:7" x14ac:dyDescent="0.25">
      <c r="A2" s="83"/>
      <c r="B2" s="82"/>
      <c r="C2" s="41">
        <v>45107</v>
      </c>
      <c r="D2" s="41">
        <v>44742</v>
      </c>
      <c r="G2" s="79"/>
    </row>
    <row r="3" spans="1:7" x14ac:dyDescent="0.25">
      <c r="A3" s="30"/>
      <c r="B3" s="42"/>
      <c r="C3" s="27" t="s">
        <v>111</v>
      </c>
      <c r="D3" s="27"/>
      <c r="G3" s="79"/>
    </row>
    <row r="4" spans="1:7" x14ac:dyDescent="0.25">
      <c r="A4" s="30"/>
      <c r="B4" s="28" t="s">
        <v>50</v>
      </c>
      <c r="C4" s="34">
        <v>101272176</v>
      </c>
      <c r="D4" s="34">
        <v>229902665</v>
      </c>
      <c r="G4" s="79"/>
    </row>
    <row r="5" spans="1:7" x14ac:dyDescent="0.25">
      <c r="A5" s="30"/>
      <c r="B5" s="28"/>
      <c r="C5" s="27"/>
      <c r="D5" s="27"/>
      <c r="G5" s="79"/>
    </row>
    <row r="6" spans="1:7" x14ac:dyDescent="0.25">
      <c r="A6" s="30"/>
      <c r="B6" s="29" t="s">
        <v>67</v>
      </c>
      <c r="C6" s="27"/>
      <c r="D6" s="27"/>
      <c r="G6" s="79"/>
    </row>
    <row r="7" spans="1:7" x14ac:dyDescent="0.25">
      <c r="A7" s="30"/>
      <c r="B7" s="29"/>
      <c r="C7" s="31"/>
      <c r="D7" s="31"/>
      <c r="G7" s="79"/>
    </row>
    <row r="8" spans="1:7" x14ac:dyDescent="0.3">
      <c r="A8" s="30"/>
      <c r="B8" s="30" t="s">
        <v>35</v>
      </c>
      <c r="C8" s="13">
        <v>225162176</v>
      </c>
      <c r="D8" s="13">
        <v>209636419</v>
      </c>
      <c r="G8" s="79"/>
    </row>
    <row r="9" spans="1:7" x14ac:dyDescent="0.3">
      <c r="A9" s="30"/>
      <c r="B9" s="30" t="s">
        <v>68</v>
      </c>
      <c r="C9" s="13">
        <v>-194342</v>
      </c>
      <c r="D9" s="13">
        <v>-30328</v>
      </c>
      <c r="G9" s="79"/>
    </row>
    <row r="10" spans="1:7" x14ac:dyDescent="0.3">
      <c r="A10" s="30"/>
      <c r="B10" s="30" t="s">
        <v>69</v>
      </c>
      <c r="C10" s="13">
        <v>-30323168</v>
      </c>
      <c r="D10" s="13">
        <v>13628460</v>
      </c>
      <c r="G10" s="79"/>
    </row>
    <row r="11" spans="1:7" x14ac:dyDescent="0.3">
      <c r="A11" s="30"/>
      <c r="B11" s="68" t="s">
        <v>126</v>
      </c>
      <c r="C11" s="13">
        <v>3932435</v>
      </c>
      <c r="D11" s="13"/>
      <c r="G11" s="79"/>
    </row>
    <row r="12" spans="1:7" x14ac:dyDescent="0.3">
      <c r="A12" s="45"/>
      <c r="B12" s="68" t="s">
        <v>127</v>
      </c>
      <c r="C12" s="13">
        <v>5084408</v>
      </c>
      <c r="D12" s="13">
        <v>-832314</v>
      </c>
      <c r="G12" s="79"/>
    </row>
    <row r="13" spans="1:7" ht="17.45" customHeight="1" x14ac:dyDescent="0.3">
      <c r="A13" s="30"/>
      <c r="B13" s="30" t="s">
        <v>70</v>
      </c>
      <c r="C13" s="13">
        <v>-57250846</v>
      </c>
      <c r="D13" s="13">
        <v>-53161045</v>
      </c>
      <c r="G13" s="79"/>
    </row>
    <row r="14" spans="1:7" x14ac:dyDescent="0.3">
      <c r="A14" s="30"/>
      <c r="B14" s="45" t="s">
        <v>128</v>
      </c>
      <c r="C14" s="13">
        <v>14227</v>
      </c>
      <c r="D14" s="13">
        <v>9940</v>
      </c>
      <c r="G14" s="79"/>
    </row>
    <row r="15" spans="1:7" x14ac:dyDescent="0.3">
      <c r="A15" s="30"/>
      <c r="B15" s="30" t="s">
        <v>129</v>
      </c>
      <c r="C15" s="13">
        <v>48732734</v>
      </c>
      <c r="D15" s="13">
        <v>7790346</v>
      </c>
      <c r="G15" s="79"/>
    </row>
    <row r="16" spans="1:7" x14ac:dyDescent="0.3">
      <c r="A16" s="30"/>
      <c r="B16" s="30" t="s">
        <v>71</v>
      </c>
      <c r="C16" s="13">
        <v>-26555772</v>
      </c>
      <c r="D16" s="13">
        <v>-24875079</v>
      </c>
      <c r="G16" s="79"/>
    </row>
    <row r="17" spans="1:7" x14ac:dyDescent="0.3">
      <c r="A17" s="30"/>
      <c r="B17" s="30" t="s">
        <v>72</v>
      </c>
      <c r="C17" s="13">
        <v>46039807</v>
      </c>
      <c r="D17" s="13">
        <v>16816555</v>
      </c>
      <c r="G17" s="79"/>
    </row>
    <row r="18" spans="1:7" x14ac:dyDescent="0.3">
      <c r="A18" s="30"/>
      <c r="B18" s="30" t="s">
        <v>73</v>
      </c>
      <c r="C18" s="13">
        <v>-92384006</v>
      </c>
      <c r="D18" s="13">
        <v>-185929094</v>
      </c>
      <c r="G18" s="79"/>
    </row>
    <row r="19" spans="1:7" x14ac:dyDescent="0.3">
      <c r="A19" s="30"/>
      <c r="B19" s="68" t="s">
        <v>130</v>
      </c>
      <c r="C19" s="13">
        <v>9600773</v>
      </c>
      <c r="D19" s="13"/>
      <c r="G19" s="79"/>
    </row>
    <row r="20" spans="1:7" ht="34.5" x14ac:dyDescent="0.3">
      <c r="A20" s="30"/>
      <c r="B20" s="30" t="s">
        <v>74</v>
      </c>
      <c r="C20" s="13">
        <v>1543023</v>
      </c>
      <c r="D20" s="13">
        <v>-522988</v>
      </c>
      <c r="G20" s="79"/>
    </row>
    <row r="21" spans="1:7" ht="17.45" customHeight="1" x14ac:dyDescent="0.3">
      <c r="A21" s="30"/>
      <c r="B21" s="30" t="s">
        <v>75</v>
      </c>
      <c r="C21" s="13"/>
      <c r="D21" s="13">
        <v>-560808</v>
      </c>
      <c r="G21" s="79"/>
    </row>
    <row r="22" spans="1:7" x14ac:dyDescent="0.25">
      <c r="A22" s="30"/>
      <c r="B22" s="28" t="s">
        <v>76</v>
      </c>
      <c r="C22" s="35">
        <f>SUM(C4:C21)</f>
        <v>234673625</v>
      </c>
      <c r="D22" s="35">
        <f>SUM(D4:D21)</f>
        <v>211872729</v>
      </c>
      <c r="G22" s="79"/>
    </row>
    <row r="23" spans="1:7" x14ac:dyDescent="0.3">
      <c r="A23" s="30"/>
      <c r="B23" s="28"/>
      <c r="C23" s="33"/>
      <c r="D23" s="13"/>
      <c r="G23" s="79"/>
    </row>
    <row r="24" spans="1:7" x14ac:dyDescent="0.3">
      <c r="A24" s="30"/>
      <c r="B24" s="30" t="s">
        <v>77</v>
      </c>
      <c r="C24" s="13">
        <v>103211030</v>
      </c>
      <c r="D24" s="13">
        <v>73382331</v>
      </c>
      <c r="G24" s="79"/>
    </row>
    <row r="25" spans="1:7" x14ac:dyDescent="0.3">
      <c r="A25" s="30"/>
      <c r="B25" s="30" t="s">
        <v>78</v>
      </c>
      <c r="C25" s="13">
        <v>31982130</v>
      </c>
      <c r="D25" s="13">
        <v>-162961935</v>
      </c>
      <c r="G25" s="79"/>
    </row>
    <row r="26" spans="1:7" x14ac:dyDescent="0.3">
      <c r="A26" s="30"/>
      <c r="B26" s="30" t="s">
        <v>79</v>
      </c>
      <c r="C26" s="13">
        <v>-16184723</v>
      </c>
      <c r="D26" s="13">
        <v>20461163</v>
      </c>
      <c r="G26" s="79"/>
    </row>
    <row r="27" spans="1:7" x14ac:dyDescent="0.25">
      <c r="A27" s="30"/>
      <c r="B27" s="30"/>
      <c r="C27" s="31"/>
      <c r="D27" s="31"/>
      <c r="G27" s="79"/>
    </row>
    <row r="28" spans="1:7" x14ac:dyDescent="0.25">
      <c r="A28" s="30"/>
      <c r="B28" s="28" t="s">
        <v>80</v>
      </c>
      <c r="C28" s="36">
        <f>SUM(C22:C27)</f>
        <v>353682062</v>
      </c>
      <c r="D28" s="36">
        <f>SUM(D22:D27)</f>
        <v>142754288</v>
      </c>
      <c r="G28" s="79"/>
    </row>
    <row r="29" spans="1:7" x14ac:dyDescent="0.25">
      <c r="A29" s="30"/>
      <c r="B29" s="28"/>
      <c r="C29" s="27"/>
      <c r="D29" s="27"/>
      <c r="G29" s="79"/>
    </row>
    <row r="30" spans="1:7" x14ac:dyDescent="0.3">
      <c r="A30" s="30"/>
      <c r="B30" s="30" t="s">
        <v>81</v>
      </c>
      <c r="C30" s="13">
        <v>694172</v>
      </c>
      <c r="D30" s="13">
        <v>746420</v>
      </c>
      <c r="G30" s="80"/>
    </row>
    <row r="31" spans="1:7" x14ac:dyDescent="0.3">
      <c r="B31" s="30" t="s">
        <v>82</v>
      </c>
      <c r="C31" s="13">
        <v>-61630354</v>
      </c>
      <c r="D31" s="13">
        <v>-21509977</v>
      </c>
    </row>
    <row r="32" spans="1:7" x14ac:dyDescent="0.3">
      <c r="B32" s="30" t="s">
        <v>83</v>
      </c>
      <c r="C32" s="13">
        <v>-37122141</v>
      </c>
      <c r="D32" s="13">
        <v>-54353118</v>
      </c>
    </row>
    <row r="33" spans="2:4" x14ac:dyDescent="0.3">
      <c r="B33" s="28" t="s">
        <v>84</v>
      </c>
      <c r="C33" s="40">
        <f>SUM(C28:C32)</f>
        <v>255623739</v>
      </c>
      <c r="D33" s="40">
        <f>SUM(D28:D32)</f>
        <v>67637613</v>
      </c>
    </row>
    <row r="34" spans="2:4" x14ac:dyDescent="0.25">
      <c r="B34" s="28"/>
      <c r="C34" s="33"/>
      <c r="D34" s="33"/>
    </row>
    <row r="35" spans="2:4" x14ac:dyDescent="0.25">
      <c r="B35" s="28" t="s">
        <v>85</v>
      </c>
      <c r="C35" s="27"/>
      <c r="D35" s="28"/>
    </row>
    <row r="36" spans="2:4" x14ac:dyDescent="0.25">
      <c r="B36" s="28" t="s">
        <v>86</v>
      </c>
      <c r="C36" s="43"/>
      <c r="D36" s="28"/>
    </row>
    <row r="37" spans="2:4" x14ac:dyDescent="0.3">
      <c r="B37" s="30" t="s">
        <v>87</v>
      </c>
      <c r="C37" s="48">
        <v>-203194647</v>
      </c>
      <c r="D37" s="48">
        <v>-156427996</v>
      </c>
    </row>
    <row r="38" spans="2:4" x14ac:dyDescent="0.3">
      <c r="B38" s="30" t="s">
        <v>88</v>
      </c>
      <c r="C38" s="48">
        <v>-7154671</v>
      </c>
      <c r="D38" s="48">
        <v>-12422271</v>
      </c>
    </row>
    <row r="39" spans="2:4" x14ac:dyDescent="0.3">
      <c r="B39" s="30" t="s">
        <v>89</v>
      </c>
      <c r="C39" s="48"/>
      <c r="D39" s="48">
        <v>62903472</v>
      </c>
    </row>
    <row r="40" spans="2:4" x14ac:dyDescent="0.3">
      <c r="B40" s="30" t="s">
        <v>90</v>
      </c>
      <c r="C40" s="48">
        <v>263919</v>
      </c>
      <c r="D40" s="48">
        <v>42314</v>
      </c>
    </row>
    <row r="41" spans="2:4" x14ac:dyDescent="0.3">
      <c r="B41" s="30" t="s">
        <v>106</v>
      </c>
      <c r="C41" s="48">
        <v>274044</v>
      </c>
      <c r="D41" s="48">
        <v>23010919</v>
      </c>
    </row>
    <row r="42" spans="2:4" x14ac:dyDescent="0.3">
      <c r="B42" s="30"/>
      <c r="C42" s="37"/>
      <c r="D42" s="13"/>
    </row>
    <row r="43" spans="2:4" x14ac:dyDescent="0.3">
      <c r="B43" s="43" t="s">
        <v>91</v>
      </c>
      <c r="C43" s="40">
        <f>SUM(C37:C42)</f>
        <v>-209811355</v>
      </c>
      <c r="D43" s="40">
        <f>SUM(D37:D42)</f>
        <v>-82893562</v>
      </c>
    </row>
    <row r="44" spans="2:4" x14ac:dyDescent="0.3">
      <c r="B44" s="43"/>
      <c r="C44" s="40"/>
      <c r="D44" s="40"/>
    </row>
    <row r="45" spans="2:4" x14ac:dyDescent="0.25">
      <c r="B45" s="28" t="s">
        <v>92</v>
      </c>
      <c r="C45" s="43"/>
      <c r="D45" s="27"/>
    </row>
    <row r="46" spans="2:4" x14ac:dyDescent="0.3">
      <c r="B46" s="30" t="s">
        <v>93</v>
      </c>
      <c r="C46" s="13">
        <v>-70081168</v>
      </c>
      <c r="D46" s="13">
        <v>-66759727</v>
      </c>
    </row>
    <row r="47" spans="2:4" x14ac:dyDescent="0.3">
      <c r="B47" s="30" t="s">
        <v>94</v>
      </c>
      <c r="C47" s="13">
        <v>-24203412</v>
      </c>
      <c r="D47" s="13">
        <v>-61392943</v>
      </c>
    </row>
    <row r="48" spans="2:4" x14ac:dyDescent="0.3">
      <c r="B48" s="30" t="s">
        <v>95</v>
      </c>
      <c r="C48" s="13">
        <v>-3486739</v>
      </c>
      <c r="D48" s="13">
        <v>-3301956</v>
      </c>
    </row>
    <row r="49" spans="2:4" x14ac:dyDescent="0.3">
      <c r="B49" s="30" t="s">
        <v>96</v>
      </c>
      <c r="C49" s="13">
        <v>-574887</v>
      </c>
      <c r="D49" s="13">
        <v>-815496</v>
      </c>
    </row>
    <row r="50" spans="2:4" x14ac:dyDescent="0.3">
      <c r="B50" s="28" t="s">
        <v>97</v>
      </c>
      <c r="C50" s="40">
        <f>SUM(C46:C49)</f>
        <v>-98346206</v>
      </c>
      <c r="D50" s="40">
        <f>SUM(D46:D49)</f>
        <v>-132270122</v>
      </c>
    </row>
    <row r="51" spans="2:4" x14ac:dyDescent="0.3">
      <c r="B51" s="38" t="s">
        <v>98</v>
      </c>
      <c r="C51" s="40">
        <f>C50+C43+C33</f>
        <v>-52533822</v>
      </c>
      <c r="D51" s="40">
        <f>D50+D43+D33</f>
        <v>-147526071</v>
      </c>
    </row>
    <row r="52" spans="2:4" x14ac:dyDescent="0.25">
      <c r="B52" s="30"/>
      <c r="C52" s="33"/>
      <c r="D52" s="27"/>
    </row>
    <row r="53" spans="2:4" x14ac:dyDescent="0.25">
      <c r="B53" s="38" t="s">
        <v>107</v>
      </c>
      <c r="C53" s="35">
        <v>384237135</v>
      </c>
      <c r="D53" s="35">
        <v>321185261</v>
      </c>
    </row>
    <row r="54" spans="2:4" x14ac:dyDescent="0.25">
      <c r="B54" s="28"/>
      <c r="C54" s="33"/>
      <c r="D54" s="33"/>
    </row>
    <row r="55" spans="2:4" x14ac:dyDescent="0.25">
      <c r="B55" s="38" t="s">
        <v>99</v>
      </c>
      <c r="C55" s="39">
        <f>C51+C53</f>
        <v>331703313</v>
      </c>
      <c r="D55" s="39">
        <f>D51+D53</f>
        <v>173659190</v>
      </c>
    </row>
  </sheetData>
  <mergeCells count="2">
    <mergeCell ref="A1:A2"/>
    <mergeCell ref="B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Poz.Fin. 30062023-En</vt:lpstr>
      <vt:lpstr>Rez. Glob_30062023-En</vt:lpstr>
      <vt:lpstr>Capitaluri_30062023_En</vt:lpstr>
      <vt:lpstr>Flux de numerar_30062023_En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2023-08-16T09:17:53Z</dcterms:modified>
</cp:coreProperties>
</file>