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Sem I\Luci Serban\Situatii individuale\EN\"/>
    </mc:Choice>
  </mc:AlternateContent>
  <bookViews>
    <workbookView xWindow="0" yWindow="0" windowWidth="19200" windowHeight="6465" tabRatio="860" activeTab="3"/>
  </bookViews>
  <sheets>
    <sheet name=" Poz.Fin. 30062021-En" sheetId="5" r:id="rId1"/>
    <sheet name="Rez. Glob_30062021-En" sheetId="6" r:id="rId2"/>
    <sheet name="Capitaluri_30062021-En" sheetId="7" r:id="rId3"/>
    <sheet name="Flux de trez_30062021-En" sheetId="8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B32" i="6"/>
  <c r="C11" i="6"/>
  <c r="B11" i="6"/>
  <c r="C46" i="5"/>
  <c r="C37" i="5"/>
  <c r="C30" i="5"/>
  <c r="C18" i="5"/>
  <c r="C12" i="5"/>
  <c r="C21" i="6" l="1"/>
  <c r="B21" i="6"/>
  <c r="C20" i="5"/>
  <c r="C48" i="5"/>
  <c r="B28" i="6" l="1"/>
  <c r="C28" i="6"/>
  <c r="C50" i="5"/>
  <c r="C34" i="6" l="1"/>
  <c r="B34" i="6"/>
  <c r="D46" i="5"/>
  <c r="D37" i="5"/>
  <c r="D30" i="5"/>
  <c r="D18" i="5"/>
  <c r="D12" i="5"/>
  <c r="B38" i="6" l="1"/>
  <c r="C38" i="6"/>
  <c r="D48" i="5"/>
  <c r="D20" i="5"/>
  <c r="C42" i="6" l="1"/>
  <c r="B42" i="6"/>
  <c r="D50" i="5"/>
</calcChain>
</file>

<file path=xl/sharedStrings.xml><?xml version="1.0" encoding="utf-8"?>
<sst xmlns="http://schemas.openxmlformats.org/spreadsheetml/2006/main" count="156" uniqueCount="118">
  <si>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</si>
  <si>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</si>
  <si>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</si>
  <si>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</si>
  <si>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</si>
  <si>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</si>
  <si>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</si>
  <si>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</si>
  <si>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</si>
  <si>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</si>
  <si>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</si>
  <si>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</si>
  <si>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</si>
  <si>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</si>
  <si>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</si>
  <si>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</si>
  <si>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</si>
  <si>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</si>
  <si>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</si>
  <si>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</si>
  <si>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</si>
  <si>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</si>
  <si>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</si>
  <si>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</si>
  <si>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</si>
  <si>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</si>
  <si>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</si>
  <si>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</si>
  <si>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</si>
  <si>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</si>
  <si>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</si>
  <si>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</si>
  <si>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</si>
  <si>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</si>
  <si>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</si>
  <si>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</si>
  <si>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</si>
  <si>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</si>
  <si>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</si>
  <si>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</si>
  <si>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</si>
  <si>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</si>
  <si>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</si>
  <si>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</si>
  <si>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</si>
  <si>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</si>
  <si>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</si>
  <si>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</si>
  <si>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</si>
  <si>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</si>
  <si>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</si>
  <si>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</si>
  <si>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</si>
  <si>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</si>
  <si>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</si>
  <si>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Cash generated from operations</t>
  </si>
  <si>
    <t>Net cash inflow from operation activities</t>
  </si>
  <si>
    <t>Cash flow from investment activities</t>
  </si>
  <si>
    <t>Payments to acquire tangible and intangible assets</t>
  </si>
  <si>
    <t>Cash flow from financing activities</t>
  </si>
  <si>
    <t>Dividends paid</t>
  </si>
  <si>
    <t>Net cash used in financing activities</t>
  </si>
  <si>
    <t>Cash and cash equivalent as at the end of the period</t>
  </si>
  <si>
    <t xml:space="preserve">                         -</t>
  </si>
  <si>
    <t xml:space="preserve">                        -</t>
  </si>
  <si>
    <t xml:space="preserve">                          -</t>
  </si>
  <si>
    <t>Transactions with shareholders:</t>
  </si>
  <si>
    <t xml:space="preserve">                      -</t>
  </si>
  <si>
    <t xml:space="preserve">                       -</t>
  </si>
  <si>
    <t xml:space="preserve">                        - </t>
  </si>
  <si>
    <t>NTS gas consumption, materials and consumables used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</si>
  <si>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</si>
  <si>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</si>
  <si>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</si>
  <si>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</si>
  <si>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</si>
  <si>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Adjustments for impairment of receivables</t>
  </si>
  <si>
    <t>Interest revenue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</si>
  <si>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</si>
  <si>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</si>
  <si>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</si>
  <si>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</si>
  <si>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</si>
  <si>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 xml:space="preserve">Financial investment/shares </t>
  </si>
  <si>
    <t xml:space="preserve">Receipts from the disposal of tangible assets </t>
  </si>
  <si>
    <t>Net cash used in investment activities</t>
  </si>
  <si>
    <t>Net change in cash and cash equivalents</t>
  </si>
  <si>
    <t>Cash and cash equivalent as at the beginning  of the year</t>
  </si>
  <si>
    <t>Cash flow from connection fees and grants</t>
  </si>
  <si>
    <t>Deferred tax</t>
  </si>
  <si>
    <t xml:space="preserve">Short-term loans </t>
  </si>
  <si>
    <t xml:space="preserve">Actuarial gain / loss for the period  </t>
  </si>
  <si>
    <t>Interest expenses</t>
  </si>
  <si>
    <t>Adjustment of the Claim regarding the Concession Agreement</t>
  </si>
  <si>
    <t>Balance on 1 January 2020</t>
  </si>
  <si>
    <t>Perioada de trei luni încheiată la</t>
  </si>
  <si>
    <t>Long term loans repayments</t>
  </si>
  <si>
    <t>Credit withdrawals/ repayments for working capital</t>
  </si>
  <si>
    <t>Cost of balancing gas</t>
  </si>
  <si>
    <t>Basic and diluted earnings per share (expressed in lei per share)</t>
  </si>
  <si>
    <t>Share Capital</t>
  </si>
  <si>
    <t>Share</t>
  </si>
  <si>
    <t>premium</t>
  </si>
  <si>
    <t>Total equity</t>
  </si>
  <si>
    <t>30 iunie 2021</t>
  </si>
  <si>
    <t>30 iunie 2020</t>
  </si>
  <si>
    <t>Dividends related to 2019</t>
  </si>
  <si>
    <t xml:space="preserve">Balance on 30 June 2020  </t>
  </si>
  <si>
    <t xml:space="preserve">Balance on 31 December 2020 </t>
  </si>
  <si>
    <t>Dividends related to 2020</t>
  </si>
  <si>
    <t>Balance on 30 June 2021</t>
  </si>
  <si>
    <r>
      <t>Share capital</t>
    </r>
    <r>
      <rPr>
        <b/>
        <u/>
        <sz val="11"/>
        <rFont val="Segoe UI"/>
        <family val="2"/>
      </rPr>
      <t xml:space="preserve"> adjustments</t>
    </r>
  </si>
  <si>
    <r>
      <t>Retained</t>
    </r>
    <r>
      <rPr>
        <b/>
        <u/>
        <sz val="11"/>
        <rFont val="Segoe UI"/>
        <family val="2"/>
      </rPr>
      <t xml:space="preserve"> earnings</t>
    </r>
  </si>
  <si>
    <t>Adjustments for the inventories impairment</t>
  </si>
  <si>
    <t xml:space="preserve">Interest received </t>
  </si>
  <si>
    <t>Interest paied</t>
  </si>
  <si>
    <t>Profit tax paied</t>
  </si>
  <si>
    <t>Long term loans withdrawals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</si>
</sst>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i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b/>
      <sz val="12"/>
      <color rgb="FFFF0000"/>
      <name val="Segoe UI"/>
      <family val="2"/>
      <charset val="238"/>
    </font>
    <font>
      <sz val="12"/>
      <color rgb="FFFF0000"/>
      <name val="Times New Roman"/>
      <family val="1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b/>
      <u/>
      <sz val="11"/>
      <name val="Segoe UI"/>
      <family val="2"/>
    </font>
    <font>
      <b/>
      <u val="double"/>
      <sz val="11"/>
      <name val="Segoe UI"/>
      <family val="2"/>
    </font>
    <font>
      <i/>
      <sz val="1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3" fontId="7" fillId="0" borderId="0" xfId="0" applyNumberFormat="1" applyFont="1" applyFill="1"/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8" fillId="0" borderId="1" xfId="0" applyNumberFormat="1" applyFont="1" applyFill="1" applyBorder="1"/>
    <xf numFmtId="37" fontId="8" fillId="0" borderId="2" xfId="0" applyNumberFormat="1" applyFont="1" applyFill="1" applyBorder="1" applyAlignment="1">
      <alignment horizontal="right"/>
    </xf>
    <xf numFmtId="37" fontId="8" fillId="0" borderId="3" xfId="0" applyNumberFormat="1" applyFont="1" applyFill="1" applyBorder="1" applyAlignment="1">
      <alignment horizontal="right"/>
    </xf>
    <xf numFmtId="0" fontId="10" fillId="0" borderId="0" xfId="0" applyFont="1" applyAlignment="1">
      <alignment vertical="center" wrapText="1"/>
    </xf>
    <xf numFmtId="14" fontId="11" fillId="0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20" fillId="0" borderId="0" xfId="0" applyFont="1" applyAlignment="1">
      <alignment wrapText="1"/>
    </xf>
    <xf numFmtId="3" fontId="20" fillId="0" borderId="0" xfId="0" applyNumberFormat="1" applyFont="1" applyFill="1" applyAlignment="1">
      <alignment horizontal="right" wrapText="1"/>
    </xf>
    <xf numFmtId="0" fontId="7" fillId="0" borderId="0" xfId="0" applyFont="1" applyAlignment="1">
      <alignment wrapText="1"/>
    </xf>
    <xf numFmtId="3" fontId="7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21" fillId="0" borderId="0" xfId="0" applyFont="1"/>
    <xf numFmtId="0" fontId="1" fillId="0" borderId="0" xfId="0" applyFont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7" fontId="13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/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7" fontId="23" fillId="0" borderId="0" xfId="0" applyNumberFormat="1" applyFont="1" applyAlignment="1">
      <alignment horizontal="right" vertical="center" wrapText="1"/>
    </xf>
    <xf numFmtId="3" fontId="23" fillId="0" borderId="0" xfId="0" applyNumberFormat="1" applyFont="1"/>
    <xf numFmtId="0" fontId="23" fillId="0" borderId="0" xfId="0" applyFont="1" applyAlignment="1">
      <alignment horizontal="right"/>
    </xf>
    <xf numFmtId="0" fontId="13" fillId="0" borderId="0" xfId="0" applyFont="1" applyAlignment="1">
      <alignment horizontal="right" vertical="center" wrapText="1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7" fontId="25" fillId="0" borderId="0" xfId="0" applyNumberFormat="1" applyFont="1" applyAlignment="1">
      <alignment horizontal="right" vertical="center" wrapText="1"/>
    </xf>
    <xf numFmtId="37" fontId="26" fillId="0" borderId="0" xfId="0" applyNumberFormat="1" applyFont="1" applyAlignment="1">
      <alignment vertical="center" wrapText="1"/>
    </xf>
    <xf numFmtId="37" fontId="28" fillId="0" borderId="0" xfId="0" applyNumberFormat="1" applyFont="1" applyAlignment="1">
      <alignment vertical="center" wrapText="1"/>
    </xf>
    <xf numFmtId="37" fontId="13" fillId="0" borderId="0" xfId="0" applyNumberFormat="1" applyFont="1" applyAlignment="1">
      <alignment vertical="center" wrapText="1"/>
    </xf>
    <xf numFmtId="37" fontId="29" fillId="0" borderId="0" xfId="0" applyNumberFormat="1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right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left"/>
    </xf>
    <xf numFmtId="37" fontId="31" fillId="0" borderId="0" xfId="0" applyNumberFormat="1" applyFont="1" applyFill="1" applyAlignment="1">
      <alignment horizontal="right" vertical="center"/>
    </xf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3" fontId="31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3" fontId="25" fillId="0" borderId="0" xfId="0" applyNumberFormat="1" applyFont="1" applyAlignment="1">
      <alignment horizontal="right" vertical="center" wrapText="1"/>
    </xf>
    <xf numFmtId="0" fontId="25" fillId="0" borderId="0" xfId="0" applyFont="1" applyFill="1" applyAlignment="1">
      <alignment horizontal="right"/>
    </xf>
    <xf numFmtId="3" fontId="19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zoomScale="70" zoomScaleNormal="70" workbookViewId="0">
      <selection activeCell="B25" sqref="B25"/>
    </sheetView>
  </sheetViews>
  <sheetFormatPr defaultColWidth="9.140625" defaultRowHeight="17.25" x14ac:dyDescent="0.3"/>
  <cols>
    <col min="1" max="1" width="9.140625" style="37"/>
    <col min="2" max="2" width="48.85546875" style="37" customWidth="1"/>
    <col min="3" max="3" width="18.42578125" style="2" customWidth="1"/>
    <col min="4" max="4" width="17.42578125" style="14" customWidth="1"/>
    <col min="5" max="16384" width="9.140625" style="37"/>
  </cols>
  <sheetData>
    <row r="1" spans="2:5" ht="18" thickBot="1" x14ac:dyDescent="0.35"/>
    <row r="2" spans="2:5" x14ac:dyDescent="0.3">
      <c r="B2" s="38"/>
      <c r="C2" s="5">
        <v>44377</v>
      </c>
      <c r="D2" s="5">
        <v>44196</v>
      </c>
    </row>
    <row r="3" spans="2:5" ht="18" thickBot="1" x14ac:dyDescent="0.35">
      <c r="B3" s="38"/>
      <c r="C3" s="67"/>
      <c r="D3" s="25"/>
    </row>
    <row r="4" spans="2:5" x14ac:dyDescent="0.3">
      <c r="B4" s="38"/>
      <c r="D4" s="39"/>
    </row>
    <row r="5" spans="2:5" x14ac:dyDescent="0.3">
      <c r="B5" s="4" t="s">
        <v>4</v>
      </c>
      <c r="D5" s="6"/>
    </row>
    <row r="6" spans="2:5" x14ac:dyDescent="0.3">
      <c r="B6" s="7" t="s">
        <v>7</v>
      </c>
      <c r="C6" s="2">
        <v>435635797</v>
      </c>
      <c r="D6" s="8">
        <v>449717871</v>
      </c>
    </row>
    <row r="7" spans="2:5" x14ac:dyDescent="0.3">
      <c r="B7" s="7" t="s">
        <v>6</v>
      </c>
      <c r="C7" s="2">
        <v>20534735</v>
      </c>
      <c r="D7" s="15">
        <v>19192069</v>
      </c>
    </row>
    <row r="8" spans="2:5" x14ac:dyDescent="0.3">
      <c r="B8" s="7" t="s">
        <v>5</v>
      </c>
      <c r="C8" s="2">
        <v>4115313203</v>
      </c>
      <c r="D8" s="8">
        <v>3931662402</v>
      </c>
      <c r="E8" s="1"/>
    </row>
    <row r="9" spans="2:5" x14ac:dyDescent="0.3">
      <c r="B9" s="7" t="s">
        <v>8</v>
      </c>
      <c r="C9" s="2">
        <v>294009270</v>
      </c>
      <c r="D9" s="8">
        <v>284272848</v>
      </c>
      <c r="E9" s="1"/>
    </row>
    <row r="10" spans="2:5" x14ac:dyDescent="0.3">
      <c r="B10" s="7" t="s">
        <v>9</v>
      </c>
      <c r="C10" s="2">
        <v>1412834510</v>
      </c>
      <c r="D10" s="8">
        <v>1364268828</v>
      </c>
      <c r="E10" s="1"/>
    </row>
    <row r="11" spans="2:5" ht="18" thickBot="1" x14ac:dyDescent="0.35">
      <c r="B11" s="1" t="s">
        <v>89</v>
      </c>
      <c r="C11" s="2">
        <v>9550181</v>
      </c>
      <c r="D11" s="15">
        <v>5322418</v>
      </c>
      <c r="E11" s="1"/>
    </row>
    <row r="12" spans="2:5" ht="18" thickBot="1" x14ac:dyDescent="0.35">
      <c r="B12" s="4"/>
      <c r="C12" s="9">
        <f>SUM(C6:C11)</f>
        <v>6287877696</v>
      </c>
      <c r="D12" s="9">
        <f>SUM(D6:D11)</f>
        <v>6054436436</v>
      </c>
      <c r="E12" s="1"/>
    </row>
    <row r="13" spans="2:5" x14ac:dyDescent="0.3">
      <c r="B13" s="40"/>
      <c r="D13" s="41"/>
    </row>
    <row r="14" spans="2:5" x14ac:dyDescent="0.3">
      <c r="B14" s="4" t="s">
        <v>0</v>
      </c>
      <c r="D14" s="8"/>
    </row>
    <row r="15" spans="2:5" x14ac:dyDescent="0.3">
      <c r="B15" s="7" t="s">
        <v>10</v>
      </c>
      <c r="C15" s="2">
        <v>183657692</v>
      </c>
      <c r="D15" s="8">
        <v>191061018</v>
      </c>
    </row>
    <row r="16" spans="2:5" x14ac:dyDescent="0.3">
      <c r="B16" s="45" t="s">
        <v>11</v>
      </c>
      <c r="C16" s="2">
        <v>450550190</v>
      </c>
      <c r="D16" s="8">
        <v>626162839</v>
      </c>
    </row>
    <row r="17" spans="2:4" ht="18" thickBot="1" x14ac:dyDescent="0.35">
      <c r="B17" s="7" t="s">
        <v>12</v>
      </c>
      <c r="C17" s="2">
        <v>163887193</v>
      </c>
      <c r="D17" s="8">
        <v>276174270</v>
      </c>
    </row>
    <row r="18" spans="2:4" ht="18" thickBot="1" x14ac:dyDescent="0.35">
      <c r="B18" s="4"/>
      <c r="C18" s="10">
        <f>SUM(C15:C17)</f>
        <v>798095075</v>
      </c>
      <c r="D18" s="9">
        <f>SUM(D15:D17)</f>
        <v>1093398127</v>
      </c>
    </row>
    <row r="19" spans="2:4" x14ac:dyDescent="0.3">
      <c r="B19" s="4"/>
      <c r="C19" s="6"/>
      <c r="D19" s="6"/>
    </row>
    <row r="20" spans="2:4" ht="18" thickBot="1" x14ac:dyDescent="0.35">
      <c r="B20" s="4" t="s">
        <v>13</v>
      </c>
      <c r="C20" s="11">
        <f>C18+C12</f>
        <v>7085972771</v>
      </c>
      <c r="D20" s="46">
        <f>D18+D12</f>
        <v>7147834563</v>
      </c>
    </row>
    <row r="21" spans="2:4" ht="18" thickTop="1" x14ac:dyDescent="0.3">
      <c r="B21" s="40"/>
      <c r="D21" s="41"/>
    </row>
    <row r="22" spans="2:4" x14ac:dyDescent="0.3">
      <c r="B22" s="4" t="s">
        <v>14</v>
      </c>
      <c r="D22" s="8"/>
    </row>
    <row r="23" spans="2:4" x14ac:dyDescent="0.3">
      <c r="B23" s="7"/>
      <c r="D23" s="8"/>
    </row>
    <row r="24" spans="2:4" x14ac:dyDescent="0.3">
      <c r="B24" s="4" t="s">
        <v>15</v>
      </c>
      <c r="D24" s="8"/>
    </row>
    <row r="25" spans="2:4" x14ac:dyDescent="0.3">
      <c r="B25" s="7" t="s">
        <v>16</v>
      </c>
      <c r="C25" s="2">
        <v>117738440</v>
      </c>
      <c r="D25" s="8">
        <v>117738440</v>
      </c>
    </row>
    <row r="26" spans="2:4" x14ac:dyDescent="0.3">
      <c r="B26" s="7" t="s">
        <v>17</v>
      </c>
      <c r="C26" s="2">
        <v>441418396</v>
      </c>
      <c r="D26" s="8">
        <v>441418396</v>
      </c>
    </row>
    <row r="27" spans="2:4" x14ac:dyDescent="0.3">
      <c r="B27" s="7" t="s">
        <v>18</v>
      </c>
      <c r="C27" s="2">
        <v>247478865</v>
      </c>
      <c r="D27" s="8">
        <v>247478865</v>
      </c>
    </row>
    <row r="28" spans="2:4" x14ac:dyDescent="0.3">
      <c r="B28" s="7" t="s">
        <v>19</v>
      </c>
      <c r="C28" s="2">
        <v>1265796861</v>
      </c>
      <c r="D28" s="8">
        <v>1265796861</v>
      </c>
    </row>
    <row r="29" spans="2:4" ht="18" thickBot="1" x14ac:dyDescent="0.35">
      <c r="B29" s="7" t="s">
        <v>20</v>
      </c>
      <c r="C29" s="2">
        <v>1755344547</v>
      </c>
      <c r="D29" s="8">
        <v>1709709168</v>
      </c>
    </row>
    <row r="30" spans="2:4" ht="18" thickBot="1" x14ac:dyDescent="0.35">
      <c r="B30" s="4"/>
      <c r="C30" s="10">
        <f>SUM(C25:C29)</f>
        <v>3827777109</v>
      </c>
      <c r="D30" s="9">
        <f>SUM(D25:D29)</f>
        <v>3782141730</v>
      </c>
    </row>
    <row r="31" spans="2:4" x14ac:dyDescent="0.3">
      <c r="B31" s="4" t="s">
        <v>21</v>
      </c>
      <c r="D31" s="8"/>
    </row>
    <row r="32" spans="2:4" x14ac:dyDescent="0.3">
      <c r="B32" s="7" t="s">
        <v>22</v>
      </c>
      <c r="C32" s="2">
        <v>1442499652</v>
      </c>
      <c r="D32" s="8">
        <v>1486684049</v>
      </c>
    </row>
    <row r="33" spans="2:4" x14ac:dyDescent="0.3">
      <c r="B33" s="7" t="s">
        <v>23</v>
      </c>
      <c r="C33" s="2">
        <v>118611004</v>
      </c>
      <c r="D33" s="8">
        <v>118611004</v>
      </c>
    </row>
    <row r="34" spans="2:4" x14ac:dyDescent="0.3">
      <c r="B34" s="7" t="s">
        <v>24</v>
      </c>
      <c r="C34" s="2">
        <v>1039582945</v>
      </c>
      <c r="D34" s="8">
        <v>1043635227</v>
      </c>
    </row>
    <row r="35" spans="2:4" x14ac:dyDescent="0.3">
      <c r="B35" s="7" t="s">
        <v>25</v>
      </c>
      <c r="C35" s="15" t="s">
        <v>3</v>
      </c>
      <c r="D35" s="8" t="s">
        <v>3</v>
      </c>
    </row>
    <row r="36" spans="2:4" ht="18" thickBot="1" x14ac:dyDescent="0.35">
      <c r="B36" s="7" t="s">
        <v>26</v>
      </c>
      <c r="C36" s="2">
        <v>17740800</v>
      </c>
      <c r="D36" s="15">
        <v>16482440</v>
      </c>
    </row>
    <row r="37" spans="2:4" ht="18" thickBot="1" x14ac:dyDescent="0.35">
      <c r="B37" s="4"/>
      <c r="C37" s="10">
        <f>SUM(C32:C36)</f>
        <v>2618434401</v>
      </c>
      <c r="D37" s="9">
        <f>SUM(D32:D36)</f>
        <v>2665412720</v>
      </c>
    </row>
    <row r="39" spans="2:4" x14ac:dyDescent="0.3">
      <c r="B39" s="38"/>
      <c r="D39" s="42"/>
    </row>
    <row r="40" spans="2:4" x14ac:dyDescent="0.3">
      <c r="B40" s="4" t="s">
        <v>27</v>
      </c>
      <c r="D40" s="8"/>
    </row>
    <row r="41" spans="2:4" x14ac:dyDescent="0.3">
      <c r="B41" s="7" t="s">
        <v>28</v>
      </c>
      <c r="C41" s="2">
        <v>422004783</v>
      </c>
      <c r="D41" s="8">
        <v>431563686</v>
      </c>
    </row>
    <row r="42" spans="2:4" x14ac:dyDescent="0.3">
      <c r="B42" s="7" t="s">
        <v>24</v>
      </c>
      <c r="C42" s="2">
        <v>69728323</v>
      </c>
      <c r="D42" s="8">
        <v>69030914</v>
      </c>
    </row>
    <row r="43" spans="2:4" x14ac:dyDescent="0.3">
      <c r="B43" s="7" t="s">
        <v>29</v>
      </c>
      <c r="C43" s="2">
        <v>49685761</v>
      </c>
      <c r="D43" s="15">
        <v>75794781</v>
      </c>
    </row>
    <row r="44" spans="2:4" x14ac:dyDescent="0.3">
      <c r="B44" s="7" t="s">
        <v>90</v>
      </c>
      <c r="C44" s="2">
        <v>95444302</v>
      </c>
      <c r="D44" s="8">
        <v>120992640</v>
      </c>
    </row>
    <row r="45" spans="2:4" ht="18" thickBot="1" x14ac:dyDescent="0.35">
      <c r="B45" s="7" t="s">
        <v>23</v>
      </c>
      <c r="C45" s="2">
        <v>2898092</v>
      </c>
      <c r="D45" s="8">
        <v>2898092</v>
      </c>
    </row>
    <row r="46" spans="2:4" ht="18" thickBot="1" x14ac:dyDescent="0.35">
      <c r="B46" s="4"/>
      <c r="C46" s="9">
        <f>SUM(C41:C45)</f>
        <v>639761261</v>
      </c>
      <c r="D46" s="9">
        <f>SUM(D41:D45)</f>
        <v>700280113</v>
      </c>
    </row>
    <row r="47" spans="2:4" x14ac:dyDescent="0.3">
      <c r="B47" s="4"/>
      <c r="C47" s="8"/>
      <c r="D47" s="8"/>
    </row>
    <row r="48" spans="2:4" ht="18" thickBot="1" x14ac:dyDescent="0.35">
      <c r="B48" s="4" t="s">
        <v>30</v>
      </c>
      <c r="C48" s="12">
        <f>C37+C46</f>
        <v>3258195662</v>
      </c>
      <c r="D48" s="12">
        <f>D37+D46</f>
        <v>3365692833</v>
      </c>
    </row>
    <row r="49" spans="2:4" x14ac:dyDescent="0.3">
      <c r="B49" s="4"/>
      <c r="C49" s="6"/>
      <c r="D49" s="6"/>
    </row>
    <row r="50" spans="2:4" x14ac:dyDescent="0.3">
      <c r="B50" s="4" t="s">
        <v>31</v>
      </c>
      <c r="C50" s="16">
        <f>C30+C48</f>
        <v>7085972771</v>
      </c>
      <c r="D50" s="47">
        <f>D30+D48</f>
        <v>7147834563</v>
      </c>
    </row>
    <row r="51" spans="2:4" x14ac:dyDescent="0.3">
      <c r="B51" s="1"/>
      <c r="D5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60" zoomScaleNormal="60" workbookViewId="0">
      <selection activeCell="A11" sqref="A11"/>
    </sheetView>
  </sheetViews>
  <sheetFormatPr defaultColWidth="8.7109375" defaultRowHeight="17.25" x14ac:dyDescent="0.3"/>
  <cols>
    <col min="1" max="1" width="82.5703125" style="37" customWidth="1"/>
    <col min="2" max="2" width="20.42578125" style="17" customWidth="1"/>
    <col min="3" max="3" width="20.85546875" style="17" customWidth="1"/>
    <col min="4" max="16384" width="8.7109375" style="37"/>
  </cols>
  <sheetData>
    <row r="1" spans="1:3" ht="18" thickBot="1" x14ac:dyDescent="0.35"/>
    <row r="2" spans="1:3" x14ac:dyDescent="0.3">
      <c r="A2" s="85"/>
      <c r="B2" s="20" t="s">
        <v>1</v>
      </c>
      <c r="C2" s="20" t="s">
        <v>1</v>
      </c>
    </row>
    <row r="3" spans="1:3" x14ac:dyDescent="0.3">
      <c r="A3" s="85"/>
      <c r="B3" s="23">
        <v>44197</v>
      </c>
      <c r="C3" s="23">
        <v>43831</v>
      </c>
    </row>
    <row r="4" spans="1:3" x14ac:dyDescent="0.3">
      <c r="A4" s="85"/>
      <c r="B4" s="23">
        <v>44377</v>
      </c>
      <c r="C4" s="23">
        <v>44012</v>
      </c>
    </row>
    <row r="5" spans="1:3" x14ac:dyDescent="0.3">
      <c r="A5" s="43"/>
      <c r="B5" s="24"/>
      <c r="C5" s="24"/>
    </row>
    <row r="6" spans="1:3" ht="18" thickBot="1" x14ac:dyDescent="0.35">
      <c r="A6" s="43"/>
      <c r="B6" s="21"/>
      <c r="C6" s="21"/>
    </row>
    <row r="7" spans="1:3" ht="16.5" customHeight="1" x14ac:dyDescent="0.3">
      <c r="A7" s="36"/>
    </row>
    <row r="8" spans="1:3" ht="16.5" customHeight="1" x14ac:dyDescent="0.3">
      <c r="A8" s="7" t="s">
        <v>32</v>
      </c>
      <c r="B8" s="17">
        <v>620165962</v>
      </c>
      <c r="C8" s="17">
        <v>677824044</v>
      </c>
    </row>
    <row r="9" spans="1:3" x14ac:dyDescent="0.3">
      <c r="A9" s="7" t="s">
        <v>33</v>
      </c>
      <c r="B9" s="17">
        <v>33912464</v>
      </c>
      <c r="C9" s="17">
        <v>59230535</v>
      </c>
    </row>
    <row r="10" spans="1:3" ht="18" thickBot="1" x14ac:dyDescent="0.35">
      <c r="A10" s="7" t="s">
        <v>34</v>
      </c>
      <c r="B10" s="17">
        <v>46750641</v>
      </c>
      <c r="C10" s="17">
        <v>21974228</v>
      </c>
    </row>
    <row r="11" spans="1:3" ht="35.25" thickBot="1" x14ac:dyDescent="0.35">
      <c r="A11" s="4" t="s">
        <v>35</v>
      </c>
      <c r="B11" s="19">
        <f>SUM(B8:B10)</f>
        <v>700829067</v>
      </c>
      <c r="C11" s="19">
        <f>SUM(C8:C10)</f>
        <v>759028807</v>
      </c>
    </row>
    <row r="12" spans="1:3" x14ac:dyDescent="0.3">
      <c r="A12" s="7"/>
    </row>
    <row r="13" spans="1:3" x14ac:dyDescent="0.3">
      <c r="A13" s="7" t="s">
        <v>36</v>
      </c>
      <c r="B13" s="17">
        <v>-158022052</v>
      </c>
      <c r="C13" s="17">
        <v>-104878483</v>
      </c>
    </row>
    <row r="14" spans="1:3" x14ac:dyDescent="0.3">
      <c r="A14" s="7" t="s">
        <v>37</v>
      </c>
      <c r="B14" s="17">
        <v>-228914862</v>
      </c>
      <c r="C14" s="17">
        <v>-206906487</v>
      </c>
    </row>
    <row r="15" spans="1:3" ht="21" customHeight="1" x14ac:dyDescent="0.3">
      <c r="A15" s="7" t="s">
        <v>70</v>
      </c>
      <c r="B15" s="17">
        <v>-63854417</v>
      </c>
      <c r="C15" s="17">
        <v>-49996223</v>
      </c>
    </row>
    <row r="16" spans="1:3" x14ac:dyDescent="0.3">
      <c r="A16" s="7" t="s">
        <v>38</v>
      </c>
      <c r="B16" s="17">
        <v>-2616315</v>
      </c>
      <c r="C16" s="17">
        <v>-73705459</v>
      </c>
    </row>
    <row r="17" spans="1:3" x14ac:dyDescent="0.3">
      <c r="A17" s="7" t="s">
        <v>39</v>
      </c>
      <c r="B17" s="17">
        <v>-14652082</v>
      </c>
      <c r="C17" s="17">
        <v>-9281919</v>
      </c>
    </row>
    <row r="18" spans="1:3" x14ac:dyDescent="0.3">
      <c r="A18" s="7" t="s">
        <v>40</v>
      </c>
      <c r="B18" s="17">
        <v>-39523100</v>
      </c>
      <c r="C18" s="17">
        <v>-31994244</v>
      </c>
    </row>
    <row r="19" spans="1:3" ht="20.100000000000001" customHeight="1" x14ac:dyDescent="0.3">
      <c r="A19" s="7" t="s">
        <v>41</v>
      </c>
      <c r="B19" s="17">
        <v>26109019</v>
      </c>
      <c r="C19" s="17">
        <v>7862726</v>
      </c>
    </row>
    <row r="20" spans="1:3" ht="18" thickBot="1" x14ac:dyDescent="0.35">
      <c r="A20" s="7" t="s">
        <v>42</v>
      </c>
      <c r="B20" s="17">
        <v>-88340751</v>
      </c>
      <c r="C20" s="17">
        <v>-48171536</v>
      </c>
    </row>
    <row r="21" spans="1:3" ht="35.25" thickBot="1" x14ac:dyDescent="0.35">
      <c r="A21" s="4" t="s">
        <v>43</v>
      </c>
      <c r="B21" s="19">
        <f>B11+SUM(B13:B20)</f>
        <v>131014507</v>
      </c>
      <c r="C21" s="19">
        <f>C11+SUM(C13:C20)</f>
        <v>241957182</v>
      </c>
    </row>
    <row r="22" spans="1:3" x14ac:dyDescent="0.3">
      <c r="A22" s="7"/>
    </row>
    <row r="23" spans="1:3" x14ac:dyDescent="0.3">
      <c r="A23" s="7" t="s">
        <v>44</v>
      </c>
      <c r="B23" s="17">
        <v>142058684</v>
      </c>
      <c r="C23" s="17">
        <v>111952520</v>
      </c>
    </row>
    <row r="24" spans="1:3" x14ac:dyDescent="0.3">
      <c r="A24" s="7" t="s">
        <v>98</v>
      </c>
      <c r="B24" s="17">
        <v>-142058684</v>
      </c>
      <c r="C24" s="17">
        <v>-111952520</v>
      </c>
    </row>
    <row r="25" spans="1:3" x14ac:dyDescent="0.3">
      <c r="A25" s="7" t="s">
        <v>45</v>
      </c>
      <c r="B25" s="17">
        <v>345846541</v>
      </c>
      <c r="C25" s="17">
        <v>673000461</v>
      </c>
    </row>
    <row r="26" spans="1:3" x14ac:dyDescent="0.3">
      <c r="A26" s="7" t="s">
        <v>46</v>
      </c>
      <c r="B26" s="17">
        <v>-345846541</v>
      </c>
      <c r="C26" s="17">
        <v>-673000461</v>
      </c>
    </row>
    <row r="27" spans="1:3" ht="18" thickBot="1" x14ac:dyDescent="0.35">
      <c r="A27" s="7"/>
    </row>
    <row r="28" spans="1:3" ht="18" thickBot="1" x14ac:dyDescent="0.35">
      <c r="A28" s="4" t="s">
        <v>47</v>
      </c>
      <c r="B28" s="19">
        <f>B21+B23+B24+B25+B26</f>
        <v>131014507</v>
      </c>
      <c r="C28" s="19">
        <f>C21+C23+C24+C25+C26</f>
        <v>241957182</v>
      </c>
    </row>
    <row r="29" spans="1:3" x14ac:dyDescent="0.3">
      <c r="A29" s="7"/>
    </row>
    <row r="30" spans="1:3" x14ac:dyDescent="0.3">
      <c r="A30" s="7" t="s">
        <v>48</v>
      </c>
      <c r="B30" s="17">
        <v>49207207</v>
      </c>
      <c r="C30" s="17">
        <v>42416622</v>
      </c>
    </row>
    <row r="31" spans="1:3" ht="18" thickBot="1" x14ac:dyDescent="0.35">
      <c r="A31" s="7" t="s">
        <v>49</v>
      </c>
      <c r="B31" s="17">
        <v>-8541351</v>
      </c>
      <c r="C31" s="17">
        <v>-7228040</v>
      </c>
    </row>
    <row r="32" spans="1:3" ht="18" thickBot="1" x14ac:dyDescent="0.35">
      <c r="A32" s="4" t="s">
        <v>50</v>
      </c>
      <c r="B32" s="19">
        <f>B30+B31</f>
        <v>40665856</v>
      </c>
      <c r="C32" s="19">
        <f>C30+C31</f>
        <v>35188582</v>
      </c>
    </row>
    <row r="33" spans="1:3" ht="18" thickBot="1" x14ac:dyDescent="0.35">
      <c r="A33" s="7"/>
    </row>
    <row r="34" spans="1:3" ht="18" thickBot="1" x14ac:dyDescent="0.35">
      <c r="A34" s="4" t="s">
        <v>51</v>
      </c>
      <c r="B34" s="19">
        <f>B28+B32</f>
        <v>171680363</v>
      </c>
      <c r="C34" s="19">
        <f>C28+C32</f>
        <v>277145764</v>
      </c>
    </row>
    <row r="35" spans="1:3" x14ac:dyDescent="0.3">
      <c r="A35" s="7"/>
    </row>
    <row r="36" spans="1:3" x14ac:dyDescent="0.3">
      <c r="A36" s="7" t="s">
        <v>52</v>
      </c>
      <c r="B36" s="17">
        <v>-30205895</v>
      </c>
      <c r="C36" s="17">
        <v>-45977646</v>
      </c>
    </row>
    <row r="37" spans="1:3" ht="18" thickBot="1" x14ac:dyDescent="0.35">
      <c r="A37" s="7"/>
    </row>
    <row r="38" spans="1:3" ht="18" thickBot="1" x14ac:dyDescent="0.35">
      <c r="A38" s="36" t="s">
        <v>53</v>
      </c>
      <c r="B38" s="19">
        <f>B34+B36</f>
        <v>141474468</v>
      </c>
      <c r="C38" s="19">
        <f>C34+C36</f>
        <v>231168118</v>
      </c>
    </row>
    <row r="39" spans="1:3" x14ac:dyDescent="0.3">
      <c r="A39" s="36" t="s">
        <v>2</v>
      </c>
    </row>
    <row r="40" spans="1:3" x14ac:dyDescent="0.3">
      <c r="A40" s="13" t="s">
        <v>99</v>
      </c>
      <c r="B40" s="18">
        <v>12.02</v>
      </c>
      <c r="C40" s="18">
        <v>19.63</v>
      </c>
    </row>
    <row r="41" spans="1:3" ht="18" thickBot="1" x14ac:dyDescent="0.35">
      <c r="A41" s="44"/>
    </row>
    <row r="42" spans="1:3" ht="18" thickBot="1" x14ac:dyDescent="0.35">
      <c r="A42" s="36" t="s">
        <v>54</v>
      </c>
      <c r="B42" s="19">
        <f>B38</f>
        <v>141474468</v>
      </c>
      <c r="C42" s="19">
        <f>C38</f>
        <v>231168118</v>
      </c>
    </row>
    <row r="43" spans="1:3" x14ac:dyDescent="0.3">
      <c r="A43" s="44"/>
    </row>
    <row r="45" spans="1:3" x14ac:dyDescent="0.3">
      <c r="A45" s="40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zoomScale="60" zoomScaleNormal="60" workbookViewId="0">
      <selection activeCell="I19" sqref="I19"/>
    </sheetView>
  </sheetViews>
  <sheetFormatPr defaultColWidth="8.7109375" defaultRowHeight="16.5" x14ac:dyDescent="0.3"/>
  <cols>
    <col min="1" max="1" width="4.5703125" style="72" customWidth="1"/>
    <col min="2" max="2" width="8.7109375" style="72"/>
    <col min="3" max="3" width="46.140625" style="73" customWidth="1"/>
    <col min="4" max="4" width="23.42578125" style="72" customWidth="1"/>
    <col min="5" max="5" width="20.28515625" style="72" customWidth="1"/>
    <col min="6" max="6" width="20" style="72" customWidth="1"/>
    <col min="7" max="7" width="24.85546875" style="72" customWidth="1"/>
    <col min="8" max="8" width="27.7109375" style="72" customWidth="1"/>
    <col min="9" max="9" width="26.85546875" style="72" customWidth="1"/>
    <col min="10" max="16384" width="8.7109375" style="72"/>
  </cols>
  <sheetData>
    <row r="1" spans="2:9" ht="35.1" customHeight="1" x14ac:dyDescent="0.3">
      <c r="B1" s="52"/>
      <c r="C1" s="68"/>
      <c r="D1" s="69" t="s">
        <v>100</v>
      </c>
      <c r="E1" s="69" t="s">
        <v>111</v>
      </c>
      <c r="F1" s="69" t="s">
        <v>101</v>
      </c>
      <c r="G1" s="69" t="s">
        <v>19</v>
      </c>
      <c r="H1" s="69" t="s">
        <v>112</v>
      </c>
      <c r="I1" s="69" t="s">
        <v>103</v>
      </c>
    </row>
    <row r="2" spans="2:9" x14ac:dyDescent="0.3">
      <c r="B2" s="52"/>
      <c r="C2" s="70"/>
      <c r="D2" s="71"/>
      <c r="E2" s="71"/>
      <c r="F2" s="71" t="s">
        <v>102</v>
      </c>
      <c r="G2" s="71"/>
      <c r="H2" s="71"/>
      <c r="I2" s="71"/>
    </row>
    <row r="3" spans="2:9" x14ac:dyDescent="0.3">
      <c r="B3" s="52"/>
      <c r="C3" s="75" t="s">
        <v>94</v>
      </c>
      <c r="D3" s="76">
        <v>117738440</v>
      </c>
      <c r="E3" s="76">
        <v>441418396</v>
      </c>
      <c r="F3" s="76">
        <v>247478865</v>
      </c>
      <c r="G3" s="76">
        <v>1265796861</v>
      </c>
      <c r="H3" s="76">
        <v>1709507825</v>
      </c>
      <c r="I3" s="76">
        <v>3781940387</v>
      </c>
    </row>
    <row r="4" spans="2:9" ht="23.1" customHeight="1" x14ac:dyDescent="0.3">
      <c r="B4" s="52"/>
      <c r="C4" s="74"/>
      <c r="D4" s="76"/>
      <c r="E4" s="76"/>
      <c r="F4" s="76"/>
      <c r="G4" s="76"/>
      <c r="H4" s="76"/>
      <c r="I4" s="76"/>
    </row>
    <row r="5" spans="2:9" ht="26.1" customHeight="1" x14ac:dyDescent="0.3">
      <c r="B5" s="52"/>
      <c r="C5" s="77" t="s">
        <v>53</v>
      </c>
      <c r="D5" s="78" t="s">
        <v>63</v>
      </c>
      <c r="E5" s="78" t="s">
        <v>64</v>
      </c>
      <c r="F5" s="78" t="s">
        <v>63</v>
      </c>
      <c r="G5" s="78"/>
      <c r="H5" s="79">
        <v>231168118</v>
      </c>
      <c r="I5" s="79">
        <v>231168118</v>
      </c>
    </row>
    <row r="6" spans="2:9" ht="26.1" customHeight="1" x14ac:dyDescent="0.3">
      <c r="C6" s="80" t="s">
        <v>91</v>
      </c>
      <c r="D6" s="79" t="s">
        <v>3</v>
      </c>
      <c r="E6" s="79" t="s">
        <v>3</v>
      </c>
      <c r="F6" s="79" t="s">
        <v>3</v>
      </c>
      <c r="G6" s="79"/>
      <c r="H6" s="81"/>
      <c r="I6" s="81"/>
    </row>
    <row r="7" spans="2:9" ht="26.45" customHeight="1" x14ac:dyDescent="0.3">
      <c r="B7" s="52"/>
      <c r="C7" s="77" t="s">
        <v>66</v>
      </c>
      <c r="D7" s="79" t="s">
        <v>63</v>
      </c>
      <c r="E7" s="79" t="s">
        <v>63</v>
      </c>
      <c r="F7" s="79" t="s">
        <v>64</v>
      </c>
      <c r="G7" s="79"/>
      <c r="H7" s="79"/>
      <c r="I7" s="79"/>
    </row>
    <row r="8" spans="2:9" ht="23.1" customHeight="1" x14ac:dyDescent="0.3">
      <c r="B8" s="52"/>
      <c r="C8" s="77" t="s">
        <v>106</v>
      </c>
      <c r="D8" s="79"/>
      <c r="E8" s="79"/>
      <c r="F8" s="79"/>
      <c r="G8" s="79"/>
      <c r="H8" s="79">
        <v>-182141366</v>
      </c>
      <c r="I8" s="79">
        <v>-182141366</v>
      </c>
    </row>
    <row r="9" spans="2:9" ht="23.1" customHeight="1" x14ac:dyDescent="0.3">
      <c r="B9" s="52"/>
      <c r="C9" s="75" t="s">
        <v>107</v>
      </c>
      <c r="D9" s="76">
        <v>117738440</v>
      </c>
      <c r="E9" s="76">
        <v>441418396</v>
      </c>
      <c r="F9" s="76">
        <v>247478865</v>
      </c>
      <c r="G9" s="76">
        <v>1265796861</v>
      </c>
      <c r="H9" s="76">
        <v>1758534577</v>
      </c>
      <c r="I9" s="76">
        <v>3830967139</v>
      </c>
    </row>
    <row r="10" spans="2:9" x14ac:dyDescent="0.3">
      <c r="B10" s="52"/>
      <c r="C10" s="77"/>
      <c r="D10" s="76"/>
      <c r="E10" s="76"/>
      <c r="F10" s="76"/>
      <c r="G10" s="76"/>
      <c r="H10" s="76"/>
      <c r="I10" s="76"/>
    </row>
    <row r="11" spans="2:9" ht="23.1" customHeight="1" x14ac:dyDescent="0.3">
      <c r="B11" s="52"/>
      <c r="C11" s="77" t="s">
        <v>53</v>
      </c>
      <c r="D11" s="78" t="s">
        <v>3</v>
      </c>
      <c r="E11" s="78" t="s">
        <v>3</v>
      </c>
      <c r="F11" s="78" t="s">
        <v>3</v>
      </c>
      <c r="G11" s="78" t="s">
        <v>3</v>
      </c>
      <c r="H11" s="78">
        <v>-56167354</v>
      </c>
      <c r="I11" s="78">
        <v>-56167354</v>
      </c>
    </row>
    <row r="12" spans="2:9" ht="26.1" customHeight="1" x14ac:dyDescent="0.3">
      <c r="B12" s="52"/>
      <c r="C12" s="77" t="s">
        <v>91</v>
      </c>
      <c r="D12" s="78" t="s">
        <v>3</v>
      </c>
      <c r="E12" s="78" t="s">
        <v>3</v>
      </c>
      <c r="F12" s="78" t="s">
        <v>3</v>
      </c>
      <c r="G12" s="78" t="s">
        <v>3</v>
      </c>
      <c r="H12" s="81">
        <v>7341946</v>
      </c>
      <c r="I12" s="81">
        <v>7341946</v>
      </c>
    </row>
    <row r="13" spans="2:9" x14ac:dyDescent="0.3">
      <c r="B13" s="52"/>
      <c r="C13" s="77"/>
      <c r="D13" s="78"/>
      <c r="E13" s="78"/>
      <c r="F13" s="78"/>
      <c r="G13" s="78"/>
      <c r="H13" s="81"/>
      <c r="I13" s="81"/>
    </row>
    <row r="14" spans="2:9" ht="23.1" customHeight="1" x14ac:dyDescent="0.3">
      <c r="B14" s="52"/>
      <c r="C14" s="75" t="s">
        <v>108</v>
      </c>
      <c r="D14" s="76">
        <v>117738440</v>
      </c>
      <c r="E14" s="76">
        <v>441418396</v>
      </c>
      <c r="F14" s="76">
        <v>247478865</v>
      </c>
      <c r="G14" s="76">
        <v>1265796861</v>
      </c>
      <c r="H14" s="76">
        <v>1709709168</v>
      </c>
      <c r="I14" s="76">
        <v>3782141730</v>
      </c>
    </row>
    <row r="15" spans="2:9" ht="23.1" customHeight="1" x14ac:dyDescent="0.3">
      <c r="B15" s="52"/>
      <c r="C15" s="75"/>
      <c r="D15" s="76"/>
      <c r="E15" s="76"/>
      <c r="F15" s="76"/>
      <c r="G15" s="76"/>
      <c r="H15" s="76"/>
      <c r="I15" s="76"/>
    </row>
    <row r="16" spans="2:9" ht="23.1" customHeight="1" x14ac:dyDescent="0.3">
      <c r="B16" s="52"/>
      <c r="C16" s="80" t="s">
        <v>53</v>
      </c>
      <c r="D16" s="76" t="s">
        <v>3</v>
      </c>
      <c r="E16" s="76" t="s">
        <v>3</v>
      </c>
      <c r="F16" s="76" t="s">
        <v>3</v>
      </c>
      <c r="G16" s="76" t="s">
        <v>3</v>
      </c>
      <c r="H16" s="76">
        <v>141474468</v>
      </c>
      <c r="I16" s="76">
        <v>141474468</v>
      </c>
    </row>
    <row r="17" spans="2:9" ht="23.1" customHeight="1" x14ac:dyDescent="0.3">
      <c r="B17" s="52"/>
      <c r="C17" s="77" t="s">
        <v>66</v>
      </c>
      <c r="D17" s="78" t="s">
        <v>67</v>
      </c>
      <c r="E17" s="78" t="s">
        <v>68</v>
      </c>
      <c r="F17" s="78" t="s">
        <v>69</v>
      </c>
      <c r="G17" s="78" t="s">
        <v>65</v>
      </c>
    </row>
    <row r="18" spans="2:9" ht="23.1" customHeight="1" x14ac:dyDescent="0.3">
      <c r="B18" s="52"/>
      <c r="C18" s="80" t="s">
        <v>109</v>
      </c>
      <c r="D18" s="78"/>
      <c r="E18" s="78"/>
      <c r="F18" s="78"/>
      <c r="G18" s="78"/>
      <c r="H18" s="79">
        <v>-95839090</v>
      </c>
      <c r="I18" s="79">
        <v>-95839090</v>
      </c>
    </row>
    <row r="19" spans="2:9" ht="26.1" customHeight="1" x14ac:dyDescent="0.3">
      <c r="B19" s="52"/>
      <c r="C19" s="75"/>
      <c r="D19" s="78"/>
      <c r="E19" s="78"/>
      <c r="F19" s="78"/>
      <c r="G19" s="78"/>
      <c r="H19" s="81"/>
      <c r="I19" s="81"/>
    </row>
    <row r="20" spans="2:9" ht="23.1" customHeight="1" x14ac:dyDescent="0.3">
      <c r="B20" s="52"/>
      <c r="C20" s="75" t="s">
        <v>110</v>
      </c>
      <c r="D20" s="76">
        <v>117738440</v>
      </c>
      <c r="E20" s="76">
        <v>441418396</v>
      </c>
      <c r="F20" s="76">
        <v>247478865</v>
      </c>
      <c r="G20" s="76">
        <v>1265796861</v>
      </c>
      <c r="H20" s="76">
        <v>1755344547</v>
      </c>
      <c r="I20" s="76">
        <v>3827777109</v>
      </c>
    </row>
    <row r="21" spans="2:9" x14ac:dyDescent="0.3">
      <c r="B21" s="52"/>
      <c r="C21" s="77"/>
      <c r="D21" s="78"/>
      <c r="E21" s="78"/>
      <c r="F21" s="78"/>
      <c r="G21" s="78"/>
      <c r="H21" s="79"/>
      <c r="I21" s="79"/>
    </row>
    <row r="22" spans="2:9" x14ac:dyDescent="0.3">
      <c r="C22" s="77"/>
      <c r="D22" s="76"/>
      <c r="E22" s="76"/>
      <c r="F22" s="76"/>
      <c r="G22" s="76"/>
      <c r="H22" s="76"/>
      <c r="I22" s="76"/>
    </row>
    <row r="23" spans="2:9" x14ac:dyDescent="0.3">
      <c r="C23" s="77"/>
      <c r="D23" s="82"/>
      <c r="E23" s="82"/>
      <c r="F23" s="82"/>
      <c r="G23" s="82"/>
      <c r="H23" s="60"/>
      <c r="I23" s="60"/>
    </row>
    <row r="24" spans="2:9" x14ac:dyDescent="0.3">
      <c r="C24" s="77"/>
      <c r="D24" s="82"/>
      <c r="E24" s="82"/>
      <c r="F24" s="82"/>
      <c r="G24" s="82"/>
      <c r="H24" s="60"/>
      <c r="I24" s="60"/>
    </row>
    <row r="25" spans="2:9" x14ac:dyDescent="0.3">
      <c r="C25" s="75"/>
      <c r="H25" s="60"/>
      <c r="I25" s="60"/>
    </row>
    <row r="26" spans="2:9" x14ac:dyDescent="0.3">
      <c r="C26" s="77"/>
      <c r="D26" s="82"/>
      <c r="E26" s="82"/>
      <c r="F26" s="82"/>
      <c r="G26" s="82"/>
      <c r="H26" s="60"/>
      <c r="I26" s="60"/>
    </row>
    <row r="27" spans="2:9" x14ac:dyDescent="0.3">
      <c r="C27" s="80"/>
      <c r="D27" s="76"/>
      <c r="E27" s="76"/>
      <c r="F27" s="76"/>
      <c r="G27" s="76"/>
      <c r="H27" s="83"/>
      <c r="I27" s="83"/>
    </row>
    <row r="28" spans="2:9" x14ac:dyDescent="0.3">
      <c r="D28" s="84"/>
      <c r="E28" s="84"/>
      <c r="F28" s="84"/>
      <c r="G28" s="84"/>
      <c r="H28" s="84"/>
      <c r="I28" s="84"/>
    </row>
    <row r="29" spans="2:9" x14ac:dyDescent="0.3">
      <c r="D29" s="78"/>
      <c r="E29" s="78"/>
      <c r="F29" s="78"/>
      <c r="G29" s="78"/>
      <c r="H29" s="78"/>
      <c r="I29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tabSelected="1" zoomScale="70" zoomScaleNormal="70" workbookViewId="0">
      <selection activeCell="K30" sqref="K30"/>
    </sheetView>
  </sheetViews>
  <sheetFormatPr defaultColWidth="9.140625" defaultRowHeight="16.5" x14ac:dyDescent="0.3"/>
  <cols>
    <col min="1" max="1" width="9.140625" style="3"/>
    <col min="2" max="2" width="54" style="28" customWidth="1"/>
    <col min="3" max="3" width="27.42578125" style="50" customWidth="1"/>
    <col min="4" max="4" width="25.140625" style="50" customWidth="1"/>
    <col min="5" max="16384" width="9.140625" style="3"/>
  </cols>
  <sheetData>
    <row r="1" spans="2:4" ht="33" x14ac:dyDescent="0.3">
      <c r="B1" s="27"/>
      <c r="C1" s="56" t="s">
        <v>95</v>
      </c>
      <c r="D1" s="56" t="s">
        <v>95</v>
      </c>
    </row>
    <row r="2" spans="2:4" x14ac:dyDescent="0.3">
      <c r="B2" s="27"/>
      <c r="C2" s="66" t="s">
        <v>104</v>
      </c>
      <c r="D2" s="66" t="s">
        <v>105</v>
      </c>
    </row>
    <row r="3" spans="2:4" x14ac:dyDescent="0.3">
      <c r="B3" s="27"/>
      <c r="C3" s="51"/>
      <c r="D3" s="49"/>
    </row>
    <row r="4" spans="2:4" x14ac:dyDescent="0.3">
      <c r="B4" s="29"/>
      <c r="C4" s="51"/>
      <c r="D4" s="49"/>
    </row>
    <row r="5" spans="2:4" x14ac:dyDescent="0.3">
      <c r="B5" s="30" t="s">
        <v>51</v>
      </c>
      <c r="C5" s="48">
        <v>171680363</v>
      </c>
      <c r="D5" s="48">
        <v>277145764</v>
      </c>
    </row>
    <row r="6" spans="2:4" x14ac:dyDescent="0.3">
      <c r="B6" s="27"/>
      <c r="C6" s="49"/>
      <c r="D6" s="49"/>
    </row>
    <row r="7" spans="2:4" x14ac:dyDescent="0.3">
      <c r="B7" s="31" t="s">
        <v>71</v>
      </c>
      <c r="C7" s="49"/>
      <c r="D7" s="49"/>
    </row>
    <row r="8" spans="2:4" x14ac:dyDescent="0.3">
      <c r="B8" s="31"/>
      <c r="C8" s="49"/>
      <c r="D8" s="49"/>
    </row>
    <row r="9" spans="2:4" x14ac:dyDescent="0.3">
      <c r="B9" s="22" t="s">
        <v>36</v>
      </c>
      <c r="C9" s="53">
        <v>158022052</v>
      </c>
      <c r="D9" s="53">
        <v>104878483</v>
      </c>
    </row>
    <row r="10" spans="2:4" x14ac:dyDescent="0.3">
      <c r="B10" s="22" t="s">
        <v>72</v>
      </c>
      <c r="C10" s="53">
        <v>-567749</v>
      </c>
      <c r="D10" s="53">
        <v>-156791</v>
      </c>
    </row>
    <row r="11" spans="2:4" x14ac:dyDescent="0.3">
      <c r="B11" s="22" t="s">
        <v>73</v>
      </c>
      <c r="C11" s="53">
        <v>-26109019</v>
      </c>
      <c r="D11" s="53">
        <v>-12680443</v>
      </c>
    </row>
    <row r="12" spans="2:4" x14ac:dyDescent="0.3">
      <c r="B12" s="22" t="s">
        <v>113</v>
      </c>
      <c r="C12" s="53">
        <v>1207364</v>
      </c>
      <c r="D12" s="53">
        <v>4416346</v>
      </c>
    </row>
    <row r="13" spans="2:4" ht="25.5" x14ac:dyDescent="0.3">
      <c r="B13" s="22" t="s">
        <v>74</v>
      </c>
      <c r="C13" s="53">
        <v>-34930827</v>
      </c>
      <c r="D13" s="53">
        <v>-14266110</v>
      </c>
    </row>
    <row r="14" spans="2:4" x14ac:dyDescent="0.3">
      <c r="B14" s="22" t="s">
        <v>75</v>
      </c>
      <c r="C14" s="53">
        <v>29080</v>
      </c>
      <c r="D14" s="53">
        <v>3868</v>
      </c>
    </row>
    <row r="15" spans="2:4" x14ac:dyDescent="0.3">
      <c r="B15" s="22" t="s">
        <v>76</v>
      </c>
      <c r="C15" s="54">
        <v>46391693</v>
      </c>
      <c r="D15" s="55">
        <v>5898078</v>
      </c>
    </row>
    <row r="16" spans="2:4" x14ac:dyDescent="0.3">
      <c r="B16" s="22" t="s">
        <v>77</v>
      </c>
      <c r="C16" s="53">
        <v>-18410206</v>
      </c>
      <c r="D16" s="53">
        <v>-13287413</v>
      </c>
    </row>
    <row r="17" spans="2:4" x14ac:dyDescent="0.3">
      <c r="B17" s="22" t="s">
        <v>92</v>
      </c>
      <c r="C17" s="53">
        <v>2350309</v>
      </c>
      <c r="D17" s="53" t="s">
        <v>3</v>
      </c>
    </row>
    <row r="18" spans="2:4" ht="25.5" x14ac:dyDescent="0.3">
      <c r="B18" s="22" t="s">
        <v>93</v>
      </c>
      <c r="C18" s="53">
        <v>-28040542</v>
      </c>
      <c r="D18" s="53">
        <v>-27749154</v>
      </c>
    </row>
    <row r="19" spans="2:4" ht="25.5" x14ac:dyDescent="0.3">
      <c r="B19" s="22" t="s">
        <v>78</v>
      </c>
      <c r="C19" s="53">
        <v>3379321</v>
      </c>
      <c r="D19" s="53">
        <v>6365535</v>
      </c>
    </row>
    <row r="20" spans="2:4" ht="33" x14ac:dyDescent="0.3">
      <c r="B20" s="27" t="s">
        <v>79</v>
      </c>
      <c r="C20" s="48">
        <v>275001839</v>
      </c>
      <c r="D20" s="48">
        <v>330568163</v>
      </c>
    </row>
    <row r="21" spans="2:4" x14ac:dyDescent="0.3">
      <c r="B21" s="27"/>
      <c r="C21" s="48"/>
      <c r="D21" s="48"/>
    </row>
    <row r="22" spans="2:4" x14ac:dyDescent="0.3">
      <c r="B22" s="27"/>
      <c r="C22" s="49"/>
      <c r="D22" s="49"/>
    </row>
    <row r="23" spans="2:4" x14ac:dyDescent="0.3">
      <c r="B23" s="26" t="s">
        <v>80</v>
      </c>
      <c r="C23" s="53">
        <v>128987204</v>
      </c>
      <c r="D23" s="53">
        <v>56537639</v>
      </c>
    </row>
    <row r="24" spans="2:4" x14ac:dyDescent="0.3">
      <c r="B24" s="26" t="s">
        <v>81</v>
      </c>
      <c r="C24" s="53">
        <v>-8330142</v>
      </c>
      <c r="D24" s="53">
        <v>81585887</v>
      </c>
    </row>
    <row r="25" spans="2:4" x14ac:dyDescent="0.3">
      <c r="B25" s="26" t="s">
        <v>82</v>
      </c>
      <c r="C25" s="53">
        <v>-39961452</v>
      </c>
      <c r="D25" s="53">
        <v>-177139372</v>
      </c>
    </row>
    <row r="26" spans="2:4" x14ac:dyDescent="0.3">
      <c r="B26" s="26"/>
      <c r="C26" s="56"/>
      <c r="D26" s="56"/>
    </row>
    <row r="27" spans="2:4" x14ac:dyDescent="0.3">
      <c r="B27" s="27" t="s">
        <v>55</v>
      </c>
      <c r="C27" s="48">
        <v>355697449</v>
      </c>
      <c r="D27" s="48">
        <v>291552317</v>
      </c>
    </row>
    <row r="28" spans="2:4" x14ac:dyDescent="0.3">
      <c r="B28" s="27"/>
      <c r="C28" s="48"/>
      <c r="D28" s="48"/>
    </row>
    <row r="29" spans="2:4" x14ac:dyDescent="0.3">
      <c r="B29" s="35" t="s">
        <v>114</v>
      </c>
      <c r="C29" s="53">
        <v>945576</v>
      </c>
      <c r="D29" s="53">
        <v>1343071</v>
      </c>
    </row>
    <row r="30" spans="2:4" x14ac:dyDescent="0.3">
      <c r="B30" s="35" t="s">
        <v>115</v>
      </c>
      <c r="C30" s="53">
        <v>-2350518</v>
      </c>
      <c r="D30" s="53" t="s">
        <v>3</v>
      </c>
    </row>
    <row r="31" spans="2:4" x14ac:dyDescent="0.3">
      <c r="B31" s="26" t="s">
        <v>116</v>
      </c>
      <c r="C31" s="53" t="s">
        <v>64</v>
      </c>
      <c r="D31" s="53">
        <v>-21223666</v>
      </c>
    </row>
    <row r="32" spans="2:4" x14ac:dyDescent="0.3">
      <c r="B32" s="27" t="s">
        <v>56</v>
      </c>
      <c r="C32" s="58">
        <v>354292507</v>
      </c>
      <c r="D32" s="58">
        <v>271671722</v>
      </c>
    </row>
    <row r="33" spans="2:4" x14ac:dyDescent="0.3">
      <c r="B33" s="27"/>
      <c r="C33" s="48"/>
      <c r="D33" s="59"/>
    </row>
    <row r="34" spans="2:4" x14ac:dyDescent="0.3">
      <c r="B34" s="27" t="s">
        <v>57</v>
      </c>
      <c r="C34" s="48"/>
      <c r="D34" s="48"/>
    </row>
    <row r="35" spans="2:4" x14ac:dyDescent="0.3">
      <c r="B35" s="26" t="s">
        <v>58</v>
      </c>
      <c r="C35" s="60">
        <v>-447749808</v>
      </c>
      <c r="D35" s="60">
        <v>-425210176</v>
      </c>
    </row>
    <row r="36" spans="2:4" x14ac:dyDescent="0.3">
      <c r="B36" s="26" t="s">
        <v>83</v>
      </c>
      <c r="C36" s="60">
        <v>-9736422</v>
      </c>
      <c r="D36" s="60">
        <v>-64069989</v>
      </c>
    </row>
    <row r="37" spans="2:4" x14ac:dyDescent="0.3">
      <c r="B37" s="26" t="s">
        <v>84</v>
      </c>
      <c r="C37" s="61">
        <v>686085</v>
      </c>
      <c r="D37" s="61">
        <v>214050</v>
      </c>
    </row>
    <row r="38" spans="2:4" x14ac:dyDescent="0.3">
      <c r="B38" s="26" t="s">
        <v>88</v>
      </c>
      <c r="C38" s="62">
        <v>65902156</v>
      </c>
      <c r="D38" s="62">
        <v>4443956</v>
      </c>
    </row>
    <row r="39" spans="2:4" x14ac:dyDescent="0.3">
      <c r="B39" s="27" t="s">
        <v>85</v>
      </c>
      <c r="C39" s="48">
        <v>-390897989</v>
      </c>
      <c r="D39" s="48">
        <v>-484622159</v>
      </c>
    </row>
    <row r="40" spans="2:4" x14ac:dyDescent="0.3">
      <c r="B40" s="27"/>
      <c r="C40" s="48"/>
      <c r="D40" s="48"/>
    </row>
    <row r="41" spans="2:4" x14ac:dyDescent="0.3">
      <c r="B41" s="27" t="s">
        <v>59</v>
      </c>
      <c r="D41" s="48"/>
    </row>
    <row r="42" spans="2:4" x14ac:dyDescent="0.3">
      <c r="B42" s="26" t="s">
        <v>117</v>
      </c>
      <c r="C42" s="57" t="s">
        <v>3</v>
      </c>
      <c r="D42" s="57">
        <v>277938000</v>
      </c>
    </row>
    <row r="43" spans="2:4" x14ac:dyDescent="0.3">
      <c r="B43" s="26" t="s">
        <v>96</v>
      </c>
      <c r="C43" s="57">
        <v>-27866120</v>
      </c>
      <c r="D43" s="57" t="s">
        <v>3</v>
      </c>
    </row>
    <row r="44" spans="2:4" x14ac:dyDescent="0.3">
      <c r="B44" s="32" t="s">
        <v>97</v>
      </c>
      <c r="C44" s="57">
        <v>-47017435</v>
      </c>
      <c r="D44" s="57" t="s">
        <v>3</v>
      </c>
    </row>
    <row r="45" spans="2:4" x14ac:dyDescent="0.3">
      <c r="B45" s="26" t="s">
        <v>60</v>
      </c>
      <c r="C45" s="57">
        <v>-798040</v>
      </c>
      <c r="D45" s="57">
        <v>-507935</v>
      </c>
    </row>
    <row r="46" spans="2:4" x14ac:dyDescent="0.3">
      <c r="B46" s="27" t="s">
        <v>61</v>
      </c>
      <c r="C46" s="63">
        <v>-75681595</v>
      </c>
      <c r="D46" s="63">
        <v>277430065</v>
      </c>
    </row>
    <row r="47" spans="2:4" x14ac:dyDescent="0.3">
      <c r="B47" s="27"/>
      <c r="C47" s="63"/>
      <c r="D47" s="63"/>
    </row>
    <row r="48" spans="2:4" x14ac:dyDescent="0.3">
      <c r="B48" s="33" t="s">
        <v>86</v>
      </c>
      <c r="C48" s="63">
        <v>-112287077</v>
      </c>
      <c r="D48" s="63">
        <v>64479628</v>
      </c>
    </row>
    <row r="49" spans="2:4" ht="33" x14ac:dyDescent="0.3">
      <c r="B49" s="33" t="s">
        <v>87</v>
      </c>
      <c r="C49" s="58">
        <v>276174270</v>
      </c>
      <c r="D49" s="58">
        <v>311138161</v>
      </c>
    </row>
    <row r="50" spans="2:4" ht="33" x14ac:dyDescent="0.3">
      <c r="B50" s="33" t="s">
        <v>62</v>
      </c>
      <c r="C50" s="64">
        <v>163887193</v>
      </c>
      <c r="D50" s="64">
        <v>375617789</v>
      </c>
    </row>
    <row r="51" spans="2:4" x14ac:dyDescent="0.3">
      <c r="B51" s="34"/>
      <c r="C51" s="65"/>
      <c r="D51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30062021-En</vt:lpstr>
      <vt:lpstr>Rez. Glob_30062021-En</vt:lpstr>
      <vt:lpstr>Capitaluri_30062021-En</vt:lpstr>
      <vt:lpstr>Flux de trez_30062021-En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2021-08-12T08:17:35Z</dcterms:modified>
</cp:coreProperties>
</file>