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anuale\site\EN\"/>
    </mc:Choice>
  </mc:AlternateContent>
  <xr:revisionPtr revIDLastSave="0" documentId="8_{60F5246B-4EEE-434C-88A3-28CB5531F410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3-En" sheetId="5" r:id="rId1"/>
    <sheet name="Rez. Glob_31122023-En" sheetId="6" r:id="rId2"/>
    <sheet name="Capitaluri_31122023_En" sheetId="8" r:id="rId3"/>
    <sheet name="Flux de numerar_31122023_En" sheetId="10" r:id="rId4"/>
  </sheets>
  <definedNames>
    <definedName name="OLE_LINK7" localSheetId="3">'Flux de numerar_31122023_En'!#REF!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8" l="1"/>
  <c r="F26" i="8"/>
  <c r="D19" i="5"/>
  <c r="D13" i="5"/>
  <c r="C13" i="5"/>
  <c r="C51" i="10" l="1"/>
  <c r="C49" i="5" l="1"/>
  <c r="C39" i="5"/>
  <c r="C31" i="5"/>
  <c r="C19" i="5"/>
  <c r="C51" i="5" l="1"/>
  <c r="C21" i="5"/>
  <c r="D51" i="10"/>
  <c r="D43" i="10"/>
  <c r="C43" i="10"/>
  <c r="D22" i="10"/>
  <c r="C22" i="10"/>
  <c r="C28" i="10" l="1"/>
  <c r="C53" i="5"/>
  <c r="D28" i="10"/>
  <c r="C32" i="6"/>
  <c r="B32" i="6"/>
  <c r="C11" i="6"/>
  <c r="B11" i="6"/>
  <c r="D33" i="10" l="1"/>
  <c r="C33" i="10"/>
  <c r="B21" i="6"/>
  <c r="C21" i="6"/>
  <c r="C53" i="10" l="1"/>
  <c r="D53" i="10"/>
  <c r="C28" i="6"/>
  <c r="B28" i="6"/>
  <c r="D57" i="10" l="1"/>
  <c r="C57" i="10"/>
  <c r="B34" i="6"/>
  <c r="C34" i="6"/>
  <c r="C38" i="6" l="1"/>
  <c r="B38" i="6"/>
  <c r="B44" i="6" l="1"/>
  <c r="C44" i="6"/>
</calcChain>
</file>

<file path=xl/sharedStrings.xml><?xml version="1.0" encoding="utf-8"?>
<sst xmlns="http://schemas.openxmlformats.org/spreadsheetml/2006/main" count="139" uniqueCount="121">
  <si>
    <t>Active circulante</t>
  </si>
  <si>
    <t xml:space="preserve">   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</si>
  <si>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</si>
  <si>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</si>
  <si>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</si>
  <si>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</si>
  <si>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</si>
  <si>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</si>
  <si>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</si>
  <si>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</si>
  <si>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</si>
  <si>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</si>
  <si>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</si>
  <si>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</si>
  <si>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</si>
  <si>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</si>
  <si>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</si>
  <si>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</si>
  <si>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</si>
  <si>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</si>
  <si>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</si>
  <si>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</si>
  <si>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</si>
  <si>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</si>
  <si>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</si>
  <si>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</si>
  <si>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</si>
  <si>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</si>
  <si>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</si>
  <si>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</si>
  <si>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</si>
  <si>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</si>
  <si>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</si>
  <si>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</si>
  <si>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</si>
  <si>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</si>
  <si>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</si>
  <si>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</si>
  <si>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</si>
  <si>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</si>
  <si>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</si>
  <si>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</si>
  <si>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</si>
  <si>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</si>
  <si>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</si>
  <si>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</si>
  <si>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</si>
  <si>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</si>
  <si>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</si>
  <si>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</si>
  <si>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</si>
  <si>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</si>
  <si>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</si>
  <si>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</si>
  <si>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</si>
  <si>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 xml:space="preserve">Actuarial gain / loss for the period  </t>
  </si>
  <si>
    <t>Share Capital</t>
  </si>
  <si>
    <t>Share</t>
  </si>
  <si>
    <t>premium</t>
  </si>
  <si>
    <t>Total equity</t>
  </si>
  <si>
    <t>Transactions with shareholders: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</si>
  <si>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</si>
  <si>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</si>
  <si>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</si>
  <si>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</si>
  <si>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Interest revenue</t>
  </si>
  <si>
    <t>Interest expenses</t>
  </si>
  <si>
    <t>Adjustment of the Claim regarding the Concession Agreement</t>
  </si>
  <si>
    <t>Effect of exchange rate fluctuation on other items than from operation</t>
  </si>
  <si>
    <t>Other expenses  and revenue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</si>
  <si>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</si>
  <si>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</si>
  <si>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</si>
  <si>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</si>
  <si>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</si>
  <si>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received</t>
  </si>
  <si>
    <t>Interest paied</t>
  </si>
  <si>
    <t>Paid profit tax</t>
  </si>
  <si>
    <t>Net cash inflow from operation activities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</si>
  <si>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</si>
  <si>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</si>
  <si>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</si>
  <si>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</si>
  <si>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Financial investment/shares </t>
  </si>
  <si>
    <t xml:space="preserve">Receipts from the disposal of tangible assets </t>
  </si>
  <si>
    <t>Net cash used in investment activities</t>
  </si>
  <si>
    <t>Cash flow from financing activities</t>
  </si>
  <si>
    <t>Long term loans repayments</t>
  </si>
  <si>
    <t>Credit withdrawals/repayments for working capital</t>
  </si>
  <si>
    <t>Leasing payments (IFRS 16)</t>
  </si>
  <si>
    <t>Dividends paid</t>
  </si>
  <si>
    <t>Net cash used in financing activities</t>
  </si>
  <si>
    <r>
      <t xml:space="preserve">Net change in cash and  </t>
    </r>
    <r>
      <rPr>
        <b/>
        <sz val="12"/>
        <color rgb="FF000000"/>
        <rFont val="Segoe UI"/>
        <family val="2"/>
      </rPr>
      <t>cash equivalents</t>
    </r>
  </si>
  <si>
    <r>
      <t xml:space="preserve">Cash and cash equivalent  </t>
    </r>
    <r>
      <rPr>
        <b/>
        <sz val="12"/>
        <color rgb="FF000000"/>
        <rFont val="Segoe UI"/>
        <family val="2"/>
      </rPr>
      <t>as at the end of the period</t>
    </r>
  </si>
  <si>
    <t>Dividends related to 2021</t>
  </si>
  <si>
    <t>Shares number</t>
  </si>
  <si>
    <t>Establishing profit reserves</t>
  </si>
  <si>
    <t>Legal reserve increase</t>
  </si>
  <si>
    <t>Increase of share capital by incorporation of reserves</t>
  </si>
  <si>
    <t>Cash flow from connection fees and grants</t>
  </si>
  <si>
    <t>Cash and cash equivalent as at the beginning  of the year</t>
  </si>
  <si>
    <t xml:space="preserve">      31 December 2022</t>
  </si>
  <si>
    <t>Balance on 1 January 2022</t>
  </si>
  <si>
    <t>Dividends related to 2022</t>
  </si>
  <si>
    <t xml:space="preserve">Actuarial (gain)/loss for the period  </t>
  </si>
  <si>
    <t>Other elements of the comprehensive income</t>
  </si>
  <si>
    <t xml:space="preserve">Provisions for employee benefits </t>
  </si>
  <si>
    <t>Sundry debtors and receivable loss</t>
  </si>
  <si>
    <t>Share capital adjustments</t>
  </si>
  <si>
    <t>31 decembrie 2023</t>
  </si>
  <si>
    <t xml:space="preserve">The year  ended </t>
  </si>
  <si>
    <t>Elements of the comprehensive result</t>
  </si>
  <si>
    <t>Balance on 31 December 2022</t>
  </si>
  <si>
    <t xml:space="preserve">Balance on 31 December 2023 </t>
  </si>
  <si>
    <t xml:space="preserve">Adjustments for impairment of inventories </t>
  </si>
  <si>
    <t>The effect of updating the provision for employee benefits</t>
  </si>
  <si>
    <t xml:space="preserve">Adjustments for the receivable’s impairment </t>
  </si>
  <si>
    <t>Long-term loan withdrawals</t>
  </si>
  <si>
    <t>Restricted cash</t>
  </si>
  <si>
    <t>Debts related to rights of use of leased assets</t>
  </si>
  <si>
    <t xml:space="preserve">Long-term loans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</si>
</sst>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00_);\(#,##0.000\)"/>
  </numFmts>
  <fonts count="22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sz val="12"/>
      <color rgb="FFFF0000"/>
      <name val="Segoe UI"/>
      <family val="2"/>
    </font>
    <font>
      <sz val="12"/>
      <name val="Segoe UI"/>
      <family val="2"/>
    </font>
    <font>
      <b/>
      <u val="double"/>
      <sz val="12"/>
      <name val="Segoe UI"/>
      <family val="2"/>
    </font>
    <font>
      <u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3" xfId="0" applyNumberFormat="1" applyFont="1" applyFill="1" applyBorder="1" applyAlignment="1">
      <alignment horizontal="right"/>
    </xf>
    <xf numFmtId="14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15" fontId="7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165" fontId="5" fillId="0" borderId="0" xfId="0" applyNumberFormat="1" applyFont="1" applyFill="1"/>
    <xf numFmtId="0" fontId="12" fillId="0" borderId="0" xfId="0" applyFont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37" fontId="5" fillId="0" borderId="0" xfId="0" applyNumberFormat="1" applyFont="1" applyFill="1" applyAlignment="1">
      <alignment horizontal="right"/>
    </xf>
    <xf numFmtId="37" fontId="7" fillId="0" borderId="2" xfId="0" applyNumberFormat="1" applyFont="1" applyFill="1" applyBorder="1" applyAlignment="1">
      <alignment horizontal="right" wrapText="1"/>
    </xf>
    <xf numFmtId="0" fontId="18" fillId="0" borderId="0" xfId="0" applyFont="1" applyFill="1"/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2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20" fillId="0" borderId="0" xfId="0" applyNumberFormat="1" applyFont="1" applyFill="1" applyAlignment="1">
      <alignment vertical="center" wrapText="1"/>
    </xf>
    <xf numFmtId="0" fontId="19" fillId="0" borderId="0" xfId="0" applyFont="1" applyFill="1"/>
    <xf numFmtId="3" fontId="19" fillId="0" borderId="0" xfId="0" applyNumberFormat="1" applyFont="1" applyFill="1"/>
    <xf numFmtId="37" fontId="12" fillId="0" borderId="0" xfId="0" applyNumberFormat="1" applyFont="1" applyFill="1"/>
    <xf numFmtId="3" fontId="12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wrapText="1"/>
    </xf>
    <xf numFmtId="3" fontId="21" fillId="0" borderId="0" xfId="0" applyNumberFormat="1" applyFont="1" applyFill="1"/>
    <xf numFmtId="37" fontId="6" fillId="0" borderId="0" xfId="0" applyNumberFormat="1" applyFont="1"/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4"/>
  <sheetViews>
    <sheetView tabSelected="1" zoomScale="70" zoomScaleNormal="70" workbookViewId="0">
      <selection activeCell="F22" sqref="F22"/>
    </sheetView>
  </sheetViews>
  <sheetFormatPr defaultColWidth="9.140625" defaultRowHeight="17.25" x14ac:dyDescent="0.3"/>
  <cols>
    <col min="1" max="1" width="9.140625" style="20"/>
    <col min="2" max="2" width="47.42578125" style="20" bestFit="1" customWidth="1"/>
    <col min="3" max="3" width="31.7109375" style="2" customWidth="1"/>
    <col min="4" max="4" width="24.85546875" style="2" customWidth="1"/>
    <col min="5" max="16384" width="9.140625" style="20"/>
  </cols>
  <sheetData>
    <row r="1" spans="2:4" ht="18" thickBot="1" x14ac:dyDescent="0.35"/>
    <row r="2" spans="2:4" ht="34.5" x14ac:dyDescent="0.3">
      <c r="B2" s="21"/>
      <c r="C2" s="4" t="s">
        <v>109</v>
      </c>
      <c r="D2" s="47" t="s">
        <v>101</v>
      </c>
    </row>
    <row r="3" spans="2:4" ht="18" thickBot="1" x14ac:dyDescent="0.35">
      <c r="B3" s="21"/>
      <c r="C3" s="25"/>
      <c r="D3" s="25"/>
    </row>
    <row r="4" spans="2:4" x14ac:dyDescent="0.3">
      <c r="B4" s="21"/>
      <c r="C4" s="18"/>
      <c r="D4" s="18"/>
    </row>
    <row r="5" spans="2:4" x14ac:dyDescent="0.3">
      <c r="B5" s="3" t="s">
        <v>2</v>
      </c>
    </row>
    <row r="6" spans="2:4" x14ac:dyDescent="0.3">
      <c r="B6" s="6" t="s">
        <v>5</v>
      </c>
      <c r="C6" s="26">
        <v>377639699</v>
      </c>
      <c r="D6" s="2">
        <v>418131904</v>
      </c>
    </row>
    <row r="7" spans="2:4" x14ac:dyDescent="0.3">
      <c r="B7" s="6" t="s">
        <v>4</v>
      </c>
      <c r="C7" s="26">
        <v>14500703</v>
      </c>
      <c r="D7" s="2">
        <v>16934813</v>
      </c>
    </row>
    <row r="8" spans="2:4" x14ac:dyDescent="0.3">
      <c r="B8" s="6" t="s">
        <v>3</v>
      </c>
      <c r="C8" s="26">
        <v>3643263343</v>
      </c>
      <c r="D8" s="2">
        <v>3909577432</v>
      </c>
    </row>
    <row r="9" spans="2:4" x14ac:dyDescent="0.3">
      <c r="B9" s="6" t="s">
        <v>6</v>
      </c>
      <c r="C9" s="26">
        <v>177619145</v>
      </c>
      <c r="D9" s="2">
        <v>191122702</v>
      </c>
    </row>
    <row r="10" spans="2:4" x14ac:dyDescent="0.3">
      <c r="B10" s="6" t="s">
        <v>7</v>
      </c>
      <c r="C10" s="26">
        <v>2423669228</v>
      </c>
      <c r="D10" s="2">
        <v>2141205427</v>
      </c>
    </row>
    <row r="11" spans="2:4" x14ac:dyDescent="0.3">
      <c r="B11" s="1" t="s">
        <v>51</v>
      </c>
      <c r="C11" s="26">
        <v>1734239</v>
      </c>
      <c r="D11" s="26"/>
    </row>
    <row r="12" spans="2:4" ht="18" thickBot="1" x14ac:dyDescent="0.35">
      <c r="B12" s="1" t="s">
        <v>118</v>
      </c>
      <c r="C12" s="26">
        <v>1956015</v>
      </c>
      <c r="D12" s="26">
        <v>1562607</v>
      </c>
    </row>
    <row r="13" spans="2:4" ht="18" thickBot="1" x14ac:dyDescent="0.35">
      <c r="B13" s="3"/>
      <c r="C13" s="8">
        <f>SUM(C6:C12)</f>
        <v>6640382372</v>
      </c>
      <c r="D13" s="8">
        <f>SUM(D6:D12)</f>
        <v>6678534885</v>
      </c>
    </row>
    <row r="14" spans="2:4" x14ac:dyDescent="0.3">
      <c r="B14" s="22"/>
    </row>
    <row r="15" spans="2:4" x14ac:dyDescent="0.3">
      <c r="B15" s="3" t="s">
        <v>0</v>
      </c>
    </row>
    <row r="16" spans="2:4" x14ac:dyDescent="0.3">
      <c r="B16" s="6" t="s">
        <v>8</v>
      </c>
      <c r="C16" s="2">
        <v>577080618</v>
      </c>
      <c r="D16" s="2">
        <v>609876837</v>
      </c>
    </row>
    <row r="17" spans="2:4" x14ac:dyDescent="0.3">
      <c r="B17" s="24" t="s">
        <v>9</v>
      </c>
      <c r="C17" s="2">
        <v>400845055</v>
      </c>
      <c r="D17" s="2">
        <v>335331267</v>
      </c>
    </row>
    <row r="18" spans="2:4" ht="18" thickBot="1" x14ac:dyDescent="0.35">
      <c r="B18" s="6" t="s">
        <v>10</v>
      </c>
      <c r="C18" s="2">
        <v>675600636</v>
      </c>
      <c r="D18" s="2">
        <v>382674528</v>
      </c>
    </row>
    <row r="19" spans="2:4" ht="18" thickBot="1" x14ac:dyDescent="0.35">
      <c r="B19" s="3"/>
      <c r="C19" s="9">
        <f>SUM(C16:C18)</f>
        <v>1653526309</v>
      </c>
      <c r="D19" s="9">
        <f>SUM(D16:D18)</f>
        <v>1327882632</v>
      </c>
    </row>
    <row r="20" spans="2:4" x14ac:dyDescent="0.3">
      <c r="B20" s="3"/>
      <c r="C20" s="5"/>
      <c r="D20" s="5"/>
    </row>
    <row r="21" spans="2:4" ht="18" thickBot="1" x14ac:dyDescent="0.35">
      <c r="B21" s="3" t="s">
        <v>11</v>
      </c>
      <c r="C21" s="10">
        <f>C19+C13</f>
        <v>8293908681</v>
      </c>
      <c r="D21" s="10">
        <v>8006417517</v>
      </c>
    </row>
    <row r="22" spans="2:4" ht="18" thickTop="1" x14ac:dyDescent="0.3">
      <c r="B22" s="22"/>
    </row>
    <row r="23" spans="2:4" x14ac:dyDescent="0.3">
      <c r="B23" s="3" t="s">
        <v>12</v>
      </c>
    </row>
    <row r="24" spans="2:4" x14ac:dyDescent="0.3">
      <c r="B24" s="6"/>
    </row>
    <row r="25" spans="2:4" x14ac:dyDescent="0.3">
      <c r="B25" s="3" t="s">
        <v>13</v>
      </c>
    </row>
    <row r="26" spans="2:4" x14ac:dyDescent="0.3">
      <c r="B26" s="6" t="s">
        <v>14</v>
      </c>
      <c r="C26" s="2">
        <v>1883815040</v>
      </c>
      <c r="D26" s="2">
        <v>1883815040</v>
      </c>
    </row>
    <row r="27" spans="2:4" x14ac:dyDescent="0.3">
      <c r="B27" s="6" t="s">
        <v>15</v>
      </c>
      <c r="C27" s="2">
        <v>441418396</v>
      </c>
      <c r="D27" s="2">
        <v>441418396</v>
      </c>
    </row>
    <row r="28" spans="2:4" x14ac:dyDescent="0.3">
      <c r="B28" s="6" t="s">
        <v>16</v>
      </c>
      <c r="C28" s="2">
        <v>247478865</v>
      </c>
      <c r="D28" s="2">
        <v>247478865</v>
      </c>
    </row>
    <row r="29" spans="2:4" x14ac:dyDescent="0.3">
      <c r="B29" s="6" t="s">
        <v>17</v>
      </c>
      <c r="C29" s="2">
        <v>1265796861</v>
      </c>
      <c r="D29" s="2">
        <v>1265796861</v>
      </c>
    </row>
    <row r="30" spans="2:4" ht="18" thickBot="1" x14ac:dyDescent="0.35">
      <c r="B30" s="6" t="s">
        <v>18</v>
      </c>
      <c r="C30" s="2">
        <v>285144115</v>
      </c>
      <c r="D30" s="2">
        <v>244236598</v>
      </c>
    </row>
    <row r="31" spans="2:4" ht="18" thickBot="1" x14ac:dyDescent="0.35">
      <c r="B31" s="3"/>
      <c r="C31" s="9">
        <f>SUM(C26:C30)</f>
        <v>4123653277</v>
      </c>
      <c r="D31" s="9">
        <v>4082745760</v>
      </c>
    </row>
    <row r="32" spans="2:4" x14ac:dyDescent="0.3">
      <c r="B32" s="3"/>
      <c r="C32" s="13"/>
      <c r="D32" s="13"/>
    </row>
    <row r="33" spans="2:4" x14ac:dyDescent="0.3">
      <c r="B33" s="3" t="s">
        <v>19</v>
      </c>
    </row>
    <row r="34" spans="2:4" x14ac:dyDescent="0.3">
      <c r="B34" s="6" t="s">
        <v>120</v>
      </c>
      <c r="C34" s="2">
        <v>1865388334</v>
      </c>
      <c r="D34" s="2">
        <v>1871382547</v>
      </c>
    </row>
    <row r="35" spans="2:4" x14ac:dyDescent="0.3">
      <c r="B35" s="6" t="s">
        <v>21</v>
      </c>
      <c r="C35" s="2">
        <v>849905753</v>
      </c>
      <c r="D35" s="2">
        <v>969150112</v>
      </c>
    </row>
    <row r="36" spans="2:4" x14ac:dyDescent="0.3">
      <c r="B36" s="6" t="s">
        <v>51</v>
      </c>
      <c r="D36" s="2">
        <v>1206204</v>
      </c>
    </row>
    <row r="37" spans="2:4" ht="34.5" x14ac:dyDescent="0.3">
      <c r="B37" s="6" t="s">
        <v>119</v>
      </c>
      <c r="C37" s="12">
        <v>12208966</v>
      </c>
      <c r="D37" s="12">
        <v>14178481</v>
      </c>
    </row>
    <row r="38" spans="2:4" ht="18" thickBot="1" x14ac:dyDescent="0.35">
      <c r="B38" s="6" t="s">
        <v>20</v>
      </c>
      <c r="C38" s="2">
        <v>114807183</v>
      </c>
      <c r="D38" s="2">
        <v>110895341</v>
      </c>
    </row>
    <row r="39" spans="2:4" ht="18" thickBot="1" x14ac:dyDescent="0.35">
      <c r="B39" s="3"/>
      <c r="C39" s="9">
        <f>SUM(C34:C38)</f>
        <v>2842310236</v>
      </c>
      <c r="D39" s="9">
        <v>2966812685</v>
      </c>
    </row>
    <row r="41" spans="2:4" x14ac:dyDescent="0.3">
      <c r="B41" s="21"/>
    </row>
    <row r="42" spans="2:4" ht="17.100000000000001" customHeight="1" x14ac:dyDescent="0.3">
      <c r="B42" s="3" t="s">
        <v>22</v>
      </c>
    </row>
    <row r="43" spans="2:4" x14ac:dyDescent="0.3">
      <c r="B43" s="6" t="s">
        <v>52</v>
      </c>
      <c r="C43" s="2">
        <v>432316032</v>
      </c>
      <c r="D43" s="2">
        <v>132098774</v>
      </c>
    </row>
    <row r="44" spans="2:4" x14ac:dyDescent="0.3">
      <c r="B44" s="6" t="s">
        <v>21</v>
      </c>
      <c r="C44" s="2">
        <v>113993591</v>
      </c>
      <c r="D44" s="2">
        <v>107439092</v>
      </c>
    </row>
    <row r="45" spans="2:4" x14ac:dyDescent="0.3">
      <c r="B45" s="6" t="s">
        <v>23</v>
      </c>
      <c r="C45" s="2">
        <v>678283577</v>
      </c>
      <c r="D45" s="2">
        <v>627787631</v>
      </c>
    </row>
    <row r="46" spans="2:4" ht="34.5" x14ac:dyDescent="0.3">
      <c r="B46" s="6" t="s">
        <v>119</v>
      </c>
      <c r="C46" s="2">
        <v>3333037</v>
      </c>
      <c r="D46" s="2">
        <v>3751347</v>
      </c>
    </row>
    <row r="47" spans="2:4" x14ac:dyDescent="0.3">
      <c r="B47" s="6" t="s">
        <v>24</v>
      </c>
      <c r="C47" s="2">
        <v>83883714</v>
      </c>
      <c r="D47" s="2">
        <v>81197994</v>
      </c>
    </row>
    <row r="48" spans="2:4" ht="18" thickBot="1" x14ac:dyDescent="0.35">
      <c r="B48" s="6" t="s">
        <v>20</v>
      </c>
      <c r="C48" s="2">
        <v>16135217</v>
      </c>
      <c r="D48" s="2">
        <v>4584234</v>
      </c>
    </row>
    <row r="49" spans="2:4" ht="18" thickBot="1" x14ac:dyDescent="0.35">
      <c r="B49" s="6"/>
      <c r="C49" s="8">
        <f>SUM(C43:C48)</f>
        <v>1327945168</v>
      </c>
      <c r="D49" s="8">
        <v>956859072</v>
      </c>
    </row>
    <row r="50" spans="2:4" x14ac:dyDescent="0.3">
      <c r="B50" s="3"/>
      <c r="C50" s="7"/>
      <c r="D50" s="53"/>
    </row>
    <row r="51" spans="2:4" ht="18" thickBot="1" x14ac:dyDescent="0.35">
      <c r="B51" s="3" t="s">
        <v>25</v>
      </c>
      <c r="C51" s="11">
        <f>C39+C49</f>
        <v>4170255404</v>
      </c>
      <c r="D51" s="11">
        <v>3923671757</v>
      </c>
    </row>
    <row r="52" spans="2:4" x14ac:dyDescent="0.3">
      <c r="B52" s="3"/>
      <c r="C52" s="5"/>
      <c r="D52" s="5"/>
    </row>
    <row r="53" spans="2:4" x14ac:dyDescent="0.3">
      <c r="B53" s="3" t="s">
        <v>26</v>
      </c>
      <c r="C53" s="13">
        <f>C31+C51</f>
        <v>8293908681</v>
      </c>
      <c r="D53" s="13">
        <v>8006417517</v>
      </c>
    </row>
    <row r="54" spans="2:4" x14ac:dyDescent="0.3">
      <c r="B54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zoomScale="60" zoomScaleNormal="60" workbookViewId="0">
      <selection activeCell="J21" sqref="J21"/>
    </sheetView>
  </sheetViews>
  <sheetFormatPr defaultColWidth="8.85546875" defaultRowHeight="17.25" x14ac:dyDescent="0.3"/>
  <cols>
    <col min="1" max="1" width="77.140625" style="20" customWidth="1"/>
    <col min="2" max="2" width="22.140625" style="14" customWidth="1"/>
    <col min="3" max="3" width="22.5703125" style="14" customWidth="1"/>
    <col min="4" max="16384" width="8.85546875" style="20"/>
  </cols>
  <sheetData>
    <row r="1" spans="1:5" ht="18" thickBot="1" x14ac:dyDescent="0.35"/>
    <row r="2" spans="1:5" x14ac:dyDescent="0.3">
      <c r="A2" s="65"/>
      <c r="B2" s="49" t="s">
        <v>110</v>
      </c>
      <c r="C2" s="49" t="s">
        <v>110</v>
      </c>
    </row>
    <row r="3" spans="1:5" x14ac:dyDescent="0.3">
      <c r="A3" s="65"/>
      <c r="B3" s="17">
        <v>44927</v>
      </c>
      <c r="C3" s="17">
        <v>44562</v>
      </c>
    </row>
    <row r="4" spans="1:5" x14ac:dyDescent="0.3">
      <c r="A4" s="65"/>
      <c r="B4" s="17">
        <v>45291</v>
      </c>
      <c r="C4" s="17">
        <v>44926</v>
      </c>
    </row>
    <row r="5" spans="1:5" ht="18" thickBot="1" x14ac:dyDescent="0.35">
      <c r="A5" s="23"/>
      <c r="B5" s="25"/>
      <c r="C5" s="25"/>
    </row>
    <row r="6" spans="1:5" ht="18" thickBot="1" x14ac:dyDescent="0.35">
      <c r="A6" s="23"/>
      <c r="B6" s="16"/>
      <c r="C6" s="16"/>
    </row>
    <row r="7" spans="1:5" x14ac:dyDescent="0.3">
      <c r="A7" s="19"/>
    </row>
    <row r="8" spans="1:5" x14ac:dyDescent="0.3">
      <c r="A8" s="6" t="s">
        <v>27</v>
      </c>
      <c r="B8" s="14">
        <v>1451982194</v>
      </c>
      <c r="C8" s="14">
        <v>1351930670</v>
      </c>
      <c r="D8" s="64"/>
      <c r="E8" s="64"/>
    </row>
    <row r="9" spans="1:5" x14ac:dyDescent="0.3">
      <c r="A9" s="6" t="s">
        <v>28</v>
      </c>
      <c r="B9" s="14">
        <v>116305612</v>
      </c>
      <c r="C9" s="14">
        <v>73926517</v>
      </c>
      <c r="D9" s="64"/>
      <c r="E9" s="64"/>
    </row>
    <row r="10" spans="1:5" ht="18" thickBot="1" x14ac:dyDescent="0.35">
      <c r="A10" s="6" t="s">
        <v>29</v>
      </c>
      <c r="B10" s="14">
        <v>144258378</v>
      </c>
      <c r="C10" s="14">
        <v>149328948</v>
      </c>
      <c r="D10" s="64"/>
      <c r="E10" s="64"/>
    </row>
    <row r="11" spans="1:5" ht="35.25" thickBot="1" x14ac:dyDescent="0.35">
      <c r="A11" s="3" t="s">
        <v>30</v>
      </c>
      <c r="B11" s="15">
        <f>SUM(B8:B10)</f>
        <v>1712546184</v>
      </c>
      <c r="C11" s="15">
        <f>SUM(C8:C10)</f>
        <v>1575186135</v>
      </c>
      <c r="D11" s="64"/>
      <c r="E11" s="64"/>
    </row>
    <row r="12" spans="1:5" x14ac:dyDescent="0.3">
      <c r="A12" s="6"/>
      <c r="D12" s="64"/>
      <c r="E12" s="64"/>
    </row>
    <row r="13" spans="1:5" x14ac:dyDescent="0.3">
      <c r="A13" s="6" t="s">
        <v>31</v>
      </c>
      <c r="B13" s="14">
        <v>-457211345</v>
      </c>
      <c r="C13" s="14">
        <v>-423649671</v>
      </c>
      <c r="D13" s="64"/>
      <c r="E13" s="64"/>
    </row>
    <row r="14" spans="1:5" x14ac:dyDescent="0.3">
      <c r="A14" s="6" t="s">
        <v>32</v>
      </c>
      <c r="B14" s="14">
        <v>-570794261</v>
      </c>
      <c r="C14" s="14">
        <v>-491588137</v>
      </c>
      <c r="D14" s="64"/>
      <c r="E14" s="64"/>
    </row>
    <row r="15" spans="1:5" x14ac:dyDescent="0.3">
      <c r="A15" s="6" t="s">
        <v>50</v>
      </c>
      <c r="B15" s="14">
        <v>-148201016</v>
      </c>
      <c r="C15" s="14">
        <v>-180267951</v>
      </c>
      <c r="D15" s="64"/>
      <c r="E15" s="64"/>
    </row>
    <row r="16" spans="1:5" x14ac:dyDescent="0.3">
      <c r="A16" s="6" t="s">
        <v>33</v>
      </c>
      <c r="B16" s="14">
        <v>-55285137</v>
      </c>
      <c r="C16" s="14">
        <v>-5703430</v>
      </c>
      <c r="D16" s="64"/>
      <c r="E16" s="64"/>
    </row>
    <row r="17" spans="1:5" x14ac:dyDescent="0.3">
      <c r="A17" s="6" t="s">
        <v>34</v>
      </c>
      <c r="B17" s="14">
        <v>-41562783</v>
      </c>
      <c r="C17" s="14">
        <v>-36913734</v>
      </c>
      <c r="D17" s="64"/>
      <c r="E17" s="64"/>
    </row>
    <row r="18" spans="1:5" x14ac:dyDescent="0.3">
      <c r="A18" s="6" t="s">
        <v>35</v>
      </c>
      <c r="B18" s="14">
        <v>-87506609</v>
      </c>
      <c r="C18" s="14">
        <v>-86781521</v>
      </c>
      <c r="D18" s="64"/>
      <c r="E18" s="64"/>
    </row>
    <row r="19" spans="1:5" x14ac:dyDescent="0.3">
      <c r="A19" s="6" t="s">
        <v>36</v>
      </c>
      <c r="B19" s="14">
        <v>-10598790</v>
      </c>
      <c r="C19" s="14">
        <v>-18088348</v>
      </c>
      <c r="D19" s="64"/>
      <c r="E19" s="64"/>
    </row>
    <row r="20" spans="1:5" ht="18" thickBot="1" x14ac:dyDescent="0.35">
      <c r="A20" s="6" t="s">
        <v>37</v>
      </c>
      <c r="B20" s="14">
        <v>-238492442</v>
      </c>
      <c r="C20" s="14">
        <v>-172561046</v>
      </c>
      <c r="D20" s="64"/>
      <c r="E20" s="64"/>
    </row>
    <row r="21" spans="1:5" ht="35.25" thickBot="1" x14ac:dyDescent="0.35">
      <c r="A21" s="3" t="s">
        <v>38</v>
      </c>
      <c r="B21" s="15">
        <f>B11+SUM(B13:B20)</f>
        <v>102893801</v>
      </c>
      <c r="C21" s="15">
        <f>C11+SUM(C13:C20)</f>
        <v>159632297</v>
      </c>
      <c r="D21" s="64"/>
      <c r="E21" s="64"/>
    </row>
    <row r="22" spans="1:5" x14ac:dyDescent="0.3">
      <c r="A22" s="6"/>
      <c r="D22" s="64"/>
      <c r="E22" s="64"/>
    </row>
    <row r="23" spans="1:5" x14ac:dyDescent="0.3">
      <c r="A23" s="6" t="s">
        <v>39</v>
      </c>
      <c r="B23" s="14">
        <v>458810505</v>
      </c>
      <c r="C23" s="14">
        <v>1005543977</v>
      </c>
      <c r="D23" s="64"/>
      <c r="E23" s="64"/>
    </row>
    <row r="24" spans="1:5" x14ac:dyDescent="0.3">
      <c r="A24" s="6" t="s">
        <v>53</v>
      </c>
      <c r="B24" s="14">
        <v>-458810505</v>
      </c>
      <c r="C24" s="14">
        <v>-1005543977</v>
      </c>
      <c r="D24" s="64"/>
      <c r="E24" s="64"/>
    </row>
    <row r="25" spans="1:5" x14ac:dyDescent="0.3">
      <c r="A25" s="6" t="s">
        <v>40</v>
      </c>
      <c r="B25" s="14">
        <v>182449856</v>
      </c>
      <c r="C25" s="14">
        <v>299868442</v>
      </c>
      <c r="D25" s="64"/>
      <c r="E25" s="64"/>
    </row>
    <row r="26" spans="1:5" x14ac:dyDescent="0.3">
      <c r="A26" s="6" t="s">
        <v>41</v>
      </c>
      <c r="B26" s="14">
        <v>-182449856</v>
      </c>
      <c r="C26" s="14">
        <v>-299868442</v>
      </c>
      <c r="D26" s="64"/>
      <c r="E26" s="64"/>
    </row>
    <row r="27" spans="1:5" ht="18" thickBot="1" x14ac:dyDescent="0.35">
      <c r="A27" s="6"/>
      <c r="D27" s="64"/>
      <c r="E27" s="64"/>
    </row>
    <row r="28" spans="1:5" ht="18" thickBot="1" x14ac:dyDescent="0.35">
      <c r="A28" s="3" t="s">
        <v>42</v>
      </c>
      <c r="B28" s="15">
        <f>B21+B23+B24+B25+B26</f>
        <v>102893801</v>
      </c>
      <c r="C28" s="15">
        <f>C21+C23+C24+C25+C26</f>
        <v>159632297</v>
      </c>
      <c r="D28" s="64"/>
      <c r="E28" s="64"/>
    </row>
    <row r="29" spans="1:5" x14ac:dyDescent="0.3">
      <c r="A29" s="6"/>
      <c r="D29" s="64"/>
      <c r="E29" s="64"/>
    </row>
    <row r="30" spans="1:5" x14ac:dyDescent="0.3">
      <c r="A30" s="6" t="s">
        <v>43</v>
      </c>
      <c r="B30" s="14">
        <v>233093910</v>
      </c>
      <c r="C30" s="14">
        <v>461287140</v>
      </c>
      <c r="D30" s="64"/>
      <c r="E30" s="64"/>
    </row>
    <row r="31" spans="1:5" ht="18" thickBot="1" x14ac:dyDescent="0.35">
      <c r="A31" s="6" t="s">
        <v>44</v>
      </c>
      <c r="B31" s="14">
        <v>-129106401</v>
      </c>
      <c r="C31" s="14">
        <v>-183445916</v>
      </c>
      <c r="D31" s="64"/>
      <c r="E31" s="64"/>
    </row>
    <row r="32" spans="1:5" ht="18" thickBot="1" x14ac:dyDescent="0.35">
      <c r="A32" s="3" t="s">
        <v>45</v>
      </c>
      <c r="B32" s="15">
        <f>B30+B31</f>
        <v>103987509</v>
      </c>
      <c r="C32" s="15">
        <f>C30+C31</f>
        <v>277841224</v>
      </c>
      <c r="D32" s="64"/>
      <c r="E32" s="64"/>
    </row>
    <row r="33" spans="1:5" ht="18" thickBot="1" x14ac:dyDescent="0.35">
      <c r="A33" s="6"/>
      <c r="D33" s="64"/>
      <c r="E33" s="64"/>
    </row>
    <row r="34" spans="1:5" ht="18" thickBot="1" x14ac:dyDescent="0.35">
      <c r="A34" s="3" t="s">
        <v>46</v>
      </c>
      <c r="B34" s="15">
        <f>B28+B32</f>
        <v>206881310</v>
      </c>
      <c r="C34" s="15">
        <f>C28+C32</f>
        <v>437473521</v>
      </c>
      <c r="D34" s="64"/>
      <c r="E34" s="64"/>
    </row>
    <row r="35" spans="1:5" x14ac:dyDescent="0.3">
      <c r="A35" s="6"/>
      <c r="D35" s="64"/>
      <c r="E35" s="64"/>
    </row>
    <row r="36" spans="1:5" x14ac:dyDescent="0.3">
      <c r="A36" s="6" t="s">
        <v>47</v>
      </c>
      <c r="B36" s="14">
        <v>-38440790</v>
      </c>
      <c r="C36" s="14">
        <v>-71718653</v>
      </c>
      <c r="D36" s="64"/>
      <c r="E36" s="64"/>
    </row>
    <row r="37" spans="1:5" ht="18" thickBot="1" x14ac:dyDescent="0.35">
      <c r="A37" s="6"/>
      <c r="D37" s="64"/>
      <c r="E37" s="64"/>
    </row>
    <row r="38" spans="1:5" ht="18" thickBot="1" x14ac:dyDescent="0.35">
      <c r="A38" s="19" t="s">
        <v>48</v>
      </c>
      <c r="B38" s="15">
        <f>B34+B36</f>
        <v>168440520</v>
      </c>
      <c r="C38" s="15">
        <f>C34+C36</f>
        <v>365754868</v>
      </c>
      <c r="D38" s="64"/>
      <c r="E38" s="64"/>
    </row>
    <row r="39" spans="1:5" x14ac:dyDescent="0.3">
      <c r="A39" s="19" t="s">
        <v>1</v>
      </c>
      <c r="D39" s="64"/>
      <c r="E39" s="64"/>
    </row>
    <row r="40" spans="1:5" x14ac:dyDescent="0.3">
      <c r="A40" s="6" t="s">
        <v>95</v>
      </c>
      <c r="B40" s="14">
        <v>188381504</v>
      </c>
      <c r="C40" s="14">
        <v>188381504</v>
      </c>
      <c r="D40" s="64"/>
      <c r="E40" s="64"/>
    </row>
    <row r="41" spans="1:5" x14ac:dyDescent="0.3">
      <c r="A41" s="6" t="s">
        <v>54</v>
      </c>
      <c r="B41" s="27">
        <v>0.89</v>
      </c>
      <c r="C41" s="27">
        <v>1.94</v>
      </c>
      <c r="D41" s="64"/>
      <c r="E41" s="64"/>
    </row>
    <row r="42" spans="1:5" x14ac:dyDescent="0.3">
      <c r="A42" s="62" t="s">
        <v>105</v>
      </c>
      <c r="B42" s="60"/>
      <c r="C42" s="60"/>
      <c r="D42" s="64"/>
      <c r="E42" s="64"/>
    </row>
    <row r="43" spans="1:5" ht="18" thickBot="1" x14ac:dyDescent="0.35">
      <c r="A43" s="62" t="s">
        <v>104</v>
      </c>
      <c r="B43" s="61">
        <v>4334050</v>
      </c>
      <c r="C43" s="60">
        <v>2452222</v>
      </c>
      <c r="D43" s="64"/>
      <c r="E43" s="64"/>
    </row>
    <row r="44" spans="1:5" ht="18" thickBot="1" x14ac:dyDescent="0.35">
      <c r="A44" s="19" t="s">
        <v>49</v>
      </c>
      <c r="B44" s="15">
        <f>B38+B43</f>
        <v>172774570</v>
      </c>
      <c r="C44" s="15">
        <f>C38+C43</f>
        <v>368207090</v>
      </c>
      <c r="D44" s="64"/>
      <c r="E44" s="64"/>
    </row>
    <row r="46" spans="1:5" x14ac:dyDescent="0.3">
      <c r="A46" s="22"/>
    </row>
    <row r="48" spans="1:5" x14ac:dyDescent="0.3">
      <c r="B48" s="45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zoomScale="60" zoomScaleNormal="60" workbookViewId="0">
      <selection activeCell="K14" sqref="K14"/>
    </sheetView>
  </sheetViews>
  <sheetFormatPr defaultColWidth="8.85546875" defaultRowHeight="17.25" x14ac:dyDescent="0.3"/>
  <cols>
    <col min="1" max="1" width="54.5703125" style="50" customWidth="1"/>
    <col min="2" max="2" width="22.42578125" style="50" customWidth="1"/>
    <col min="3" max="3" width="20.5703125" style="50" customWidth="1"/>
    <col min="4" max="4" width="24" style="50" customWidth="1"/>
    <col min="5" max="5" width="26.42578125" style="50" customWidth="1"/>
    <col min="6" max="6" width="22.85546875" style="50" customWidth="1"/>
    <col min="7" max="7" width="26.5703125" style="50" customWidth="1"/>
    <col min="8" max="16384" width="8.85546875" style="50"/>
  </cols>
  <sheetData>
    <row r="1" spans="1:7" ht="34.5" x14ac:dyDescent="0.3">
      <c r="B1" s="51" t="s">
        <v>56</v>
      </c>
      <c r="C1" s="51" t="s">
        <v>108</v>
      </c>
      <c r="D1" s="51" t="s">
        <v>57</v>
      </c>
      <c r="E1" s="51" t="s">
        <v>17</v>
      </c>
      <c r="F1" s="51" t="s">
        <v>18</v>
      </c>
      <c r="G1" s="51" t="s">
        <v>59</v>
      </c>
    </row>
    <row r="2" spans="1:7" x14ac:dyDescent="0.3">
      <c r="B2" s="51"/>
      <c r="C2" s="51"/>
      <c r="D2" s="51" t="s">
        <v>58</v>
      </c>
      <c r="E2" s="51"/>
      <c r="F2" s="51"/>
      <c r="G2" s="51"/>
    </row>
    <row r="3" spans="1:7" x14ac:dyDescent="0.3">
      <c r="B3" s="51"/>
      <c r="C3" s="51"/>
      <c r="D3" s="51"/>
      <c r="E3" s="51"/>
      <c r="F3" s="51"/>
      <c r="G3" s="51"/>
    </row>
    <row r="4" spans="1:7" x14ac:dyDescent="0.3">
      <c r="A4" s="54" t="s">
        <v>102</v>
      </c>
      <c r="B4" s="57">
        <v>117738440</v>
      </c>
      <c r="C4" s="57">
        <v>441418396</v>
      </c>
      <c r="D4" s="57">
        <v>247478865</v>
      </c>
      <c r="E4" s="57">
        <v>1265796861</v>
      </c>
      <c r="F4" s="57">
        <v>1816594475</v>
      </c>
      <c r="G4" s="57">
        <v>3889027037</v>
      </c>
    </row>
    <row r="5" spans="1:7" x14ac:dyDescent="0.3">
      <c r="A5" s="58" t="s">
        <v>111</v>
      </c>
      <c r="B5" s="58"/>
      <c r="C5" s="58"/>
      <c r="D5" s="58"/>
      <c r="E5" s="58"/>
      <c r="F5" s="58"/>
      <c r="G5" s="58"/>
    </row>
    <row r="6" spans="1:7" x14ac:dyDescent="0.3">
      <c r="A6" s="58" t="s">
        <v>48</v>
      </c>
      <c r="B6" s="58"/>
      <c r="C6" s="58"/>
      <c r="D6" s="58"/>
      <c r="E6" s="58"/>
      <c r="F6" s="59">
        <v>365754868</v>
      </c>
      <c r="G6" s="59">
        <v>365754868</v>
      </c>
    </row>
    <row r="7" spans="1:7" x14ac:dyDescent="0.3">
      <c r="A7" s="58" t="s">
        <v>55</v>
      </c>
      <c r="B7" s="58"/>
      <c r="C7" s="58"/>
      <c r="D7" s="58"/>
      <c r="E7" s="58"/>
      <c r="F7" s="63">
        <v>2452222</v>
      </c>
      <c r="G7" s="63">
        <v>2452222</v>
      </c>
    </row>
    <row r="8" spans="1:7" x14ac:dyDescent="0.3">
      <c r="A8" s="58"/>
      <c r="B8" s="58"/>
      <c r="C8" s="58"/>
      <c r="D8" s="58"/>
      <c r="E8" s="58"/>
      <c r="F8" s="59">
        <v>368207090</v>
      </c>
      <c r="G8" s="59">
        <v>368207090</v>
      </c>
    </row>
    <row r="9" spans="1:7" x14ac:dyDescent="0.3">
      <c r="A9" s="58"/>
      <c r="B9" s="58"/>
      <c r="C9" s="58"/>
      <c r="D9" s="58"/>
      <c r="E9" s="58"/>
      <c r="F9" s="58"/>
      <c r="G9" s="58"/>
    </row>
    <row r="10" spans="1:7" x14ac:dyDescent="0.3">
      <c r="A10" s="58" t="s">
        <v>96</v>
      </c>
      <c r="B10" s="58"/>
      <c r="C10" s="58"/>
      <c r="D10" s="58"/>
      <c r="E10" s="58"/>
      <c r="F10" s="59">
        <v>-21873676</v>
      </c>
      <c r="G10" s="59">
        <v>-21873676</v>
      </c>
    </row>
    <row r="11" spans="1:7" x14ac:dyDescent="0.3">
      <c r="A11" s="58" t="s">
        <v>97</v>
      </c>
      <c r="B11" s="58"/>
      <c r="C11" s="58"/>
      <c r="D11" s="58"/>
      <c r="E11" s="58"/>
      <c r="F11" s="59">
        <v>21873676</v>
      </c>
      <c r="G11" s="59">
        <v>21873676</v>
      </c>
    </row>
    <row r="12" spans="1:7" x14ac:dyDescent="0.3">
      <c r="A12" s="58" t="s">
        <v>98</v>
      </c>
      <c r="B12" s="59">
        <v>1766076600</v>
      </c>
      <c r="C12" s="58"/>
      <c r="D12" s="58"/>
      <c r="E12" s="58"/>
      <c r="F12" s="59">
        <v>-1766076600</v>
      </c>
      <c r="G12" s="58"/>
    </row>
    <row r="13" spans="1:7" x14ac:dyDescent="0.3">
      <c r="A13" s="58"/>
      <c r="B13" s="58"/>
      <c r="C13" s="58"/>
      <c r="D13" s="58"/>
      <c r="E13" s="58"/>
      <c r="F13" s="58"/>
      <c r="G13" s="58"/>
    </row>
    <row r="14" spans="1:7" x14ac:dyDescent="0.3">
      <c r="A14" s="58" t="s">
        <v>60</v>
      </c>
      <c r="B14" s="58"/>
      <c r="C14" s="58"/>
      <c r="D14" s="58"/>
      <c r="E14" s="58"/>
      <c r="F14" s="59"/>
      <c r="G14" s="59"/>
    </row>
    <row r="15" spans="1:7" x14ac:dyDescent="0.3">
      <c r="A15" s="58" t="s">
        <v>94</v>
      </c>
      <c r="B15" s="58"/>
      <c r="C15" s="58"/>
      <c r="D15" s="58"/>
      <c r="E15" s="58"/>
      <c r="F15" s="63">
        <v>-174488367</v>
      </c>
      <c r="G15" s="63">
        <v>-174488367</v>
      </c>
    </row>
    <row r="16" spans="1:7" x14ac:dyDescent="0.3">
      <c r="A16" s="58"/>
      <c r="B16" s="59">
        <v>1766076600</v>
      </c>
      <c r="C16" s="58"/>
      <c r="D16" s="58"/>
      <c r="E16" s="58"/>
      <c r="F16" s="59">
        <v>-1940564967</v>
      </c>
      <c r="G16" s="59">
        <v>-174488367</v>
      </c>
    </row>
    <row r="17" spans="1:7" x14ac:dyDescent="0.3">
      <c r="A17" s="54" t="s">
        <v>112</v>
      </c>
      <c r="B17" s="57">
        <v>1883815040</v>
      </c>
      <c r="C17" s="57">
        <v>441418396</v>
      </c>
      <c r="D17" s="57">
        <v>247478865</v>
      </c>
      <c r="E17" s="57">
        <v>1265796861</v>
      </c>
      <c r="F17" s="57">
        <v>244236598</v>
      </c>
      <c r="G17" s="57">
        <v>4082745760</v>
      </c>
    </row>
    <row r="18" spans="1:7" x14ac:dyDescent="0.3">
      <c r="A18" s="58" t="s">
        <v>111</v>
      </c>
      <c r="B18" s="58"/>
      <c r="C18" s="58"/>
      <c r="D18" s="58"/>
      <c r="E18" s="58"/>
      <c r="F18" s="58"/>
      <c r="G18" s="58"/>
    </row>
    <row r="19" spans="1:7" x14ac:dyDescent="0.3">
      <c r="A19" s="58" t="s">
        <v>48</v>
      </c>
      <c r="B19" s="58"/>
      <c r="C19" s="58"/>
      <c r="D19" s="58"/>
      <c r="E19" s="58"/>
      <c r="F19" s="59">
        <v>168440520</v>
      </c>
      <c r="G19" s="59">
        <v>168440520</v>
      </c>
    </row>
    <row r="20" spans="1:7" x14ac:dyDescent="0.3">
      <c r="A20" s="58" t="s">
        <v>55</v>
      </c>
      <c r="B20" s="58"/>
      <c r="C20" s="58"/>
      <c r="D20" s="58"/>
      <c r="E20" s="58"/>
      <c r="F20" s="63">
        <v>4334050</v>
      </c>
      <c r="G20" s="63">
        <v>4334050</v>
      </c>
    </row>
    <row r="21" spans="1:7" x14ac:dyDescent="0.3">
      <c r="A21" s="58"/>
      <c r="B21" s="58"/>
      <c r="C21" s="58"/>
      <c r="D21" s="58"/>
      <c r="E21" s="58"/>
      <c r="F21" s="59">
        <v>172774570</v>
      </c>
      <c r="G21" s="59">
        <v>172774570</v>
      </c>
    </row>
    <row r="22" spans="1:7" x14ac:dyDescent="0.3">
      <c r="A22" s="58" t="s">
        <v>96</v>
      </c>
      <c r="B22" s="58"/>
      <c r="C22" s="58"/>
      <c r="D22" s="58"/>
      <c r="E22" s="58"/>
      <c r="F22" s="59">
        <v>-10344066</v>
      </c>
      <c r="G22" s="59">
        <v>-10344066</v>
      </c>
    </row>
    <row r="23" spans="1:7" x14ac:dyDescent="0.3">
      <c r="A23" s="58" t="s">
        <v>97</v>
      </c>
      <c r="B23" s="58"/>
      <c r="C23" s="58"/>
      <c r="D23" s="58"/>
      <c r="E23" s="58"/>
      <c r="F23" s="59">
        <v>10344066</v>
      </c>
      <c r="G23" s="59">
        <v>10344066</v>
      </c>
    </row>
    <row r="24" spans="1:7" x14ac:dyDescent="0.3">
      <c r="A24" s="58" t="s">
        <v>60</v>
      </c>
      <c r="B24" s="58"/>
      <c r="C24" s="58"/>
      <c r="D24" s="58"/>
      <c r="E24" s="58"/>
      <c r="F24" s="59"/>
      <c r="G24" s="59"/>
    </row>
    <row r="25" spans="1:7" x14ac:dyDescent="0.3">
      <c r="A25" s="58" t="s">
        <v>103</v>
      </c>
      <c r="B25" s="58"/>
      <c r="C25" s="58"/>
      <c r="D25" s="58"/>
      <c r="E25" s="58"/>
      <c r="F25" s="59">
        <v>-131867053</v>
      </c>
      <c r="G25" s="59">
        <v>-131867053</v>
      </c>
    </row>
    <row r="26" spans="1:7" x14ac:dyDescent="0.3">
      <c r="A26" s="54" t="s">
        <v>113</v>
      </c>
      <c r="B26" s="57">
        <v>1883815040</v>
      </c>
      <c r="C26" s="57">
        <v>441418396</v>
      </c>
      <c r="D26" s="57">
        <v>247478865</v>
      </c>
      <c r="E26" s="57">
        <v>1265796861</v>
      </c>
      <c r="F26" s="57">
        <f>F17+F21+F25</f>
        <v>285144115</v>
      </c>
      <c r="G26" s="57">
        <f>G17+G21+G25</f>
        <v>4123653277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7"/>
  <sheetViews>
    <sheetView zoomScale="60" zoomScaleNormal="60" workbookViewId="0">
      <selection activeCell="J33" sqref="J33"/>
    </sheetView>
  </sheetViews>
  <sheetFormatPr defaultRowHeight="17.25" x14ac:dyDescent="0.3"/>
  <cols>
    <col min="2" max="2" width="69.140625" style="33" customWidth="1"/>
    <col min="3" max="3" width="23.28515625" style="33" customWidth="1"/>
    <col min="4" max="4" width="22.42578125" style="33" customWidth="1"/>
  </cols>
  <sheetData>
    <row r="1" spans="1:4" x14ac:dyDescent="0.25">
      <c r="A1" s="66"/>
      <c r="B1" s="67"/>
      <c r="C1" s="28" t="s">
        <v>110</v>
      </c>
      <c r="D1" s="28" t="s">
        <v>110</v>
      </c>
    </row>
    <row r="2" spans="1:4" x14ac:dyDescent="0.25">
      <c r="A2" s="66"/>
      <c r="B2" s="67"/>
      <c r="C2" s="42">
        <v>45291</v>
      </c>
      <c r="D2" s="42">
        <v>44926</v>
      </c>
    </row>
    <row r="3" spans="1:4" x14ac:dyDescent="0.25">
      <c r="A3" s="31"/>
      <c r="B3" s="43"/>
      <c r="C3" s="28"/>
      <c r="D3" s="28"/>
    </row>
    <row r="4" spans="1:4" x14ac:dyDescent="0.25">
      <c r="A4" s="31"/>
      <c r="B4" s="29" t="s">
        <v>46</v>
      </c>
      <c r="C4" s="35">
        <v>206881310</v>
      </c>
      <c r="D4" s="35">
        <v>437473521</v>
      </c>
    </row>
    <row r="5" spans="1:4" x14ac:dyDescent="0.25">
      <c r="A5" s="31"/>
      <c r="B5" s="29"/>
      <c r="C5" s="28"/>
      <c r="D5" s="28"/>
    </row>
    <row r="6" spans="1:4" x14ac:dyDescent="0.25">
      <c r="A6" s="31"/>
      <c r="B6" s="30" t="s">
        <v>61</v>
      </c>
      <c r="C6" s="28"/>
      <c r="D6" s="28"/>
    </row>
    <row r="7" spans="1:4" x14ac:dyDescent="0.25">
      <c r="A7" s="31"/>
      <c r="B7" s="30"/>
      <c r="C7" s="32"/>
      <c r="D7" s="32"/>
    </row>
    <row r="8" spans="1:4" x14ac:dyDescent="0.3">
      <c r="A8" s="31"/>
      <c r="B8" s="31" t="s">
        <v>31</v>
      </c>
      <c r="C8" s="14">
        <v>457211345</v>
      </c>
      <c r="D8" s="14">
        <v>423649671</v>
      </c>
    </row>
    <row r="9" spans="1:4" x14ac:dyDescent="0.3">
      <c r="A9" s="31"/>
      <c r="B9" s="31" t="s">
        <v>62</v>
      </c>
      <c r="C9" s="14">
        <v>-123138</v>
      </c>
      <c r="D9" s="14">
        <v>-451748</v>
      </c>
    </row>
    <row r="10" spans="1:4" x14ac:dyDescent="0.3">
      <c r="A10" s="31"/>
      <c r="B10" s="31" t="s">
        <v>63</v>
      </c>
      <c r="C10" s="14">
        <v>2685721</v>
      </c>
      <c r="D10" s="14">
        <v>13751630</v>
      </c>
    </row>
    <row r="11" spans="1:4" x14ac:dyDescent="0.3">
      <c r="A11" s="31"/>
      <c r="B11" s="52" t="s">
        <v>114</v>
      </c>
      <c r="C11" s="14">
        <v>8499713</v>
      </c>
      <c r="D11" s="48">
        <v>13249122</v>
      </c>
    </row>
    <row r="12" spans="1:4" ht="34.5" x14ac:dyDescent="0.3">
      <c r="A12" s="46"/>
      <c r="B12" s="52" t="s">
        <v>64</v>
      </c>
      <c r="C12" s="14">
        <v>-113957081</v>
      </c>
      <c r="D12" s="14">
        <v>-107066896</v>
      </c>
    </row>
    <row r="13" spans="1:4" ht="17.45" customHeight="1" x14ac:dyDescent="0.3">
      <c r="A13" s="31"/>
      <c r="B13" s="31" t="s">
        <v>106</v>
      </c>
      <c r="C13" s="14">
        <v>12567496</v>
      </c>
      <c r="D13" s="14">
        <v>2341979</v>
      </c>
    </row>
    <row r="14" spans="1:4" x14ac:dyDescent="0.3">
      <c r="A14" s="31"/>
      <c r="B14" s="46" t="s">
        <v>115</v>
      </c>
      <c r="C14" s="14">
        <v>7229380</v>
      </c>
      <c r="D14" s="14">
        <v>5541410</v>
      </c>
    </row>
    <row r="15" spans="1:4" x14ac:dyDescent="0.3">
      <c r="A15" s="31"/>
      <c r="B15" s="31" t="s">
        <v>107</v>
      </c>
      <c r="C15" s="14">
        <v>126282</v>
      </c>
      <c r="D15" s="14">
        <v>1695530</v>
      </c>
    </row>
    <row r="16" spans="1:4" x14ac:dyDescent="0.3">
      <c r="A16" s="31"/>
      <c r="B16" s="31" t="s">
        <v>116</v>
      </c>
      <c r="C16" s="14">
        <v>108175204</v>
      </c>
      <c r="D16" s="14">
        <v>42126151</v>
      </c>
    </row>
    <row r="17" spans="1:4" x14ac:dyDescent="0.3">
      <c r="A17" s="31"/>
      <c r="B17" s="31" t="s">
        <v>65</v>
      </c>
      <c r="C17" s="14">
        <v>-59679235</v>
      </c>
      <c r="D17" s="14">
        <v>-50732498</v>
      </c>
    </row>
    <row r="18" spans="1:4" x14ac:dyDescent="0.3">
      <c r="A18" s="31"/>
      <c r="B18" s="31" t="s">
        <v>66</v>
      </c>
      <c r="C18" s="14">
        <v>90701784</v>
      </c>
      <c r="D18" s="14">
        <v>51913796</v>
      </c>
    </row>
    <row r="19" spans="1:4" x14ac:dyDescent="0.3">
      <c r="A19" s="31"/>
      <c r="B19" s="52" t="s">
        <v>67</v>
      </c>
      <c r="C19" s="14">
        <v>-147131305</v>
      </c>
      <c r="D19" s="48">
        <v>-286877258</v>
      </c>
    </row>
    <row r="20" spans="1:4" ht="34.5" x14ac:dyDescent="0.3">
      <c r="A20" s="31"/>
      <c r="B20" s="31" t="s">
        <v>68</v>
      </c>
      <c r="C20" s="14">
        <v>5297914</v>
      </c>
      <c r="D20" s="14">
        <v>-124977</v>
      </c>
    </row>
    <row r="21" spans="1:4" ht="17.45" customHeight="1" x14ac:dyDescent="0.3">
      <c r="A21" s="31"/>
      <c r="B21" s="31" t="s">
        <v>69</v>
      </c>
      <c r="C21" s="14">
        <v>-330243</v>
      </c>
      <c r="D21" s="14">
        <v>-834770</v>
      </c>
    </row>
    <row r="22" spans="1:4" x14ac:dyDescent="0.25">
      <c r="A22" s="31"/>
      <c r="B22" s="29" t="s">
        <v>70</v>
      </c>
      <c r="C22" s="36">
        <f>SUM(C4:C21)</f>
        <v>578155147</v>
      </c>
      <c r="D22" s="36">
        <f>SUM(D4:D21)</f>
        <v>545654663</v>
      </c>
    </row>
    <row r="23" spans="1:4" x14ac:dyDescent="0.3">
      <c r="A23" s="31"/>
      <c r="B23" s="29"/>
      <c r="C23" s="34"/>
      <c r="D23" s="14"/>
    </row>
    <row r="24" spans="1:4" x14ac:dyDescent="0.3">
      <c r="A24" s="31"/>
      <c r="B24" s="31" t="s">
        <v>71</v>
      </c>
      <c r="C24" s="14">
        <v>-98810903</v>
      </c>
      <c r="D24" s="14">
        <v>45563916</v>
      </c>
    </row>
    <row r="25" spans="1:4" x14ac:dyDescent="0.3">
      <c r="A25" s="31"/>
      <c r="B25" s="31" t="s">
        <v>72</v>
      </c>
      <c r="C25" s="14">
        <v>23533328</v>
      </c>
      <c r="D25" s="14">
        <v>-320447461</v>
      </c>
    </row>
    <row r="26" spans="1:4" x14ac:dyDescent="0.3">
      <c r="A26" s="31"/>
      <c r="B26" s="31" t="s">
        <v>73</v>
      </c>
      <c r="C26" s="14">
        <v>72950125</v>
      </c>
      <c r="D26" s="14">
        <v>343602258</v>
      </c>
    </row>
    <row r="27" spans="1:4" x14ac:dyDescent="0.25">
      <c r="A27" s="31"/>
      <c r="B27" s="31"/>
      <c r="C27" s="32"/>
      <c r="D27" s="32"/>
    </row>
    <row r="28" spans="1:4" x14ac:dyDescent="0.25">
      <c r="A28" s="31"/>
      <c r="B28" s="29" t="s">
        <v>74</v>
      </c>
      <c r="C28" s="37">
        <f>SUM(C22:C27)</f>
        <v>575827697</v>
      </c>
      <c r="D28" s="37">
        <f>SUM(D22:D27)</f>
        <v>614373376</v>
      </c>
    </row>
    <row r="29" spans="1:4" x14ac:dyDescent="0.25">
      <c r="A29" s="31"/>
      <c r="B29" s="29"/>
      <c r="C29" s="28"/>
      <c r="D29" s="28"/>
    </row>
    <row r="30" spans="1:4" x14ac:dyDescent="0.3">
      <c r="A30" s="31"/>
      <c r="B30" s="31" t="s">
        <v>75</v>
      </c>
      <c r="C30" s="14">
        <v>4317150</v>
      </c>
      <c r="D30" s="14">
        <v>1277835</v>
      </c>
    </row>
    <row r="31" spans="1:4" x14ac:dyDescent="0.3">
      <c r="B31" s="31" t="s">
        <v>76</v>
      </c>
      <c r="C31" s="14">
        <v>-119820194</v>
      </c>
      <c r="D31" s="14">
        <v>-66822526</v>
      </c>
    </row>
    <row r="32" spans="1:4" x14ac:dyDescent="0.3">
      <c r="B32" s="31" t="s">
        <v>77</v>
      </c>
      <c r="C32" s="14">
        <v>-80998142</v>
      </c>
      <c r="D32" s="14">
        <v>-77532781</v>
      </c>
    </row>
    <row r="33" spans="2:4" x14ac:dyDescent="0.3">
      <c r="B33" s="29" t="s">
        <v>78</v>
      </c>
      <c r="C33" s="41">
        <f>SUM(C28:C32)</f>
        <v>379326511</v>
      </c>
      <c r="D33" s="41">
        <f>SUM(D28:D32)</f>
        <v>471295904</v>
      </c>
    </row>
    <row r="34" spans="2:4" x14ac:dyDescent="0.25">
      <c r="B34" s="29"/>
      <c r="C34" s="34"/>
      <c r="D34" s="34"/>
    </row>
    <row r="35" spans="2:4" x14ac:dyDescent="0.25">
      <c r="B35" s="29" t="s">
        <v>79</v>
      </c>
      <c r="C35" s="28"/>
      <c r="D35" s="29"/>
    </row>
    <row r="36" spans="2:4" x14ac:dyDescent="0.25">
      <c r="B36" s="29" t="s">
        <v>80</v>
      </c>
      <c r="C36" s="44"/>
      <c r="D36" s="29"/>
    </row>
    <row r="37" spans="2:4" x14ac:dyDescent="0.3">
      <c r="B37" s="31" t="s">
        <v>81</v>
      </c>
      <c r="C37" s="48">
        <v>-236044692</v>
      </c>
      <c r="D37" s="48">
        <v>-596593415</v>
      </c>
    </row>
    <row r="38" spans="2:4" x14ac:dyDescent="0.3">
      <c r="B38" s="31" t="s">
        <v>82</v>
      </c>
      <c r="C38" s="48">
        <v>-20149402</v>
      </c>
      <c r="D38" s="48">
        <v>-18801250</v>
      </c>
    </row>
    <row r="39" spans="2:4" x14ac:dyDescent="0.3">
      <c r="B39" s="31" t="s">
        <v>83</v>
      </c>
      <c r="C39" s="48">
        <v>13503557</v>
      </c>
      <c r="D39" s="48">
        <v>105453468</v>
      </c>
    </row>
    <row r="40" spans="2:4" x14ac:dyDescent="0.3">
      <c r="B40" s="31" t="s">
        <v>84</v>
      </c>
      <c r="C40" s="48">
        <v>263918</v>
      </c>
      <c r="D40" s="48">
        <v>479363</v>
      </c>
    </row>
    <row r="41" spans="2:4" x14ac:dyDescent="0.3">
      <c r="B41" s="31" t="s">
        <v>99</v>
      </c>
      <c r="C41" s="48">
        <v>4477340</v>
      </c>
      <c r="D41" s="48">
        <v>133208997</v>
      </c>
    </row>
    <row r="42" spans="2:4" x14ac:dyDescent="0.3">
      <c r="B42" s="31"/>
      <c r="C42" s="38"/>
      <c r="D42" s="14"/>
    </row>
    <row r="43" spans="2:4" x14ac:dyDescent="0.3">
      <c r="B43" s="44" t="s">
        <v>85</v>
      </c>
      <c r="C43" s="41">
        <f>SUM(C37:C42)</f>
        <v>-237949279</v>
      </c>
      <c r="D43" s="41">
        <f>SUM(D37:D42)</f>
        <v>-376252837</v>
      </c>
    </row>
    <row r="44" spans="2:4" x14ac:dyDescent="0.3">
      <c r="B44" s="44"/>
      <c r="C44" s="41"/>
      <c r="D44" s="41"/>
    </row>
    <row r="45" spans="2:4" x14ac:dyDescent="0.25">
      <c r="B45" s="29" t="s">
        <v>86</v>
      </c>
      <c r="C45" s="44"/>
      <c r="D45" s="28"/>
    </row>
    <row r="46" spans="2:4" x14ac:dyDescent="0.3">
      <c r="B46" s="56" t="s">
        <v>117</v>
      </c>
      <c r="C46" s="14">
        <v>246610000</v>
      </c>
      <c r="D46" s="48">
        <v>0</v>
      </c>
    </row>
    <row r="47" spans="2:4" x14ac:dyDescent="0.3">
      <c r="B47" s="31" t="s">
        <v>87</v>
      </c>
      <c r="C47" s="14">
        <v>-132098774</v>
      </c>
      <c r="D47" s="14">
        <v>-143485273</v>
      </c>
    </row>
    <row r="48" spans="2:4" x14ac:dyDescent="0.3">
      <c r="B48" s="31" t="s">
        <v>88</v>
      </c>
      <c r="C48" s="14">
        <v>175431456</v>
      </c>
      <c r="D48" s="14">
        <v>291740052</v>
      </c>
    </row>
    <row r="49" spans="2:4" x14ac:dyDescent="0.3">
      <c r="B49" s="31" t="s">
        <v>89</v>
      </c>
      <c r="C49" s="14">
        <v>-5601390</v>
      </c>
      <c r="D49" s="14">
        <v>-5157454</v>
      </c>
    </row>
    <row r="50" spans="2:4" x14ac:dyDescent="0.3">
      <c r="B50" s="31" t="s">
        <v>90</v>
      </c>
      <c r="C50" s="14">
        <v>-132399008</v>
      </c>
      <c r="D50" s="14">
        <v>-175088518</v>
      </c>
    </row>
    <row r="51" spans="2:4" x14ac:dyDescent="0.3">
      <c r="B51" s="29" t="s">
        <v>91</v>
      </c>
      <c r="C51" s="41">
        <f>SUM(C46:C50)</f>
        <v>151942284</v>
      </c>
      <c r="D51" s="41">
        <f>SUM(D47:D50)</f>
        <v>-31991193</v>
      </c>
    </row>
    <row r="52" spans="2:4" x14ac:dyDescent="0.3">
      <c r="B52" s="55"/>
      <c r="C52" s="41"/>
      <c r="D52" s="41"/>
    </row>
    <row r="53" spans="2:4" x14ac:dyDescent="0.3">
      <c r="B53" s="39" t="s">
        <v>92</v>
      </c>
      <c r="C53" s="41">
        <f>C51+C43+C33</f>
        <v>293319516</v>
      </c>
      <c r="D53" s="41">
        <f>D51+D43+D33</f>
        <v>63051874</v>
      </c>
    </row>
    <row r="54" spans="2:4" x14ac:dyDescent="0.25">
      <c r="B54" s="31"/>
      <c r="C54" s="34"/>
      <c r="D54" s="28"/>
    </row>
    <row r="55" spans="2:4" x14ac:dyDescent="0.25">
      <c r="B55" s="39" t="s">
        <v>100</v>
      </c>
      <c r="C55" s="36">
        <v>384237135</v>
      </c>
      <c r="D55" s="36">
        <v>321185261</v>
      </c>
    </row>
    <row r="56" spans="2:4" x14ac:dyDescent="0.25">
      <c r="B56" s="29"/>
      <c r="C56" s="34"/>
      <c r="D56" s="34"/>
    </row>
    <row r="57" spans="2:4" x14ac:dyDescent="0.25">
      <c r="B57" s="39" t="s">
        <v>93</v>
      </c>
      <c r="C57" s="40">
        <f>C53+C55</f>
        <v>677556651</v>
      </c>
      <c r="D57" s="40">
        <f>D53+D55</f>
        <v>384237135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31122023-En</vt:lpstr>
      <vt:lpstr>Rez. Glob_31122023-En</vt:lpstr>
      <vt:lpstr>Capitaluri_31122023_En</vt:lpstr>
      <vt:lpstr>Flux de numerar_31122023_En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2024-03-27T10:20:14Z</dcterms:modified>
</cp:coreProperties>
</file>