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0\Rezultate trim. III\Luci S\"/>
    </mc:Choice>
  </mc:AlternateContent>
  <bookViews>
    <workbookView xWindow="0" yWindow="0" windowWidth="19200" windowHeight="6465" tabRatio="860"/>
  </bookViews>
  <sheets>
    <sheet name=" Poz.Fin. 30092020-En" sheetId="5" r:id="rId1"/>
    <sheet name="Rez. Glob_30092020-En" sheetId="6" r:id="rId2"/>
    <sheet name="Capitaluri_30092020-En" sheetId="7" r:id="rId3"/>
    <sheet name="Flux de trez_30092020-En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8" l="1"/>
  <c r="D49" i="8" l="1"/>
  <c r="D43" i="8"/>
  <c r="C43" i="8"/>
  <c r="D23" i="8"/>
  <c r="D30" i="8" s="1"/>
  <c r="D35" i="8" s="1"/>
  <c r="C23" i="8"/>
  <c r="C30" i="8" s="1"/>
  <c r="C35" i="8" s="1"/>
  <c r="D51" i="8" l="1"/>
  <c r="D53" i="8" s="1"/>
  <c r="C51" i="8"/>
  <c r="C53" i="8" s="1"/>
  <c r="D46" i="5"/>
  <c r="C46" i="5"/>
  <c r="D37" i="5"/>
  <c r="D48" i="5" s="1"/>
  <c r="C37" i="5"/>
  <c r="C48" i="5" s="1"/>
  <c r="D30" i="5"/>
  <c r="D50" i="5" s="1"/>
  <c r="C30" i="5"/>
  <c r="D18" i="5"/>
  <c r="C18" i="5"/>
  <c r="D12" i="5"/>
  <c r="D20" i="5" s="1"/>
  <c r="C12" i="5"/>
  <c r="C20" i="5" s="1"/>
  <c r="C50" i="5" l="1"/>
</calcChain>
</file>

<file path=xl/sharedStrings.xml><?xml version="1.0" encoding="utf-8"?>
<sst xmlns="http://schemas.openxmlformats.org/spreadsheetml/2006/main" count="157" uniqueCount="123">
  <si>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</si>
  <si>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</si>
  <si>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</si>
  <si>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</si>
  <si>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</si>
  <si>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</si>
  <si>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</si>
  <si>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</si>
  <si>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</si>
  <si>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</si>
  <si>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</si>
  <si>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</si>
  <si>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</si>
  <si>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</si>
  <si>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</si>
  <si>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</si>
  <si>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</si>
  <si>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</si>
  <si>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</si>
  <si>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</si>
  <si>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</si>
  <si>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</si>
  <si>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</si>
  <si>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</si>
  <si>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</si>
  <si>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</si>
  <si>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</si>
  <si>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</si>
  <si>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</si>
  <si>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</si>
  <si>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Current tax payment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</si>
  <si>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</si>
  <si>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</si>
  <si>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</si>
  <si>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</si>
  <si>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</si>
  <si>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</si>
  <si>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</si>
  <si>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</si>
  <si>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</si>
  <si>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</si>
  <si>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</si>
  <si>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</si>
  <si>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</si>
  <si>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</si>
  <si>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</si>
  <si>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</si>
  <si>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</si>
  <si>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</si>
  <si>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</si>
  <si>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</si>
  <si>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</si>
  <si>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</si>
  <si>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</si>
  <si>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</si>
  <si>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</si>
  <si>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</si>
  <si>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</si>
  <si>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</si>
  <si>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Net profit for the period, reported</t>
  </si>
  <si>
    <t>Actuarial gain/loss for the period</t>
  </si>
  <si>
    <t>Cash generated from operations</t>
  </si>
  <si>
    <t>Interest received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</si>
  <si>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</si>
  <si>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</si>
  <si>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</si>
  <si>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</si>
  <si>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</si>
  <si>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</si>
  <si>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</si>
  <si>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</si>
  <si>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>Short term loans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</si>
  <si>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</si>
  <si>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</si>
  <si>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</si>
  <si>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</si>
  <si>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</si>
  <si>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Transactions with shareholders:</t>
  </si>
  <si>
    <t>Net profit related to the period</t>
  </si>
  <si>
    <t xml:space="preserve">Deferred tax adjustment loss </t>
  </si>
  <si>
    <t xml:space="preserve">Balance on 31 December 2019 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</si>
  <si>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</si>
  <si>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</si>
  <si>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</si>
  <si>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</si>
  <si>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>Balance on 1 January 2019</t>
  </si>
  <si>
    <t>Dividends for 2018</t>
  </si>
  <si>
    <t xml:space="preserve"> -</t>
  </si>
  <si>
    <t>NTS gas consumption, materials and consumables used</t>
  </si>
  <si>
    <t>Earnings per share, basic and diluted (expressed in RON per share)</t>
  </si>
  <si>
    <t>Dividends for 2019</t>
  </si>
  <si>
    <t>Adjustments for:</t>
  </si>
  <si>
    <t>Gain/(loss) on transfer of fixed assets</t>
  </si>
  <si>
    <t xml:space="preserve">Provisions for risks and charges </t>
  </si>
  <si>
    <t>Provisions for investment</t>
  </si>
  <si>
    <t>Revenue from connection fees, grants and goods taken free of charge</t>
  </si>
  <si>
    <t>Concession Agreement Receivable adjustment</t>
  </si>
  <si>
    <t>Sundry debtors and receivable loss</t>
  </si>
  <si>
    <t>Adjustments for impairment of receivables</t>
  </si>
  <si>
    <t>Interest revenue</t>
  </si>
  <si>
    <t>Inventory impairement loss / (gain)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</si>
  <si>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</si>
  <si>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</si>
  <si>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</si>
  <si>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</si>
  <si>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</si>
  <si>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Paid profit tax</t>
  </si>
  <si>
    <t xml:space="preserve">Financial investment/shares </t>
  </si>
  <si>
    <t xml:space="preserve">Receipts from the disposal of tangible assets </t>
  </si>
  <si>
    <t>Long term loans drawings</t>
  </si>
  <si>
    <t>Net cash used in investment activities</t>
  </si>
  <si>
    <t>Net change in cash and cash equivalents</t>
  </si>
  <si>
    <t>Cash and cash equivalent as at the beginning  of the year</t>
  </si>
  <si>
    <t xml:space="preserve">Balance on 30 September 2019 </t>
  </si>
  <si>
    <t xml:space="preserve">Balance on 30 September 2020 </t>
  </si>
  <si>
    <t xml:space="preserve">The nine months  ended  </t>
  </si>
  <si>
    <t xml:space="preserve">The nine months ended </t>
  </si>
  <si>
    <t>Interest loss</t>
  </si>
  <si>
    <t>Impairment adjustments for financial assets</t>
  </si>
  <si>
    <t>Other loss and revenue</t>
  </si>
  <si>
    <t>Interest paid</t>
  </si>
  <si>
    <t>Loans for working capital</t>
  </si>
  <si>
    <t>Cash flow from connection fees and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</si>
</sst>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1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u/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b/>
      <sz val="12"/>
      <color theme="1"/>
      <name val="Georgia"/>
      <family val="1"/>
    </font>
    <font>
      <b/>
      <sz val="11"/>
      <color theme="1"/>
      <name val="Segoe UI"/>
      <family val="2"/>
    </font>
    <font>
      <b/>
      <sz val="11"/>
      <color theme="1"/>
      <name val="Georgia"/>
      <family val="1"/>
    </font>
    <font>
      <sz val="12"/>
      <color theme="1"/>
      <name val="Times New Roman"/>
      <family val="1"/>
    </font>
    <font>
      <u val="double"/>
      <sz val="12"/>
      <color theme="1"/>
      <name val="Segoe UI"/>
      <family val="2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</font>
    <font>
      <u/>
      <sz val="11"/>
      <color theme="1"/>
      <name val="Georgia"/>
      <family val="1"/>
    </font>
    <font>
      <u/>
      <sz val="11"/>
      <color theme="1"/>
      <name val="Segoe UI"/>
      <family val="2"/>
      <charset val="238"/>
    </font>
    <font>
      <b/>
      <u/>
      <sz val="11"/>
      <color theme="1"/>
      <name val="Segoe UI"/>
      <family val="2"/>
      <charset val="238"/>
    </font>
    <font>
      <b/>
      <u/>
      <sz val="11"/>
      <color theme="1"/>
      <name val="Georgia"/>
      <family val="1"/>
    </font>
    <font>
      <u/>
      <sz val="11"/>
      <color rgb="FF000000"/>
      <name val="Segoe UI"/>
      <family val="2"/>
      <charset val="238"/>
    </font>
    <font>
      <u/>
      <sz val="11"/>
      <color rgb="FF000000"/>
      <name val="Segoe UI"/>
      <family val="2"/>
    </font>
    <font>
      <u/>
      <sz val="11"/>
      <color theme="1"/>
      <name val="Segoe UI"/>
      <family val="2"/>
    </font>
    <font>
      <b/>
      <u val="double"/>
      <sz val="11"/>
      <color theme="1"/>
      <name val="Segoe UI"/>
      <family val="2"/>
      <charset val="238"/>
    </font>
    <font>
      <b/>
      <sz val="11"/>
      <color rgb="FF000000"/>
      <name val="Segoe UI"/>
      <family val="2"/>
    </font>
    <font>
      <b/>
      <u/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7" fillId="0" borderId="0" xfId="0" applyFont="1"/>
    <xf numFmtId="3" fontId="7" fillId="0" borderId="0" xfId="0" applyNumberFormat="1" applyFont="1" applyFill="1"/>
    <xf numFmtId="0" fontId="1" fillId="0" borderId="0" xfId="0" applyFont="1" applyAlignment="1">
      <alignment vertical="top" wrapText="1"/>
    </xf>
    <xf numFmtId="3" fontId="8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9" fillId="0" borderId="1" xfId="0" applyNumberFormat="1" applyFont="1" applyFill="1" applyBorder="1"/>
    <xf numFmtId="37" fontId="9" fillId="0" borderId="2" xfId="0" applyNumberFormat="1" applyFont="1" applyFill="1" applyBorder="1" applyAlignment="1">
      <alignment horizontal="right"/>
    </xf>
    <xf numFmtId="37" fontId="9" fillId="0" borderId="3" xfId="0" applyNumberFormat="1" applyFont="1" applyFill="1" applyBorder="1" applyAlignment="1">
      <alignment horizontal="right"/>
    </xf>
    <xf numFmtId="14" fontId="10" fillId="0" borderId="0" xfId="0" applyNumberFormat="1" applyFont="1" applyAlignment="1">
      <alignment horizontal="right" wrapText="1"/>
    </xf>
    <xf numFmtId="37" fontId="7" fillId="0" borderId="0" xfId="0" applyNumberFormat="1" applyFont="1"/>
    <xf numFmtId="14" fontId="10" fillId="0" borderId="0" xfId="0" applyNumberFormat="1" applyFont="1" applyFill="1" applyAlignment="1">
      <alignment horizontal="right" wrapText="1"/>
    </xf>
    <xf numFmtId="3" fontId="2" fillId="0" borderId="0" xfId="0" applyNumberFormat="1" applyFont="1"/>
    <xf numFmtId="0" fontId="11" fillId="0" borderId="0" xfId="0" applyFont="1" applyFill="1" applyAlignment="1">
      <alignment wrapText="1"/>
    </xf>
    <xf numFmtId="0" fontId="13" fillId="0" borderId="0" xfId="0" applyFont="1" applyFill="1"/>
    <xf numFmtId="37" fontId="14" fillId="0" borderId="0" xfId="0" applyNumberFormat="1" applyFont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Fill="1"/>
    <xf numFmtId="3" fontId="13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8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3" fontId="15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21" fillId="0" borderId="3" xfId="0" applyFont="1" applyBorder="1" applyAlignment="1">
      <alignment horizontal="right"/>
    </xf>
    <xf numFmtId="3" fontId="7" fillId="0" borderId="0" xfId="0" applyNumberFormat="1" applyFont="1"/>
    <xf numFmtId="0" fontId="21" fillId="0" borderId="0" xfId="0" applyFont="1" applyAlignment="1">
      <alignment horizontal="right"/>
    </xf>
    <xf numFmtId="0" fontId="24" fillId="0" borderId="0" xfId="0" applyFont="1"/>
    <xf numFmtId="3" fontId="25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37" fontId="2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vertical="center" wrapText="1"/>
    </xf>
    <xf numFmtId="3" fontId="31" fillId="0" borderId="0" xfId="0" applyNumberFormat="1" applyFont="1" applyAlignment="1">
      <alignment vertical="center" wrapText="1"/>
    </xf>
    <xf numFmtId="37" fontId="27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vertical="center" wrapText="1"/>
    </xf>
    <xf numFmtId="37" fontId="33" fillId="0" borderId="0" xfId="0" applyNumberFormat="1" applyFont="1" applyAlignment="1">
      <alignment vertical="center" wrapText="1"/>
    </xf>
    <xf numFmtId="37" fontId="34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vertical="center" wrapText="1"/>
    </xf>
    <xf numFmtId="37" fontId="35" fillId="0" borderId="0" xfId="0" applyNumberFormat="1" applyFont="1" applyAlignment="1">
      <alignment vertical="center" wrapText="1"/>
    </xf>
    <xf numFmtId="3" fontId="35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15" fontId="37" fillId="0" borderId="0" xfId="0" applyNumberFormat="1" applyFont="1" applyFill="1" applyAlignment="1">
      <alignment horizontal="right" vertical="center" wrapText="1" indent="1"/>
    </xf>
    <xf numFmtId="15" fontId="37" fillId="0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27" fillId="0" borderId="0" xfId="0" applyFont="1" applyAlignment="1">
      <alignment horizontal="justify" vertical="center" wrapText="1"/>
    </xf>
    <xf numFmtId="0" fontId="22" fillId="0" borderId="0" xfId="0" applyFont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right" vertical="center" wrapText="1"/>
    </xf>
    <xf numFmtId="0" fontId="27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="70" zoomScaleNormal="70" workbookViewId="0">
      <selection activeCell="B4" sqref="B4"/>
    </sheetView>
  </sheetViews>
  <sheetFormatPr defaultColWidth="9.140625" defaultRowHeight="17.25" x14ac:dyDescent="0.3"/>
  <cols>
    <col min="1" max="1" width="9.140625" style="18"/>
    <col min="2" max="2" width="48.85546875" style="1" customWidth="1"/>
    <col min="3" max="3" width="18.42578125" style="2" customWidth="1"/>
    <col min="4" max="4" width="17.42578125" style="2" customWidth="1"/>
    <col min="5" max="16384" width="9.140625" style="18"/>
  </cols>
  <sheetData>
    <row r="1" spans="2:7" ht="18" thickBot="1" x14ac:dyDescent="0.35"/>
    <row r="2" spans="2:7" x14ac:dyDescent="0.3">
      <c r="B2" s="4"/>
      <c r="C2" s="5">
        <v>43830</v>
      </c>
      <c r="D2" s="5">
        <v>44104</v>
      </c>
    </row>
    <row r="3" spans="2:7" ht="18" thickBot="1" x14ac:dyDescent="0.35">
      <c r="B3" s="4"/>
      <c r="C3" s="6"/>
      <c r="D3" s="56"/>
    </row>
    <row r="4" spans="2:7" x14ac:dyDescent="0.3">
      <c r="B4" s="4"/>
      <c r="D4" s="7"/>
    </row>
    <row r="5" spans="2:7" x14ac:dyDescent="0.3">
      <c r="B5" s="4" t="s">
        <v>4</v>
      </c>
      <c r="D5" s="7"/>
    </row>
    <row r="6" spans="2:7" x14ac:dyDescent="0.3">
      <c r="B6" s="10" t="s">
        <v>7</v>
      </c>
      <c r="C6" s="2">
        <v>476405816</v>
      </c>
      <c r="D6" s="9">
        <v>453557296</v>
      </c>
      <c r="F6" s="57"/>
      <c r="G6" s="57"/>
    </row>
    <row r="7" spans="2:7" x14ac:dyDescent="0.3">
      <c r="B7" s="10" t="s">
        <v>6</v>
      </c>
      <c r="C7" s="2">
        <v>9359179</v>
      </c>
      <c r="D7" s="22">
        <v>9462567</v>
      </c>
      <c r="F7" s="57"/>
      <c r="G7" s="57"/>
    </row>
    <row r="8" spans="2:7" x14ac:dyDescent="0.3">
      <c r="B8" s="10" t="s">
        <v>5</v>
      </c>
      <c r="C8" s="2">
        <v>3058556071</v>
      </c>
      <c r="D8" s="9">
        <v>3872151543</v>
      </c>
      <c r="F8" s="57"/>
      <c r="G8" s="57"/>
    </row>
    <row r="9" spans="2:7" x14ac:dyDescent="0.3">
      <c r="B9" s="8" t="s">
        <v>8</v>
      </c>
      <c r="C9" s="2">
        <v>215886809</v>
      </c>
      <c r="D9" s="9">
        <v>282280178</v>
      </c>
      <c r="F9" s="57"/>
      <c r="G9" s="57"/>
    </row>
    <row r="10" spans="2:7" x14ac:dyDescent="0.3">
      <c r="B10" s="8" t="s">
        <v>9</v>
      </c>
      <c r="C10" s="2">
        <v>723921414</v>
      </c>
      <c r="D10" s="9">
        <v>967925415</v>
      </c>
      <c r="F10" s="57"/>
      <c r="G10" s="57"/>
    </row>
    <row r="11" spans="2:7" ht="18" thickBot="1" x14ac:dyDescent="0.35">
      <c r="B11" s="8"/>
      <c r="D11" s="22"/>
      <c r="F11" s="57"/>
      <c r="G11" s="57"/>
    </row>
    <row r="12" spans="2:7" ht="18" thickBot="1" x14ac:dyDescent="0.35">
      <c r="B12" s="4"/>
      <c r="C12" s="11">
        <f>SUM(C6:C11)</f>
        <v>4484129289</v>
      </c>
      <c r="D12" s="11">
        <f>SUM(D6:D11)</f>
        <v>5585376999</v>
      </c>
      <c r="F12" s="57"/>
      <c r="G12" s="57"/>
    </row>
    <row r="13" spans="2:7" x14ac:dyDescent="0.3">
      <c r="B13" s="8"/>
      <c r="D13" s="9"/>
      <c r="F13" s="57"/>
      <c r="G13" s="57"/>
    </row>
    <row r="14" spans="2:7" x14ac:dyDescent="0.3">
      <c r="B14" s="4" t="s">
        <v>0</v>
      </c>
      <c r="D14" s="9"/>
      <c r="F14" s="57"/>
      <c r="G14" s="57"/>
    </row>
    <row r="15" spans="2:7" x14ac:dyDescent="0.3">
      <c r="B15" s="10" t="s">
        <v>10</v>
      </c>
      <c r="C15" s="2">
        <v>488033645</v>
      </c>
      <c r="D15" s="9">
        <v>344464206</v>
      </c>
      <c r="F15" s="57"/>
      <c r="G15" s="57"/>
    </row>
    <row r="16" spans="2:7" x14ac:dyDescent="0.3">
      <c r="B16" s="17" t="s">
        <v>11</v>
      </c>
      <c r="C16" s="2">
        <v>485867200</v>
      </c>
      <c r="D16" s="9">
        <v>295650922</v>
      </c>
      <c r="F16" s="57"/>
      <c r="G16" s="57"/>
    </row>
    <row r="17" spans="2:7" ht="18" thickBot="1" x14ac:dyDescent="0.35">
      <c r="B17" s="8" t="s">
        <v>12</v>
      </c>
      <c r="C17" s="2">
        <v>311138161</v>
      </c>
      <c r="D17" s="9">
        <v>335249821</v>
      </c>
      <c r="F17" s="57"/>
      <c r="G17" s="57"/>
    </row>
    <row r="18" spans="2:7" ht="18" thickBot="1" x14ac:dyDescent="0.35">
      <c r="B18" s="4"/>
      <c r="C18" s="12">
        <f>SUM(C15:C17)</f>
        <v>1285039006</v>
      </c>
      <c r="D18" s="12">
        <f>SUM(D15:D17)</f>
        <v>975364949</v>
      </c>
      <c r="F18" s="57"/>
      <c r="G18" s="57"/>
    </row>
    <row r="19" spans="2:7" x14ac:dyDescent="0.3">
      <c r="B19" s="4"/>
      <c r="C19" s="7"/>
      <c r="D19" s="7"/>
      <c r="F19" s="57"/>
      <c r="G19" s="57"/>
    </row>
    <row r="20" spans="2:7" ht="18" thickBot="1" x14ac:dyDescent="0.35">
      <c r="B20" s="4" t="s">
        <v>13</v>
      </c>
      <c r="C20" s="13">
        <f>C18+C12</f>
        <v>5769168295</v>
      </c>
      <c r="D20" s="13">
        <f>D18+D12</f>
        <v>6560741948</v>
      </c>
      <c r="F20" s="57"/>
      <c r="G20" s="57"/>
    </row>
    <row r="21" spans="2:7" ht="18" thickTop="1" x14ac:dyDescent="0.3">
      <c r="B21" s="8"/>
      <c r="D21" s="9"/>
      <c r="F21" s="57"/>
      <c r="G21" s="57"/>
    </row>
    <row r="22" spans="2:7" x14ac:dyDescent="0.3">
      <c r="B22" s="14" t="s">
        <v>14</v>
      </c>
      <c r="D22" s="9"/>
      <c r="F22" s="57"/>
      <c r="G22" s="57"/>
    </row>
    <row r="23" spans="2:7" x14ac:dyDescent="0.3">
      <c r="B23" s="8"/>
      <c r="D23" s="9"/>
      <c r="F23" s="57"/>
      <c r="G23" s="57"/>
    </row>
    <row r="24" spans="2:7" x14ac:dyDescent="0.3">
      <c r="B24" s="4" t="s">
        <v>15</v>
      </c>
      <c r="D24" s="9"/>
      <c r="F24" s="57"/>
      <c r="G24" s="57"/>
    </row>
    <row r="25" spans="2:7" x14ac:dyDescent="0.3">
      <c r="B25" s="8" t="s">
        <v>16</v>
      </c>
      <c r="C25" s="2">
        <v>117738440</v>
      </c>
      <c r="D25" s="9">
        <v>117738440</v>
      </c>
      <c r="F25" s="57"/>
      <c r="G25" s="57"/>
    </row>
    <row r="26" spans="2:7" x14ac:dyDescent="0.3">
      <c r="B26" s="8" t="s">
        <v>17</v>
      </c>
      <c r="C26" s="2">
        <v>441418396</v>
      </c>
      <c r="D26" s="9">
        <v>441418396</v>
      </c>
      <c r="F26" s="57"/>
      <c r="G26" s="57"/>
    </row>
    <row r="27" spans="2:7" x14ac:dyDescent="0.3">
      <c r="B27" s="8" t="s">
        <v>18</v>
      </c>
      <c r="C27" s="2">
        <v>247478865</v>
      </c>
      <c r="D27" s="9">
        <v>247478865</v>
      </c>
      <c r="F27" s="57"/>
      <c r="G27" s="57"/>
    </row>
    <row r="28" spans="2:7" x14ac:dyDescent="0.3">
      <c r="B28" s="8" t="s">
        <v>19</v>
      </c>
      <c r="C28" s="2">
        <v>1265796861</v>
      </c>
      <c r="D28" s="9">
        <v>1265796861</v>
      </c>
      <c r="F28" s="57"/>
      <c r="G28" s="57"/>
    </row>
    <row r="29" spans="2:7" ht="18" thickBot="1" x14ac:dyDescent="0.35">
      <c r="B29" s="8" t="s">
        <v>20</v>
      </c>
      <c r="C29" s="2">
        <v>1709507825</v>
      </c>
      <c r="D29" s="9">
        <v>1732162850</v>
      </c>
      <c r="F29" s="57"/>
      <c r="G29" s="57"/>
    </row>
    <row r="30" spans="2:7" ht="18" thickBot="1" x14ac:dyDescent="0.35">
      <c r="B30" s="4"/>
      <c r="C30" s="12">
        <f>SUM(C25:C29)</f>
        <v>3781940387</v>
      </c>
      <c r="D30" s="12">
        <f>SUM(D25:D29)</f>
        <v>3804595412</v>
      </c>
      <c r="F30" s="57"/>
      <c r="G30" s="57"/>
    </row>
    <row r="31" spans="2:7" x14ac:dyDescent="0.3">
      <c r="B31" s="14" t="s">
        <v>21</v>
      </c>
      <c r="D31" s="9"/>
      <c r="F31" s="57"/>
      <c r="G31" s="57"/>
    </row>
    <row r="32" spans="2:7" x14ac:dyDescent="0.3">
      <c r="B32" s="8" t="s">
        <v>22</v>
      </c>
      <c r="C32" s="2">
        <v>661062420</v>
      </c>
      <c r="D32" s="9">
        <v>1185175479</v>
      </c>
      <c r="F32" s="57"/>
      <c r="G32" s="57"/>
    </row>
    <row r="33" spans="2:7" x14ac:dyDescent="0.3">
      <c r="B33" s="8" t="s">
        <v>23</v>
      </c>
      <c r="C33" s="2">
        <v>119858608</v>
      </c>
      <c r="D33" s="9">
        <v>119858608</v>
      </c>
      <c r="F33" s="57"/>
      <c r="G33" s="57"/>
    </row>
    <row r="34" spans="2:7" x14ac:dyDescent="0.3">
      <c r="B34" s="8" t="s">
        <v>24</v>
      </c>
      <c r="C34" s="2">
        <v>647728922</v>
      </c>
      <c r="D34" s="9">
        <v>840478673</v>
      </c>
      <c r="F34" s="57"/>
      <c r="G34" s="57"/>
    </row>
    <row r="35" spans="2:7" x14ac:dyDescent="0.3">
      <c r="B35" s="8" t="s">
        <v>25</v>
      </c>
      <c r="C35" s="22">
        <v>7860382</v>
      </c>
      <c r="D35" s="9">
        <v>8849493</v>
      </c>
      <c r="F35" s="57"/>
      <c r="G35" s="57"/>
    </row>
    <row r="36" spans="2:7" ht="18" thickBot="1" x14ac:dyDescent="0.35">
      <c r="B36" s="8" t="s">
        <v>26</v>
      </c>
      <c r="C36" s="2">
        <v>53278838</v>
      </c>
      <c r="D36" s="22">
        <v>7331156</v>
      </c>
      <c r="F36" s="57"/>
      <c r="G36" s="57"/>
    </row>
    <row r="37" spans="2:7" ht="18" thickBot="1" x14ac:dyDescent="0.35">
      <c r="B37" s="4"/>
      <c r="C37" s="12">
        <f>SUM(C32:C36)</f>
        <v>1489789170</v>
      </c>
      <c r="D37" s="12">
        <f>SUM(D32:D36)</f>
        <v>2161693409</v>
      </c>
      <c r="F37" s="57"/>
      <c r="G37" s="57"/>
    </row>
    <row r="38" spans="2:7" x14ac:dyDescent="0.3">
      <c r="F38" s="57"/>
      <c r="G38" s="57"/>
    </row>
    <row r="39" spans="2:7" x14ac:dyDescent="0.3">
      <c r="B39" s="4"/>
      <c r="D39" s="15"/>
      <c r="F39" s="57"/>
      <c r="G39" s="57"/>
    </row>
    <row r="40" spans="2:7" x14ac:dyDescent="0.3">
      <c r="B40" s="4" t="s">
        <v>27</v>
      </c>
      <c r="D40" s="9"/>
      <c r="F40" s="57"/>
      <c r="G40" s="57"/>
    </row>
    <row r="41" spans="2:7" x14ac:dyDescent="0.3">
      <c r="B41" s="8" t="s">
        <v>28</v>
      </c>
      <c r="C41" s="2">
        <v>420478016</v>
      </c>
      <c r="D41" s="9">
        <v>477162734</v>
      </c>
      <c r="F41" s="57"/>
      <c r="G41" s="57"/>
    </row>
    <row r="42" spans="2:7" x14ac:dyDescent="0.3">
      <c r="B42" s="8" t="s">
        <v>29</v>
      </c>
      <c r="C42" s="2">
        <v>72239710</v>
      </c>
      <c r="D42" s="9">
        <v>62738561</v>
      </c>
      <c r="F42" s="57"/>
      <c r="G42" s="57"/>
    </row>
    <row r="43" spans="2:7" x14ac:dyDescent="0.3">
      <c r="B43" s="8" t="s">
        <v>30</v>
      </c>
      <c r="C43" s="2" t="s">
        <v>3</v>
      </c>
      <c r="D43" s="22" t="s">
        <v>87</v>
      </c>
      <c r="F43" s="57"/>
      <c r="G43" s="57"/>
    </row>
    <row r="44" spans="2:7" x14ac:dyDescent="0.3">
      <c r="B44" s="8" t="s">
        <v>71</v>
      </c>
      <c r="C44" s="2">
        <v>2867580</v>
      </c>
      <c r="D44" s="9">
        <v>52698400</v>
      </c>
      <c r="F44" s="57"/>
      <c r="G44" s="57"/>
    </row>
    <row r="45" spans="2:7" ht="18" thickBot="1" x14ac:dyDescent="0.35">
      <c r="B45" s="8" t="s">
        <v>23</v>
      </c>
      <c r="C45" s="2">
        <v>1853432</v>
      </c>
      <c r="D45" s="9">
        <v>1853432</v>
      </c>
      <c r="F45" s="57"/>
      <c r="G45" s="57"/>
    </row>
    <row r="46" spans="2:7" ht="18" thickBot="1" x14ac:dyDescent="0.35">
      <c r="B46" s="4"/>
      <c r="C46" s="11">
        <f>SUM(C41:C45)</f>
        <v>497438738</v>
      </c>
      <c r="D46" s="11">
        <f>SUM(D41:D45)</f>
        <v>594453127</v>
      </c>
      <c r="F46" s="57"/>
      <c r="G46" s="57"/>
    </row>
    <row r="47" spans="2:7" x14ac:dyDescent="0.3">
      <c r="B47" s="4"/>
      <c r="C47" s="9"/>
      <c r="D47" s="9"/>
      <c r="F47" s="57"/>
      <c r="G47" s="57"/>
    </row>
    <row r="48" spans="2:7" ht="18" thickBot="1" x14ac:dyDescent="0.35">
      <c r="B48" s="4" t="s">
        <v>31</v>
      </c>
      <c r="C48" s="16">
        <f>C37+C46</f>
        <v>1987227908</v>
      </c>
      <c r="D48" s="16">
        <f>D37+D46</f>
        <v>2756146536</v>
      </c>
      <c r="F48" s="57"/>
      <c r="G48" s="57"/>
    </row>
    <row r="49" spans="2:7" x14ac:dyDescent="0.3">
      <c r="B49" s="4"/>
      <c r="C49" s="7"/>
      <c r="D49" s="7"/>
      <c r="F49" s="57"/>
      <c r="G49" s="57"/>
    </row>
    <row r="50" spans="2:7" x14ac:dyDescent="0.3">
      <c r="B50" s="4" t="s">
        <v>32</v>
      </c>
      <c r="C50" s="23">
        <f>C30+C48</f>
        <v>5769168295</v>
      </c>
      <c r="D50" s="23">
        <f>D30+D48</f>
        <v>6560741948</v>
      </c>
      <c r="F50" s="57"/>
      <c r="G50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60" zoomScaleNormal="60" workbookViewId="0">
      <selection activeCell="L23" sqref="L23"/>
    </sheetView>
  </sheetViews>
  <sheetFormatPr defaultColWidth="8.7109375" defaultRowHeight="17.25" x14ac:dyDescent="0.3"/>
  <cols>
    <col min="1" max="1" width="82.5703125" style="1" customWidth="1"/>
    <col min="2" max="2" width="24.140625" style="2" customWidth="1"/>
    <col min="3" max="3" width="26.5703125" style="2" customWidth="1"/>
    <col min="4" max="4" width="9" style="18" customWidth="1"/>
    <col min="5" max="16384" width="8.7109375" style="18"/>
  </cols>
  <sheetData>
    <row r="1" spans="1:7" ht="18" thickBot="1" x14ac:dyDescent="0.35"/>
    <row r="2" spans="1:7" x14ac:dyDescent="0.3">
      <c r="A2" s="92"/>
      <c r="B2" s="27" t="s">
        <v>1</v>
      </c>
      <c r="C2" s="27" t="s">
        <v>1</v>
      </c>
    </row>
    <row r="3" spans="1:7" x14ac:dyDescent="0.3">
      <c r="A3" s="92"/>
      <c r="B3" s="29">
        <v>43466</v>
      </c>
      <c r="C3" s="31">
        <v>43831</v>
      </c>
    </row>
    <row r="4" spans="1:7" x14ac:dyDescent="0.3">
      <c r="A4" s="92"/>
      <c r="B4" s="29">
        <v>43738</v>
      </c>
      <c r="C4" s="31">
        <v>44104</v>
      </c>
    </row>
    <row r="5" spans="1:7" x14ac:dyDescent="0.3">
      <c r="A5" s="50"/>
      <c r="B5" s="58"/>
      <c r="C5" s="58"/>
    </row>
    <row r="6" spans="1:7" ht="18" thickBot="1" x14ac:dyDescent="0.35">
      <c r="A6" s="50"/>
      <c r="B6" s="28"/>
      <c r="C6" s="28"/>
    </row>
    <row r="7" spans="1:7" x14ac:dyDescent="0.3">
      <c r="A7" s="50"/>
      <c r="B7" s="24"/>
      <c r="C7" s="24"/>
    </row>
    <row r="8" spans="1:7" x14ac:dyDescent="0.3">
      <c r="A8" s="8" t="s">
        <v>33</v>
      </c>
      <c r="B8" s="24">
        <v>791477564</v>
      </c>
      <c r="C8" s="24">
        <v>878326912</v>
      </c>
      <c r="F8" s="30"/>
      <c r="G8" s="30"/>
    </row>
    <row r="9" spans="1:7" x14ac:dyDescent="0.3">
      <c r="A9" s="8" t="s">
        <v>34</v>
      </c>
      <c r="B9" s="24">
        <v>255503605</v>
      </c>
      <c r="C9" s="24">
        <v>87077386</v>
      </c>
      <c r="F9" s="30"/>
      <c r="G9" s="30"/>
    </row>
    <row r="10" spans="1:7" ht="18" thickBot="1" x14ac:dyDescent="0.35">
      <c r="A10" s="8" t="s">
        <v>35</v>
      </c>
      <c r="B10" s="24">
        <v>38531465</v>
      </c>
      <c r="C10" s="24">
        <v>40946321</v>
      </c>
      <c r="F10" s="30"/>
      <c r="G10" s="30"/>
    </row>
    <row r="11" spans="1:7" ht="35.25" thickBot="1" x14ac:dyDescent="0.35">
      <c r="A11" s="4" t="s">
        <v>36</v>
      </c>
      <c r="B11" s="26">
        <v>1085512634</v>
      </c>
      <c r="C11" s="26">
        <v>1006350619</v>
      </c>
      <c r="F11" s="30"/>
      <c r="G11" s="30"/>
    </row>
    <row r="12" spans="1:7" x14ac:dyDescent="0.3">
      <c r="A12" s="8"/>
      <c r="B12" s="24"/>
      <c r="C12" s="24"/>
      <c r="F12" s="30"/>
      <c r="G12" s="30"/>
    </row>
    <row r="13" spans="1:7" x14ac:dyDescent="0.3">
      <c r="A13" s="8" t="s">
        <v>37</v>
      </c>
      <c r="B13" s="24">
        <v>-145169327</v>
      </c>
      <c r="C13" s="24">
        <v>-168593438</v>
      </c>
      <c r="F13" s="30"/>
      <c r="G13" s="30"/>
    </row>
    <row r="14" spans="1:7" x14ac:dyDescent="0.3">
      <c r="A14" s="8" t="s">
        <v>38</v>
      </c>
      <c r="B14" s="24">
        <v>-296603771</v>
      </c>
      <c r="C14" s="24">
        <v>-318713069</v>
      </c>
      <c r="F14" s="30"/>
      <c r="G14" s="30"/>
    </row>
    <row r="15" spans="1:7" ht="21" customHeight="1" x14ac:dyDescent="0.3">
      <c r="A15" s="8" t="s">
        <v>88</v>
      </c>
      <c r="B15" s="24">
        <v>-80734698</v>
      </c>
      <c r="C15" s="24">
        <v>-74193388</v>
      </c>
      <c r="F15" s="30"/>
      <c r="G15" s="30"/>
    </row>
    <row r="16" spans="1:7" x14ac:dyDescent="0.3">
      <c r="A16" s="8" t="s">
        <v>39</v>
      </c>
      <c r="B16" s="24">
        <v>-103951471</v>
      </c>
      <c r="C16" s="24">
        <v>-96540565</v>
      </c>
      <c r="F16" s="30"/>
      <c r="G16" s="30"/>
    </row>
    <row r="17" spans="1:7" x14ac:dyDescent="0.3">
      <c r="A17" s="8" t="s">
        <v>40</v>
      </c>
      <c r="B17" s="24">
        <v>-19206465</v>
      </c>
      <c r="C17" s="24">
        <v>-17030948</v>
      </c>
      <c r="F17" s="30"/>
      <c r="G17" s="30"/>
    </row>
    <row r="18" spans="1:7" x14ac:dyDescent="0.3">
      <c r="A18" s="8" t="s">
        <v>41</v>
      </c>
      <c r="B18" s="24">
        <v>-79700009</v>
      </c>
      <c r="C18" s="24">
        <v>-53906808</v>
      </c>
      <c r="F18" s="30"/>
      <c r="G18" s="30"/>
    </row>
    <row r="19" spans="1:7" ht="20.100000000000001" customHeight="1" x14ac:dyDescent="0.3">
      <c r="A19" s="8" t="s">
        <v>42</v>
      </c>
      <c r="B19" s="24">
        <v>4288653</v>
      </c>
      <c r="C19" s="24">
        <v>3865221</v>
      </c>
      <c r="F19" s="30"/>
      <c r="G19" s="30"/>
    </row>
    <row r="20" spans="1:7" ht="18" thickBot="1" x14ac:dyDescent="0.35">
      <c r="A20" s="8" t="s">
        <v>43</v>
      </c>
      <c r="B20" s="24">
        <v>-119919649</v>
      </c>
      <c r="C20" s="24">
        <v>-70701044</v>
      </c>
      <c r="F20" s="30"/>
      <c r="G20" s="30"/>
    </row>
    <row r="21" spans="1:7" ht="35.25" thickBot="1" x14ac:dyDescent="0.35">
      <c r="A21" s="4" t="s">
        <v>44</v>
      </c>
      <c r="B21" s="26">
        <v>244515897</v>
      </c>
      <c r="C21" s="26">
        <v>210536580</v>
      </c>
      <c r="F21" s="30"/>
      <c r="G21" s="30"/>
    </row>
    <row r="22" spans="1:7" x14ac:dyDescent="0.3">
      <c r="A22" s="8"/>
      <c r="B22" s="24"/>
      <c r="C22" s="24"/>
      <c r="F22" s="30"/>
      <c r="G22" s="30"/>
    </row>
    <row r="23" spans="1:7" x14ac:dyDescent="0.3">
      <c r="A23" s="8" t="s">
        <v>45</v>
      </c>
      <c r="B23" s="24">
        <v>250929758</v>
      </c>
      <c r="C23" s="24">
        <v>148025924</v>
      </c>
      <c r="F23" s="30"/>
      <c r="G23" s="30"/>
    </row>
    <row r="24" spans="1:7" x14ac:dyDescent="0.3">
      <c r="A24" s="8" t="s">
        <v>46</v>
      </c>
      <c r="B24" s="24">
        <v>-250929758</v>
      </c>
      <c r="C24" s="24">
        <v>-148025924</v>
      </c>
      <c r="F24" s="30"/>
      <c r="G24" s="30"/>
    </row>
    <row r="25" spans="1:7" x14ac:dyDescent="0.3">
      <c r="A25" s="8" t="s">
        <v>47</v>
      </c>
      <c r="B25" s="24">
        <v>521459417</v>
      </c>
      <c r="C25" s="24">
        <v>1018105706</v>
      </c>
      <c r="F25" s="30"/>
      <c r="G25" s="30"/>
    </row>
    <row r="26" spans="1:7" x14ac:dyDescent="0.3">
      <c r="A26" s="8" t="s">
        <v>48</v>
      </c>
      <c r="B26" s="24">
        <v>-521459417</v>
      </c>
      <c r="C26" s="24">
        <v>-1018105706</v>
      </c>
      <c r="F26" s="30"/>
      <c r="G26" s="30"/>
    </row>
    <row r="27" spans="1:7" ht="18" thickBot="1" x14ac:dyDescent="0.35">
      <c r="A27" s="8"/>
      <c r="B27" s="24"/>
      <c r="C27" s="24"/>
      <c r="F27" s="30"/>
      <c r="G27" s="30"/>
    </row>
    <row r="28" spans="1:7" ht="18" thickBot="1" x14ac:dyDescent="0.35">
      <c r="A28" s="4" t="s">
        <v>49</v>
      </c>
      <c r="B28" s="26">
        <v>244515897</v>
      </c>
      <c r="C28" s="26">
        <v>210536580</v>
      </c>
      <c r="F28" s="30"/>
      <c r="G28" s="30"/>
    </row>
    <row r="29" spans="1:7" x14ac:dyDescent="0.3">
      <c r="A29" s="8"/>
      <c r="B29" s="24"/>
      <c r="C29" s="24"/>
      <c r="F29" s="30"/>
      <c r="G29" s="30"/>
    </row>
    <row r="30" spans="1:7" x14ac:dyDescent="0.3">
      <c r="A30" s="8" t="s">
        <v>50</v>
      </c>
      <c r="B30" s="24">
        <v>41522259</v>
      </c>
      <c r="C30" s="24">
        <v>50147965</v>
      </c>
      <c r="F30" s="30"/>
      <c r="G30" s="30"/>
    </row>
    <row r="31" spans="1:7" ht="18" thickBot="1" x14ac:dyDescent="0.35">
      <c r="A31" s="8" t="s">
        <v>51</v>
      </c>
      <c r="B31" s="24">
        <v>-20741548</v>
      </c>
      <c r="C31" s="24">
        <v>-12457688</v>
      </c>
      <c r="F31" s="30"/>
      <c r="G31" s="30"/>
    </row>
    <row r="32" spans="1:7" ht="18" thickBot="1" x14ac:dyDescent="0.35">
      <c r="A32" s="4" t="s">
        <v>52</v>
      </c>
      <c r="B32" s="26">
        <v>20780711</v>
      </c>
      <c r="C32" s="26">
        <v>37690277</v>
      </c>
      <c r="F32" s="30"/>
      <c r="G32" s="30"/>
    </row>
    <row r="33" spans="1:7" ht="18" thickBot="1" x14ac:dyDescent="0.35">
      <c r="A33" s="8"/>
      <c r="B33" s="24"/>
      <c r="C33" s="24"/>
      <c r="F33" s="30"/>
      <c r="G33" s="30"/>
    </row>
    <row r="34" spans="1:7" ht="18" thickBot="1" x14ac:dyDescent="0.35">
      <c r="A34" s="4" t="s">
        <v>53</v>
      </c>
      <c r="B34" s="26">
        <v>265296608</v>
      </c>
      <c r="C34" s="26">
        <v>248226857</v>
      </c>
      <c r="F34" s="30"/>
      <c r="G34" s="30"/>
    </row>
    <row r="35" spans="1:7" x14ac:dyDescent="0.3">
      <c r="A35" s="8"/>
      <c r="B35" s="24"/>
      <c r="C35" s="24"/>
      <c r="F35" s="30"/>
      <c r="G35" s="30"/>
    </row>
    <row r="36" spans="1:7" x14ac:dyDescent="0.3">
      <c r="A36" s="8" t="s">
        <v>54</v>
      </c>
      <c r="B36" s="24">
        <v>-40608088</v>
      </c>
      <c r="C36" s="24">
        <v>-43430466</v>
      </c>
      <c r="F36" s="30"/>
      <c r="G36" s="30"/>
    </row>
    <row r="37" spans="1:7" ht="18" thickBot="1" x14ac:dyDescent="0.35">
      <c r="A37" s="8"/>
      <c r="B37" s="24"/>
      <c r="C37" s="24"/>
      <c r="F37" s="30"/>
      <c r="G37" s="30"/>
    </row>
    <row r="38" spans="1:7" ht="18" thickBot="1" x14ac:dyDescent="0.35">
      <c r="A38" s="50" t="s">
        <v>55</v>
      </c>
      <c r="B38" s="26">
        <v>224688520</v>
      </c>
      <c r="C38" s="26">
        <v>204796391</v>
      </c>
      <c r="F38" s="30"/>
      <c r="G38" s="30"/>
    </row>
    <row r="39" spans="1:7" x14ac:dyDescent="0.3">
      <c r="A39" s="50" t="s">
        <v>2</v>
      </c>
      <c r="B39" s="24"/>
      <c r="C39" s="24"/>
      <c r="F39" s="30"/>
      <c r="G39" s="30"/>
    </row>
    <row r="40" spans="1:7" x14ac:dyDescent="0.3">
      <c r="A40" s="20" t="s">
        <v>89</v>
      </c>
      <c r="B40" s="25">
        <v>19.079999999999998</v>
      </c>
      <c r="C40" s="25">
        <v>17.39</v>
      </c>
      <c r="F40" s="30"/>
      <c r="G40" s="30"/>
    </row>
    <row r="41" spans="1:7" ht="18" thickBot="1" x14ac:dyDescent="0.35">
      <c r="A41" s="59"/>
      <c r="B41" s="24"/>
      <c r="C41" s="24"/>
      <c r="F41" s="30"/>
      <c r="G41" s="30"/>
    </row>
    <row r="42" spans="1:7" ht="18" thickBot="1" x14ac:dyDescent="0.35">
      <c r="A42" s="50" t="s">
        <v>56</v>
      </c>
      <c r="B42" s="26">
        <v>224688520</v>
      </c>
      <c r="C42" s="26">
        <v>204796391</v>
      </c>
      <c r="F42" s="30"/>
      <c r="G42" s="30"/>
    </row>
    <row r="43" spans="1:7" x14ac:dyDescent="0.3">
      <c r="A43" s="8"/>
      <c r="B43" s="24"/>
      <c r="C43" s="24"/>
    </row>
    <row r="44" spans="1:7" x14ac:dyDescent="0.3">
      <c r="B44" s="21"/>
      <c r="C44" s="21"/>
    </row>
    <row r="45" spans="1:7" x14ac:dyDescent="0.3">
      <c r="B45" s="19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3"/>
  <sheetViews>
    <sheetView topLeftCell="B1" zoomScale="60" zoomScaleNormal="60" workbookViewId="0">
      <selection activeCell="C24" sqref="C24"/>
    </sheetView>
  </sheetViews>
  <sheetFormatPr defaultColWidth="8.7109375" defaultRowHeight="17.25" x14ac:dyDescent="0.3"/>
  <cols>
    <col min="1" max="2" width="8.7109375" style="34"/>
    <col min="3" max="3" width="40.28515625" style="34" bestFit="1" customWidth="1"/>
    <col min="4" max="4" width="21.85546875" style="34" customWidth="1"/>
    <col min="5" max="5" width="28.140625" style="34" bestFit="1" customWidth="1"/>
    <col min="6" max="6" width="21.42578125" style="34" customWidth="1"/>
    <col min="7" max="7" width="19.140625" style="34" customWidth="1"/>
    <col min="8" max="8" width="20.42578125" style="34" customWidth="1"/>
    <col min="9" max="9" width="19.140625" style="34" customWidth="1"/>
    <col min="10" max="10" width="8.7109375" style="34"/>
    <col min="11" max="13" width="8.7109375" style="34" customWidth="1"/>
    <col min="14" max="16384" width="8.7109375" style="34"/>
  </cols>
  <sheetData>
    <row r="1" spans="3:9" ht="34.5" x14ac:dyDescent="0.3">
      <c r="C1" s="33"/>
      <c r="D1" s="48" t="s">
        <v>74</v>
      </c>
      <c r="E1" s="48" t="s">
        <v>57</v>
      </c>
      <c r="F1" s="48" t="s">
        <v>75</v>
      </c>
      <c r="G1" s="48" t="s">
        <v>19</v>
      </c>
      <c r="H1" s="48" t="s">
        <v>20</v>
      </c>
      <c r="I1" s="48" t="s">
        <v>58</v>
      </c>
    </row>
    <row r="2" spans="3:9" x14ac:dyDescent="0.3">
      <c r="C2" s="33"/>
      <c r="D2" s="49"/>
      <c r="E2" s="49"/>
      <c r="F2" s="49" t="s">
        <v>76</v>
      </c>
      <c r="G2" s="49"/>
      <c r="H2" s="49"/>
      <c r="I2" s="49"/>
    </row>
    <row r="3" spans="3:9" x14ac:dyDescent="0.3">
      <c r="C3" s="46"/>
      <c r="D3" s="47"/>
      <c r="E3" s="35"/>
      <c r="F3" s="35"/>
      <c r="G3" s="35"/>
      <c r="H3" s="35"/>
      <c r="I3" s="35"/>
    </row>
    <row r="4" spans="3:9" x14ac:dyDescent="0.3">
      <c r="C4" s="36"/>
      <c r="D4" s="54"/>
      <c r="E4" s="54"/>
      <c r="F4" s="54"/>
      <c r="G4" s="54"/>
      <c r="H4" s="54"/>
      <c r="I4" s="54"/>
    </row>
    <row r="5" spans="3:9" x14ac:dyDescent="0.3">
      <c r="C5" s="36" t="s">
        <v>85</v>
      </c>
      <c r="D5" s="54">
        <v>117738440</v>
      </c>
      <c r="E5" s="54">
        <v>441418396</v>
      </c>
      <c r="F5" s="54">
        <v>247478865</v>
      </c>
      <c r="G5" s="54">
        <v>1265796861</v>
      </c>
      <c r="H5" s="54">
        <v>1640298503</v>
      </c>
      <c r="I5" s="54">
        <v>3712731065</v>
      </c>
    </row>
    <row r="6" spans="3:9" x14ac:dyDescent="0.3">
      <c r="C6" s="38"/>
      <c r="D6" s="37"/>
      <c r="E6" s="37"/>
      <c r="F6" s="37"/>
      <c r="G6" s="37"/>
      <c r="H6" s="37"/>
      <c r="I6" s="37"/>
    </row>
    <row r="7" spans="3:9" x14ac:dyDescent="0.3">
      <c r="C7" s="38" t="s">
        <v>59</v>
      </c>
      <c r="D7" s="39" t="s">
        <v>70</v>
      </c>
      <c r="E7" s="39" t="s">
        <v>72</v>
      </c>
      <c r="F7" s="39" t="s">
        <v>70</v>
      </c>
      <c r="G7" s="39" t="s">
        <v>81</v>
      </c>
      <c r="H7" s="42">
        <v>224688520</v>
      </c>
      <c r="I7" s="42">
        <v>224688520</v>
      </c>
    </row>
    <row r="8" spans="3:9" x14ac:dyDescent="0.3">
      <c r="C8" s="40" t="s">
        <v>77</v>
      </c>
    </row>
    <row r="9" spans="3:9" x14ac:dyDescent="0.3">
      <c r="C9" s="38" t="s">
        <v>86</v>
      </c>
      <c r="D9" s="51" t="s">
        <v>70</v>
      </c>
      <c r="E9" s="51" t="s">
        <v>70</v>
      </c>
      <c r="F9" s="51" t="s">
        <v>72</v>
      </c>
      <c r="G9" s="51" t="s">
        <v>73</v>
      </c>
      <c r="H9" s="55">
        <v>-255021461</v>
      </c>
      <c r="I9" s="55">
        <v>-255021461</v>
      </c>
    </row>
    <row r="10" spans="3:9" x14ac:dyDescent="0.3">
      <c r="C10" s="89" t="s">
        <v>113</v>
      </c>
      <c r="D10" s="54">
        <v>117738440</v>
      </c>
      <c r="E10" s="54">
        <v>441418396</v>
      </c>
      <c r="F10" s="54">
        <v>247478865</v>
      </c>
      <c r="G10" s="54">
        <v>1265796861</v>
      </c>
      <c r="H10" s="54">
        <v>1609965562</v>
      </c>
      <c r="I10" s="54">
        <v>3682398124</v>
      </c>
    </row>
    <row r="11" spans="3:9" x14ac:dyDescent="0.3">
      <c r="C11" s="89"/>
      <c r="D11" s="39"/>
      <c r="E11" s="39"/>
      <c r="F11" s="39"/>
      <c r="G11" s="39"/>
      <c r="H11" s="43"/>
      <c r="I11" s="43"/>
    </row>
    <row r="12" spans="3:9" x14ac:dyDescent="0.3">
      <c r="C12" s="38" t="s">
        <v>78</v>
      </c>
      <c r="D12" s="39" t="s">
        <v>3</v>
      </c>
      <c r="E12" s="39" t="s">
        <v>3</v>
      </c>
      <c r="F12" s="39" t="s">
        <v>3</v>
      </c>
      <c r="G12" s="39" t="s">
        <v>3</v>
      </c>
      <c r="H12" s="44">
        <v>123570496</v>
      </c>
      <c r="I12" s="44">
        <v>123570496</v>
      </c>
    </row>
    <row r="13" spans="3:9" x14ac:dyDescent="0.3">
      <c r="C13" s="38" t="s">
        <v>60</v>
      </c>
      <c r="D13" s="39" t="s">
        <v>3</v>
      </c>
      <c r="E13" s="39" t="s">
        <v>3</v>
      </c>
      <c r="F13" s="39" t="s">
        <v>3</v>
      </c>
      <c r="G13" s="39" t="s">
        <v>3</v>
      </c>
      <c r="H13" s="44">
        <v>-4636774</v>
      </c>
      <c r="I13" s="44">
        <v>-4636774</v>
      </c>
    </row>
    <row r="14" spans="3:9" x14ac:dyDescent="0.3">
      <c r="C14" s="38" t="s">
        <v>79</v>
      </c>
      <c r="D14" s="51" t="s">
        <v>72</v>
      </c>
      <c r="E14" s="51" t="s">
        <v>72</v>
      </c>
      <c r="F14" s="51" t="s">
        <v>70</v>
      </c>
      <c r="G14" s="51" t="s">
        <v>81</v>
      </c>
      <c r="H14" s="45">
        <v>-19391459</v>
      </c>
      <c r="I14" s="45">
        <v>-19391459</v>
      </c>
    </row>
    <row r="15" spans="3:9" x14ac:dyDescent="0.3">
      <c r="C15" s="36" t="s">
        <v>80</v>
      </c>
      <c r="D15" s="54">
        <v>117738440</v>
      </c>
      <c r="E15" s="54">
        <v>441418396</v>
      </c>
      <c r="F15" s="54">
        <v>247478865</v>
      </c>
      <c r="G15" s="54">
        <v>1265796861</v>
      </c>
      <c r="H15" s="54">
        <v>1709507825</v>
      </c>
      <c r="I15" s="54">
        <v>3781940387</v>
      </c>
    </row>
    <row r="16" spans="3:9" x14ac:dyDescent="0.3">
      <c r="C16" s="36"/>
      <c r="D16" s="37"/>
      <c r="E16" s="37"/>
      <c r="F16" s="37"/>
      <c r="G16" s="37"/>
      <c r="H16" s="37"/>
      <c r="I16" s="37"/>
    </row>
    <row r="17" spans="3:9" x14ac:dyDescent="0.3">
      <c r="C17" s="38" t="s">
        <v>55</v>
      </c>
      <c r="D17" s="37" t="s">
        <v>3</v>
      </c>
      <c r="E17" s="37" t="s">
        <v>3</v>
      </c>
      <c r="F17" s="37" t="s">
        <v>3</v>
      </c>
      <c r="G17" s="37" t="s">
        <v>3</v>
      </c>
      <c r="H17" s="42">
        <v>204796391</v>
      </c>
      <c r="I17" s="42">
        <v>204796391</v>
      </c>
    </row>
    <row r="18" spans="3:9" x14ac:dyDescent="0.3">
      <c r="C18" s="40" t="s">
        <v>77</v>
      </c>
    </row>
    <row r="19" spans="3:9" x14ac:dyDescent="0.3">
      <c r="C19" s="38" t="s">
        <v>90</v>
      </c>
      <c r="D19" s="52" t="s">
        <v>82</v>
      </c>
      <c r="E19" s="52" t="s">
        <v>83</v>
      </c>
      <c r="F19" s="52" t="s">
        <v>84</v>
      </c>
      <c r="G19" s="52" t="s">
        <v>73</v>
      </c>
      <c r="H19" s="60">
        <v>-182141366</v>
      </c>
      <c r="I19" s="60">
        <v>-182141366</v>
      </c>
    </row>
    <row r="20" spans="3:9" x14ac:dyDescent="0.3">
      <c r="D20" s="37"/>
      <c r="E20" s="37"/>
      <c r="F20" s="37"/>
      <c r="G20" s="37"/>
      <c r="H20" s="37"/>
      <c r="I20" s="37"/>
    </row>
    <row r="21" spans="3:9" x14ac:dyDescent="0.3">
      <c r="C21" s="89" t="s">
        <v>114</v>
      </c>
      <c r="D21" s="54">
        <v>117738440</v>
      </c>
      <c r="E21" s="54">
        <v>441418396</v>
      </c>
      <c r="F21" s="54">
        <v>247478865</v>
      </c>
      <c r="G21" s="54">
        <v>1265796861</v>
      </c>
      <c r="H21" s="54">
        <v>1732162850</v>
      </c>
      <c r="I21" s="54">
        <v>3804595412</v>
      </c>
    </row>
    <row r="22" spans="3:9" x14ac:dyDescent="0.3">
      <c r="C22" s="41"/>
    </row>
    <row r="23" spans="3:9" x14ac:dyDescent="0.3">
      <c r="C23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zoomScale="70" zoomScaleNormal="70" workbookViewId="0">
      <selection activeCell="V30" sqref="V30"/>
    </sheetView>
  </sheetViews>
  <sheetFormatPr defaultColWidth="9.140625" defaultRowHeight="16.5" x14ac:dyDescent="0.3"/>
  <cols>
    <col min="1" max="1" width="9.140625" style="3"/>
    <col min="2" max="2" width="54" style="81" customWidth="1"/>
    <col min="3" max="3" width="25.5703125" style="81" customWidth="1"/>
    <col min="4" max="4" width="27.42578125" style="81" customWidth="1"/>
    <col min="5" max="16384" width="9.140625" style="3"/>
  </cols>
  <sheetData>
    <row r="1" spans="2:4" ht="33" x14ac:dyDescent="0.3">
      <c r="B1" s="77"/>
      <c r="C1" s="90" t="s">
        <v>115</v>
      </c>
      <c r="D1" s="90" t="s">
        <v>116</v>
      </c>
    </row>
    <row r="2" spans="2:4" x14ac:dyDescent="0.3">
      <c r="B2" s="77"/>
      <c r="C2" s="78">
        <v>43738</v>
      </c>
      <c r="D2" s="79">
        <v>44104</v>
      </c>
    </row>
    <row r="3" spans="2:4" x14ac:dyDescent="0.3">
      <c r="B3" s="77"/>
      <c r="C3" s="80"/>
    </row>
    <row r="4" spans="2:4" x14ac:dyDescent="0.3">
      <c r="B4" s="82"/>
      <c r="C4" s="83"/>
      <c r="D4" s="83"/>
    </row>
    <row r="5" spans="2:4" x14ac:dyDescent="0.3">
      <c r="B5" s="84" t="s">
        <v>53</v>
      </c>
      <c r="C5" s="61">
        <v>265296608</v>
      </c>
      <c r="D5" s="61">
        <v>248226857</v>
      </c>
    </row>
    <row r="6" spans="2:4" x14ac:dyDescent="0.3">
      <c r="B6" s="77"/>
      <c r="C6" s="62"/>
      <c r="D6" s="62"/>
    </row>
    <row r="7" spans="2:4" x14ac:dyDescent="0.3">
      <c r="B7" s="85" t="s">
        <v>91</v>
      </c>
      <c r="C7" s="62"/>
      <c r="D7" s="62"/>
    </row>
    <row r="8" spans="2:4" x14ac:dyDescent="0.3">
      <c r="B8" s="85"/>
      <c r="C8" s="62"/>
      <c r="D8" s="62"/>
    </row>
    <row r="9" spans="2:4" x14ac:dyDescent="0.3">
      <c r="B9" s="63" t="s">
        <v>37</v>
      </c>
      <c r="C9" s="64">
        <v>145169327</v>
      </c>
      <c r="D9" s="64">
        <v>168593438</v>
      </c>
    </row>
    <row r="10" spans="2:4" x14ac:dyDescent="0.3">
      <c r="B10" s="63" t="s">
        <v>92</v>
      </c>
      <c r="C10" s="64">
        <v>-105223</v>
      </c>
      <c r="D10" s="64">
        <v>-150204</v>
      </c>
    </row>
    <row r="11" spans="2:4" x14ac:dyDescent="0.3">
      <c r="B11" s="63" t="s">
        <v>93</v>
      </c>
      <c r="C11" s="64">
        <v>-4288653</v>
      </c>
      <c r="D11" s="64">
        <v>-9501149</v>
      </c>
    </row>
    <row r="12" spans="2:4" x14ac:dyDescent="0.3">
      <c r="B12" s="63" t="s">
        <v>94</v>
      </c>
      <c r="C12" s="64">
        <v>2128527</v>
      </c>
      <c r="D12" s="64" t="s">
        <v>3</v>
      </c>
    </row>
    <row r="13" spans="2:4" ht="33" x14ac:dyDescent="0.3">
      <c r="B13" s="63" t="s">
        <v>95</v>
      </c>
      <c r="C13" s="64">
        <v>-16688586</v>
      </c>
      <c r="D13" s="64">
        <v>-26145180</v>
      </c>
    </row>
    <row r="14" spans="2:4" x14ac:dyDescent="0.3">
      <c r="B14" s="63" t="s">
        <v>96</v>
      </c>
      <c r="C14" s="64" t="s">
        <v>3</v>
      </c>
      <c r="D14" s="64">
        <v>-26812574</v>
      </c>
    </row>
    <row r="15" spans="2:4" x14ac:dyDescent="0.3">
      <c r="B15" s="63" t="s">
        <v>97</v>
      </c>
      <c r="C15" s="64">
        <v>11131</v>
      </c>
      <c r="D15" s="64">
        <v>190416</v>
      </c>
    </row>
    <row r="16" spans="2:4" x14ac:dyDescent="0.3">
      <c r="B16" s="63" t="s">
        <v>98</v>
      </c>
      <c r="C16" s="64">
        <v>57925241</v>
      </c>
      <c r="D16" s="64">
        <v>8639205</v>
      </c>
    </row>
    <row r="17" spans="2:4" x14ac:dyDescent="0.3">
      <c r="B17" s="91" t="s">
        <v>117</v>
      </c>
      <c r="C17" s="64" t="s">
        <v>3</v>
      </c>
      <c r="D17" s="64">
        <v>2151316</v>
      </c>
    </row>
    <row r="18" spans="2:4" x14ac:dyDescent="0.3">
      <c r="B18" s="63" t="s">
        <v>99</v>
      </c>
      <c r="C18" s="64">
        <v>-17935904</v>
      </c>
      <c r="D18" s="64">
        <v>-20504130</v>
      </c>
    </row>
    <row r="19" spans="2:4" x14ac:dyDescent="0.3">
      <c r="B19" s="63" t="s">
        <v>100</v>
      </c>
      <c r="C19" s="64">
        <v>-373183</v>
      </c>
      <c r="D19" s="64">
        <v>4416346</v>
      </c>
    </row>
    <row r="20" spans="2:4" x14ac:dyDescent="0.3">
      <c r="B20" s="91" t="s">
        <v>118</v>
      </c>
      <c r="C20" s="32">
        <v>70432</v>
      </c>
      <c r="D20" s="53" t="s">
        <v>3</v>
      </c>
    </row>
    <row r="21" spans="2:4" ht="33" x14ac:dyDescent="0.3">
      <c r="B21" s="63" t="s">
        <v>101</v>
      </c>
      <c r="C21" s="64">
        <v>5028575</v>
      </c>
      <c r="D21" s="64">
        <v>9126272</v>
      </c>
    </row>
    <row r="22" spans="2:4" x14ac:dyDescent="0.3">
      <c r="B22" s="91" t="s">
        <v>119</v>
      </c>
      <c r="C22" s="64">
        <v>-317374</v>
      </c>
      <c r="D22" s="64">
        <v>-564516</v>
      </c>
    </row>
    <row r="23" spans="2:4" ht="33" x14ac:dyDescent="0.3">
      <c r="B23" s="77" t="s">
        <v>102</v>
      </c>
      <c r="C23" s="61">
        <f>SUM(C5:C22)</f>
        <v>435920918</v>
      </c>
      <c r="D23" s="61">
        <f>SUM(D5:D22)</f>
        <v>357666097</v>
      </c>
    </row>
    <row r="24" spans="2:4" x14ac:dyDescent="0.3">
      <c r="B24" s="77"/>
      <c r="C24" s="61"/>
      <c r="D24" s="61"/>
    </row>
    <row r="25" spans="2:4" x14ac:dyDescent="0.3">
      <c r="B25" s="77"/>
      <c r="C25" s="62"/>
      <c r="D25" s="62"/>
    </row>
    <row r="26" spans="2:4" x14ac:dyDescent="0.3">
      <c r="B26" s="63" t="s">
        <v>103</v>
      </c>
      <c r="C26" s="64">
        <v>86905998</v>
      </c>
      <c r="D26" s="64">
        <v>-32136012</v>
      </c>
    </row>
    <row r="27" spans="2:4" x14ac:dyDescent="0.3">
      <c r="B27" s="63" t="s">
        <v>104</v>
      </c>
      <c r="C27" s="64">
        <v>-234626597</v>
      </c>
      <c r="D27" s="64">
        <v>139153093</v>
      </c>
    </row>
    <row r="28" spans="2:4" x14ac:dyDescent="0.3">
      <c r="B28" s="63" t="s">
        <v>105</v>
      </c>
      <c r="C28" s="64">
        <v>44626715</v>
      </c>
      <c r="D28" s="64">
        <v>-156207132</v>
      </c>
    </row>
    <row r="29" spans="2:4" x14ac:dyDescent="0.3">
      <c r="B29" s="63"/>
      <c r="C29" s="65"/>
      <c r="D29" s="65"/>
    </row>
    <row r="30" spans="2:4" x14ac:dyDescent="0.3">
      <c r="B30" s="77" t="s">
        <v>61</v>
      </c>
      <c r="C30" s="61">
        <f>SUM(C23:C29)</f>
        <v>332827034</v>
      </c>
      <c r="D30" s="61">
        <f>SUM(D23:D29)</f>
        <v>308476046</v>
      </c>
    </row>
    <row r="31" spans="2:4" x14ac:dyDescent="0.3">
      <c r="B31" s="77"/>
      <c r="C31" s="61"/>
      <c r="D31" s="61"/>
    </row>
    <row r="32" spans="2:4" x14ac:dyDescent="0.3">
      <c r="B32" s="91" t="s">
        <v>120</v>
      </c>
      <c r="C32" s="64"/>
      <c r="D32" s="64">
        <v>-2151316</v>
      </c>
    </row>
    <row r="33" spans="2:4" x14ac:dyDescent="0.3">
      <c r="B33" s="63" t="s">
        <v>62</v>
      </c>
      <c r="C33" s="66">
        <v>1677235</v>
      </c>
      <c r="D33" s="64">
        <v>1677695</v>
      </c>
    </row>
    <row r="34" spans="2:4" x14ac:dyDescent="0.3">
      <c r="B34" s="63" t="s">
        <v>106</v>
      </c>
      <c r="C34" s="67">
        <v>-19382263</v>
      </c>
      <c r="D34" s="64">
        <v>-42319410</v>
      </c>
    </row>
    <row r="35" spans="2:4" x14ac:dyDescent="0.3">
      <c r="B35" s="77" t="s">
        <v>63</v>
      </c>
      <c r="C35" s="68">
        <f>SUM(C30:C34)</f>
        <v>315122006</v>
      </c>
      <c r="D35" s="68">
        <f>SUM(D30:D34)</f>
        <v>265683015</v>
      </c>
    </row>
    <row r="36" spans="2:4" x14ac:dyDescent="0.3">
      <c r="B36" s="77"/>
      <c r="C36" s="61"/>
      <c r="D36" s="69"/>
    </row>
    <row r="37" spans="2:4" x14ac:dyDescent="0.3">
      <c r="B37" s="77"/>
      <c r="C37" s="61"/>
      <c r="D37" s="61"/>
    </row>
    <row r="38" spans="2:4" x14ac:dyDescent="0.3">
      <c r="B38" s="77" t="s">
        <v>64</v>
      </c>
    </row>
    <row r="39" spans="2:4" x14ac:dyDescent="0.3">
      <c r="B39" s="63" t="s">
        <v>65</v>
      </c>
      <c r="C39" s="70">
        <v>-673347839</v>
      </c>
      <c r="D39" s="70">
        <v>-798130441</v>
      </c>
    </row>
    <row r="40" spans="2:4" x14ac:dyDescent="0.3">
      <c r="B40" s="63" t="s">
        <v>107</v>
      </c>
      <c r="C40" s="70">
        <v>-86007405</v>
      </c>
      <c r="D40" s="70">
        <v>-66393369</v>
      </c>
    </row>
    <row r="41" spans="2:4" x14ac:dyDescent="0.3">
      <c r="B41" s="63" t="s">
        <v>108</v>
      </c>
      <c r="C41" s="71">
        <v>146396</v>
      </c>
      <c r="D41" s="71">
        <v>214049</v>
      </c>
    </row>
    <row r="42" spans="2:4" x14ac:dyDescent="0.3">
      <c r="B42" s="63" t="s">
        <v>122</v>
      </c>
      <c r="C42" s="72">
        <v>141722028</v>
      </c>
      <c r="D42" s="73">
        <v>240004763</v>
      </c>
    </row>
    <row r="43" spans="2:4" x14ac:dyDescent="0.3">
      <c r="B43" s="77" t="s">
        <v>110</v>
      </c>
      <c r="C43" s="61">
        <f>SUM(C39:C42)</f>
        <v>-617486820</v>
      </c>
      <c r="D43" s="61">
        <f>SUM(D39:D42)</f>
        <v>-624304998</v>
      </c>
    </row>
    <row r="44" spans="2:4" x14ac:dyDescent="0.3">
      <c r="B44" s="77"/>
      <c r="C44" s="3"/>
      <c r="D44" s="61"/>
    </row>
    <row r="45" spans="2:4" x14ac:dyDescent="0.3">
      <c r="B45" s="77" t="s">
        <v>66</v>
      </c>
    </row>
    <row r="46" spans="2:4" x14ac:dyDescent="0.3">
      <c r="B46" s="63" t="s">
        <v>109</v>
      </c>
      <c r="C46" s="67">
        <v>234915000</v>
      </c>
      <c r="D46" s="67">
        <v>277938000</v>
      </c>
    </row>
    <row r="47" spans="2:4" x14ac:dyDescent="0.3">
      <c r="B47" s="86" t="s">
        <v>121</v>
      </c>
      <c r="C47" s="67" t="s">
        <v>3</v>
      </c>
      <c r="D47" s="67">
        <v>286955879</v>
      </c>
    </row>
    <row r="48" spans="2:4" x14ac:dyDescent="0.3">
      <c r="B48" s="63" t="s">
        <v>67</v>
      </c>
      <c r="C48" s="67">
        <v>-255522002</v>
      </c>
      <c r="D48" s="67">
        <v>-182160236</v>
      </c>
    </row>
    <row r="49" spans="2:4" x14ac:dyDescent="0.3">
      <c r="B49" s="77" t="s">
        <v>68</v>
      </c>
      <c r="C49" s="74">
        <f>SUM(C46:C48)</f>
        <v>-20607002</v>
      </c>
      <c r="D49" s="74">
        <f>SUM(D46:D48)</f>
        <v>382733643</v>
      </c>
    </row>
    <row r="50" spans="2:4" x14ac:dyDescent="0.3">
      <c r="B50" s="77"/>
      <c r="C50" s="74"/>
      <c r="D50" s="74"/>
    </row>
    <row r="51" spans="2:4" x14ac:dyDescent="0.3">
      <c r="B51" s="87" t="s">
        <v>111</v>
      </c>
      <c r="C51" s="74">
        <f>C35+C43+C49</f>
        <v>-322971816</v>
      </c>
      <c r="D51" s="74">
        <f>D35+D43+D49</f>
        <v>24111660</v>
      </c>
    </row>
    <row r="52" spans="2:4" ht="33" x14ac:dyDescent="0.3">
      <c r="B52" s="87" t="s">
        <v>112</v>
      </c>
      <c r="C52" s="68">
        <v>708752317</v>
      </c>
      <c r="D52" s="68">
        <v>311138161</v>
      </c>
    </row>
    <row r="53" spans="2:4" ht="33" x14ac:dyDescent="0.3">
      <c r="B53" s="87" t="s">
        <v>69</v>
      </c>
      <c r="C53" s="75">
        <f>SUM(C51:C52)</f>
        <v>385780501</v>
      </c>
      <c r="D53" s="75">
        <f>SUM(D51:D52)</f>
        <v>335249821</v>
      </c>
    </row>
    <row r="54" spans="2:4" x14ac:dyDescent="0.3">
      <c r="B54" s="88"/>
      <c r="C54" s="76"/>
      <c r="D54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30092020-En</vt:lpstr>
      <vt:lpstr>Rez. Glob_30092020-En</vt:lpstr>
      <vt:lpstr>Capitaluri_30092020-En</vt:lpstr>
      <vt:lpstr>Flux de trez_30092020-En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2020-11-12T11:42:44Z</dcterms:modified>
</cp:coreProperties>
</file>