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sem I 2025\site\EN\"/>
    </mc:Choice>
  </mc:AlternateContent>
  <xr:revisionPtr revIDLastSave="0" documentId="8_{6FDCC243-8B12-4691-BCDF-B9789742E67A}" xr6:coauthVersionLast="36" xr6:coauthVersionMax="36" xr10:uidLastSave="{00000000-0000-0000-0000-000000000000}"/>
  <bookViews>
    <workbookView xWindow="18705" yWindow="0" windowWidth="19695" windowHeight="20865" tabRatio="860" xr2:uid="{00000000-000D-0000-FFFF-FFFF00000000}"/>
  </bookViews>
  <sheets>
    <sheet name=" Poz.Fin. 30062025-En" sheetId="5" r:id="rId1"/>
    <sheet name="Rez. Glob_30062025-En" sheetId="6" r:id="rId2"/>
    <sheet name="Capitaluri_30062025-En" sheetId="8" r:id="rId3"/>
    <sheet name="Flux de numerar_30062025-En" sheetId="10" r:id="rId4"/>
  </sheets>
  <definedNames>
    <definedName name="OLE_LINK26" localSheetId="0">' Poz.Fin. 30062025-En'!#REF!</definedName>
    <definedName name="OLE_LINK7" localSheetId="3">'Flux de numerar_30062025-En'!#REF!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0" l="1"/>
  <c r="C26" i="10"/>
  <c r="C25" i="5"/>
  <c r="D57" i="10" l="1"/>
  <c r="C57" i="10"/>
  <c r="C30" i="6" l="1"/>
  <c r="B30" i="6"/>
  <c r="C8" i="6" l="1"/>
  <c r="B8" i="6"/>
  <c r="C19" i="6" l="1"/>
  <c r="B19" i="6"/>
  <c r="B26" i="6" l="1"/>
  <c r="C26" i="6"/>
  <c r="D59" i="5"/>
  <c r="D47" i="5"/>
  <c r="D38" i="5"/>
  <c r="C32" i="6" l="1"/>
  <c r="B32" i="6"/>
  <c r="D61" i="5"/>
  <c r="D40" i="5"/>
  <c r="B36" i="6" l="1"/>
  <c r="C36" i="6"/>
  <c r="D63" i="5"/>
  <c r="C43" i="6" l="1"/>
  <c r="B43" i="6"/>
  <c r="C59" i="5"/>
  <c r="D25" i="5"/>
  <c r="D15" i="5"/>
  <c r="C15" i="5"/>
  <c r="D27" i="5" l="1"/>
  <c r="D26" i="10" l="1"/>
  <c r="C47" i="5"/>
  <c r="C38" i="5"/>
  <c r="C27" i="5" l="1"/>
  <c r="C40" i="5"/>
  <c r="C61" i="5"/>
  <c r="C63" i="5" l="1"/>
  <c r="D45" i="10" l="1"/>
  <c r="C36" i="10" l="1"/>
  <c r="D36" i="10"/>
  <c r="C59" i="10" l="1"/>
  <c r="D59" i="10"/>
  <c r="D63" i="10" l="1"/>
  <c r="C63" i="10" l="1"/>
</calcChain>
</file>

<file path=xl/sharedStrings.xml><?xml version="1.0" encoding="utf-8"?>
<sst xmlns="http://schemas.openxmlformats.org/spreadsheetml/2006/main" count="175" uniqueCount="147">
  <si>
    <t>Asset</t>
  </si>
  <si>
    <t>Intangible assets</t>
  </si>
  <si>
    <t>Rights of use of the leasing assets</t>
  </si>
  <si>
    <t>Tangible assets</t>
  </si>
  <si>
    <t>Inventories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</si>
  <si>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</si>
  <si>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</si>
  <si>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</si>
  <si>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</si>
  <si>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</si>
  <si>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</si>
  <si>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</si>
  <si>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</si>
  <si>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</si>
  <si>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</si>
  <si>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</si>
  <si>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</si>
  <si>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</si>
  <si>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Total debts</t>
  </si>
  <si>
    <t>Total equity and debts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</si>
  <si>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</si>
  <si>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</si>
  <si>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</si>
  <si>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</si>
  <si>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</si>
  <si>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</si>
  <si>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</si>
  <si>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</si>
  <si>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</si>
  <si>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</si>
  <si>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</si>
  <si>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</si>
  <si>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</si>
  <si>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</si>
  <si>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</si>
  <si>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</si>
  <si>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</si>
  <si>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</si>
  <si>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</si>
  <si>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</si>
  <si>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</si>
  <si>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Goodwill</t>
  </si>
  <si>
    <t>Non-controlling interest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</si>
  <si>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</si>
  <si>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</si>
  <si>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</si>
  <si>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</si>
  <si>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</si>
  <si>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</si>
  <si>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Actuarial gain / loss for the period  </t>
  </si>
  <si>
    <t>Share Capital</t>
  </si>
  <si>
    <t>Non-controlling interests</t>
  </si>
  <si>
    <t>Total equity</t>
  </si>
  <si>
    <t>Adjustments for:</t>
  </si>
  <si>
    <t>Sundry debtors and receivable loss</t>
  </si>
  <si>
    <t>Interest expenses</t>
  </si>
  <si>
    <t>Effect of exchange rate fluctuation on other items than from operation</t>
  </si>
  <si>
    <t xml:space="preserve">Operating profit before the changes in working capital </t>
  </si>
  <si>
    <t>Increase/(decrease) in trade payables and other debts</t>
  </si>
  <si>
    <t>Cash generated from operations</t>
  </si>
  <si>
    <t>Interest paid</t>
  </si>
  <si>
    <t>Interest received</t>
  </si>
  <si>
    <t xml:space="preserve">Cash flow from </t>
  </si>
  <si>
    <t>Legal reserve increase</t>
  </si>
  <si>
    <t>Net change in cash and cash equivalents</t>
  </si>
  <si>
    <t>Cash and cash equivalent as at the beginning  of the year</t>
  </si>
  <si>
    <t>Deferred tax</t>
  </si>
  <si>
    <t>Dividends paid</t>
  </si>
  <si>
    <t xml:space="preserve">Adjustments for the receivable’s impairment </t>
  </si>
  <si>
    <t>Restricted cash</t>
  </si>
  <si>
    <t>Period</t>
  </si>
  <si>
    <t>Net profit for the period</t>
  </si>
  <si>
    <t xml:space="preserve">Provisions for employee benefits </t>
  </si>
  <si>
    <t>Other receivables</t>
  </si>
  <si>
    <t>Trade receivables</t>
  </si>
  <si>
    <t>Income tax receivables</t>
  </si>
  <si>
    <t xml:space="preserve">Other receivables </t>
  </si>
  <si>
    <t xml:space="preserve">Foreign currency translation reserve  </t>
  </si>
  <si>
    <t xml:space="preserve">Parent entity shareholders’ equity  </t>
  </si>
  <si>
    <t>Trade payables</t>
  </si>
  <si>
    <t>Other payables</t>
  </si>
  <si>
    <t>Other provisions</t>
  </si>
  <si>
    <t xml:space="preserve">Total equity </t>
  </si>
  <si>
    <t>Lease liability</t>
  </si>
  <si>
    <t>Lease liabilities</t>
  </si>
  <si>
    <t>Contract liabilities</t>
  </si>
  <si>
    <t>-</t>
  </si>
  <si>
    <t>Revenue from the domestic transmission activity - Romania</t>
  </si>
  <si>
    <t>Revenue from the  transmission activity - Republica Moldova</t>
  </si>
  <si>
    <t xml:space="preserve">Income/ (Expenses)  with other provisions </t>
  </si>
  <si>
    <t>Receivables impairment (loss)/gain</t>
  </si>
  <si>
    <t>Expenses with the balancing activity</t>
  </si>
  <si>
    <t>Basic and diluted earnings per share (expressed in lei per share)</t>
  </si>
  <si>
    <t xml:space="preserve">Exchange differences on translation of foreign operations </t>
  </si>
  <si>
    <t>Interest income</t>
  </si>
  <si>
    <t>Total</t>
  </si>
  <si>
    <t>Legal reserve</t>
  </si>
  <si>
    <t>Profit reserve</t>
  </si>
  <si>
    <t>Reinvested profit reserves</t>
  </si>
  <si>
    <t>Dividends related to 2023</t>
  </si>
  <si>
    <t>Income taxes paid</t>
  </si>
  <si>
    <t>Net cash generated from operating activities</t>
  </si>
  <si>
    <t>investing activities</t>
  </si>
  <si>
    <t>Purchase of intangible assets</t>
  </si>
  <si>
    <t>Purchase of property, plant and equipment</t>
  </si>
  <si>
    <t>Proceeds from sale of property, plant and equipment</t>
  </si>
  <si>
    <t xml:space="preserve">Net cash used in investing activities </t>
  </si>
  <si>
    <t>Cash flow from financing activities</t>
  </si>
  <si>
    <t>Repayment of long term borrowings</t>
  </si>
  <si>
    <t>Proceeds from short term borrowings for working capital</t>
  </si>
  <si>
    <t xml:space="preserve">Proceeds from long term borrowings   </t>
  </si>
  <si>
    <t>Payment of principal portion of lease liabilities</t>
  </si>
  <si>
    <t>Receipt of connection fees</t>
  </si>
  <si>
    <t>Net cash generated from financing activities</t>
  </si>
  <si>
    <t>Cash and cash equivalent as at the end of the year</t>
  </si>
  <si>
    <t>Adjustments for impairment of intangible assets</t>
  </si>
  <si>
    <t>Gain/(loss) on transfer of non-current assets</t>
  </si>
  <si>
    <t>Income from connection fees, grants and goods taken free of charge</t>
  </si>
  <si>
    <t>Adjustment of the Receivable regarding the Concession Agreement</t>
  </si>
  <si>
    <t>Impairment loss/gain on inventory</t>
  </si>
  <si>
    <t>Effect of restatement of the provision for employee benefits</t>
  </si>
  <si>
    <t xml:space="preserve">Other expenses and income  </t>
  </si>
  <si>
    <t xml:space="preserve">Increase in trade and other receivables </t>
  </si>
  <si>
    <t xml:space="preserve">Decrease in inventories </t>
  </si>
  <si>
    <t>Financial assets</t>
  </si>
  <si>
    <t>Long-term financial investments</t>
  </si>
  <si>
    <t>Short-term financial investments</t>
  </si>
  <si>
    <t>Other current assets</t>
  </si>
  <si>
    <t>Share</t>
  </si>
  <si>
    <t>premium</t>
  </si>
  <si>
    <t>Foreign currency translation reserve</t>
  </si>
  <si>
    <t>Balance at 1 January 2024</t>
  </si>
  <si>
    <t>Effect of accounting error corrections (corrected—note 32)</t>
  </si>
  <si>
    <t>Balance at 1 January 2024 (restated)</t>
  </si>
  <si>
    <t>Net profit for the period (restated*)</t>
  </si>
  <si>
    <t xml:space="preserve">Actuarial Gain/(loss) </t>
  </si>
  <si>
    <t>Total other items of comprehensive income</t>
  </si>
  <si>
    <t>Balance at 30 June 2024 (restated)*</t>
  </si>
  <si>
    <t>Balance as at 31 December 2024</t>
  </si>
  <si>
    <t>Actuarial gain (loss)</t>
  </si>
  <si>
    <t>Petrostar purchase</t>
  </si>
  <si>
    <t>Dividends related to 2024</t>
  </si>
  <si>
    <t>Balance at 30 June 2025</t>
  </si>
  <si>
    <t>Bargain purchase gain (Petrostar purchase – note 33)</t>
  </si>
  <si>
    <t>Gain from remeasurement of non-controlling interest (petrostar purchase-note 33)</t>
  </si>
  <si>
    <t>Payments for financial investments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</si>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</sst>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sz val="12"/>
      <name val="Segoe UI"/>
      <family val="2"/>
    </font>
    <font>
      <b/>
      <sz val="12"/>
      <color rgb="FF00B050"/>
      <name val="Segoe UI"/>
      <family val="2"/>
    </font>
    <font>
      <u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7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top" wrapText="1"/>
    </xf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7" fontId="8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1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8" fillId="0" borderId="0" xfId="0" applyFont="1"/>
    <xf numFmtId="3" fontId="1" fillId="0" borderId="0" xfId="0" applyNumberFormat="1" applyFont="1" applyFill="1" applyAlignment="1">
      <alignment horizontal="right"/>
    </xf>
    <xf numFmtId="37" fontId="11" fillId="0" borderId="0" xfId="0" applyNumberFormat="1" applyFont="1" applyFill="1" applyBorder="1"/>
    <xf numFmtId="3" fontId="13" fillId="0" borderId="0" xfId="0" applyNumberFormat="1" applyFont="1" applyAlignment="1">
      <alignment horizontal="right" vertical="center" wrapText="1"/>
    </xf>
    <xf numFmtId="0" fontId="19" fillId="0" borderId="0" xfId="0" applyFont="1"/>
    <xf numFmtId="37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 wrapText="1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0" fontId="8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3" fontId="7" fillId="0" borderId="0" xfId="0" applyNumberFormat="1" applyFont="1"/>
    <xf numFmtId="37" fontId="7" fillId="0" borderId="0" xfId="0" applyNumberFormat="1" applyFont="1"/>
    <xf numFmtId="3" fontId="0" fillId="0" borderId="0" xfId="0" applyNumberFormat="1"/>
    <xf numFmtId="3" fontId="2" fillId="0" borderId="3" xfId="0" applyNumberFormat="1" applyFont="1" applyFill="1" applyBorder="1" applyAlignment="1">
      <alignment horizontal="center"/>
    </xf>
    <xf numFmtId="37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4"/>
  <sheetViews>
    <sheetView tabSelected="1" zoomScale="80" zoomScaleNormal="80" workbookViewId="0">
      <selection activeCell="G29" sqref="G29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4" width="28.5703125" style="2" customWidth="1"/>
    <col min="5" max="16384" width="9.140625" style="15"/>
  </cols>
  <sheetData>
    <row r="1" spans="2:7" ht="18" customHeight="1" thickBot="1" x14ac:dyDescent="0.35"/>
    <row r="2" spans="2:7" ht="17.45" customHeight="1" x14ac:dyDescent="0.3">
      <c r="B2" s="3"/>
      <c r="C2" s="76">
        <v>45838</v>
      </c>
      <c r="D2" s="67">
        <v>45657</v>
      </c>
    </row>
    <row r="3" spans="2:7" ht="18" thickBot="1" x14ac:dyDescent="0.35">
      <c r="B3" s="3"/>
      <c r="C3" s="4"/>
      <c r="D3" s="71"/>
    </row>
    <row r="4" spans="2:7" x14ac:dyDescent="0.3">
      <c r="B4" s="3"/>
    </row>
    <row r="5" spans="2:7" ht="17.45" customHeight="1" x14ac:dyDescent="0.3">
      <c r="B5" s="3" t="s">
        <v>0</v>
      </c>
    </row>
    <row r="6" spans="2:7" ht="39" customHeight="1" x14ac:dyDescent="0.3">
      <c r="B6" s="6" t="s">
        <v>3</v>
      </c>
      <c r="C6" s="2">
        <v>680971592</v>
      </c>
      <c r="D6" s="2">
        <v>710016488</v>
      </c>
      <c r="E6" s="68"/>
      <c r="F6" s="68"/>
      <c r="G6" s="68"/>
    </row>
    <row r="7" spans="2:7" ht="26.1" customHeight="1" x14ac:dyDescent="0.3">
      <c r="B7" s="8" t="s">
        <v>2</v>
      </c>
      <c r="C7" s="2">
        <v>135309194</v>
      </c>
      <c r="D7" s="2">
        <v>156238537</v>
      </c>
      <c r="E7" s="68"/>
      <c r="F7" s="68"/>
      <c r="G7" s="68"/>
    </row>
    <row r="8" spans="2:7" ht="17.45" customHeight="1" x14ac:dyDescent="0.3">
      <c r="B8" s="8" t="s">
        <v>1</v>
      </c>
      <c r="C8" s="2">
        <v>5350678175</v>
      </c>
      <c r="D8" s="2">
        <v>5117108681</v>
      </c>
      <c r="E8" s="68"/>
      <c r="F8" s="68"/>
      <c r="G8" s="68"/>
    </row>
    <row r="9" spans="2:7" ht="17.45" customHeight="1" x14ac:dyDescent="0.3">
      <c r="B9" s="8" t="s">
        <v>124</v>
      </c>
      <c r="C9" s="2">
        <v>487590</v>
      </c>
      <c r="D9" s="54" t="s">
        <v>86</v>
      </c>
      <c r="E9" s="68"/>
      <c r="F9" s="68"/>
      <c r="G9" s="68"/>
    </row>
    <row r="10" spans="2:7" ht="16.5" customHeight="1" x14ac:dyDescent="0.3">
      <c r="B10" s="6" t="s">
        <v>41</v>
      </c>
      <c r="C10" s="2">
        <v>10138096</v>
      </c>
      <c r="D10" s="2">
        <v>10149917</v>
      </c>
      <c r="E10" s="68"/>
      <c r="F10" s="68"/>
      <c r="G10" s="68"/>
    </row>
    <row r="11" spans="2:7" ht="17.45" customHeight="1" x14ac:dyDescent="0.3">
      <c r="B11" s="6" t="s">
        <v>73</v>
      </c>
      <c r="C11" s="2">
        <v>2796291662</v>
      </c>
      <c r="D11" s="2">
        <v>2648907892</v>
      </c>
      <c r="E11" s="68"/>
      <c r="F11" s="68"/>
      <c r="G11" s="68"/>
    </row>
    <row r="12" spans="2:7" ht="17.45" customHeight="1" x14ac:dyDescent="0.3">
      <c r="B12" s="6" t="s">
        <v>125</v>
      </c>
      <c r="C12" s="2">
        <v>30876000</v>
      </c>
      <c r="D12" s="54" t="s">
        <v>86</v>
      </c>
      <c r="E12" s="68"/>
      <c r="F12" s="68"/>
      <c r="G12" s="68"/>
    </row>
    <row r="13" spans="2:7" ht="15" customHeight="1" x14ac:dyDescent="0.3">
      <c r="B13" s="6" t="s">
        <v>66</v>
      </c>
      <c r="C13" s="2">
        <v>87998580</v>
      </c>
      <c r="D13" s="2">
        <v>81111504</v>
      </c>
      <c r="E13" s="68"/>
      <c r="F13" s="68"/>
      <c r="G13" s="68"/>
    </row>
    <row r="14" spans="2:7" ht="18" customHeight="1" thickBot="1" x14ac:dyDescent="0.35">
      <c r="B14" s="6" t="s">
        <v>69</v>
      </c>
      <c r="C14" s="2">
        <v>2403537</v>
      </c>
      <c r="D14" s="2">
        <v>2301307</v>
      </c>
      <c r="E14" s="68"/>
      <c r="F14" s="68"/>
      <c r="G14" s="68"/>
    </row>
    <row r="15" spans="2:7" ht="18" thickBot="1" x14ac:dyDescent="0.35">
      <c r="B15" s="3"/>
      <c r="C15" s="9">
        <f>SUM(C6:C14)</f>
        <v>9095154426</v>
      </c>
      <c r="D15" s="9">
        <f>SUM(D6:D14)</f>
        <v>8725834326</v>
      </c>
      <c r="E15" s="68"/>
      <c r="F15" s="68"/>
      <c r="G15" s="68"/>
    </row>
    <row r="16" spans="2:7" x14ac:dyDescent="0.3">
      <c r="B16" s="6"/>
      <c r="E16" s="68"/>
      <c r="F16" s="68"/>
      <c r="G16" s="68"/>
    </row>
    <row r="17" spans="2:7" ht="17.45" customHeight="1" x14ac:dyDescent="0.3">
      <c r="B17" s="3" t="s">
        <v>46</v>
      </c>
      <c r="E17" s="68"/>
      <c r="F17" s="68"/>
      <c r="G17" s="68"/>
    </row>
    <row r="18" spans="2:7" ht="18" customHeight="1" x14ac:dyDescent="0.3">
      <c r="B18" s="8" t="s">
        <v>4</v>
      </c>
      <c r="C18" s="2">
        <v>641675913</v>
      </c>
      <c r="D18" s="2">
        <v>514142628</v>
      </c>
      <c r="E18" s="68"/>
      <c r="F18" s="68"/>
      <c r="G18" s="68"/>
    </row>
    <row r="19" spans="2:7" ht="18" customHeight="1" x14ac:dyDescent="0.3">
      <c r="B19" s="6" t="s">
        <v>74</v>
      </c>
      <c r="C19" s="2">
        <v>229181701</v>
      </c>
      <c r="D19" s="2">
        <v>345848299</v>
      </c>
      <c r="E19" s="68"/>
      <c r="F19" s="68"/>
      <c r="G19" s="68"/>
    </row>
    <row r="20" spans="2:7" ht="18" customHeight="1" x14ac:dyDescent="0.3">
      <c r="B20" s="6" t="s">
        <v>76</v>
      </c>
      <c r="C20" s="2">
        <v>112496791</v>
      </c>
      <c r="D20" s="2">
        <v>104047643</v>
      </c>
      <c r="E20" s="68"/>
      <c r="F20" s="68"/>
      <c r="G20" s="68"/>
    </row>
    <row r="21" spans="2:7" ht="17.25" customHeight="1" x14ac:dyDescent="0.3">
      <c r="B21" s="8" t="s">
        <v>75</v>
      </c>
      <c r="C21" s="54">
        <v>25539803</v>
      </c>
      <c r="D21" s="2">
        <v>15184160</v>
      </c>
      <c r="E21" s="68"/>
      <c r="F21" s="68"/>
      <c r="G21" s="68"/>
    </row>
    <row r="22" spans="2:7" ht="17.25" customHeight="1" x14ac:dyDescent="0.3">
      <c r="B22" s="8" t="s">
        <v>126</v>
      </c>
      <c r="C22" s="54">
        <v>77190000</v>
      </c>
      <c r="D22" s="54" t="s">
        <v>86</v>
      </c>
      <c r="E22" s="68"/>
      <c r="F22" s="68"/>
      <c r="G22" s="68"/>
    </row>
    <row r="23" spans="2:7" ht="17.25" customHeight="1" x14ac:dyDescent="0.3">
      <c r="B23" s="6" t="s">
        <v>127</v>
      </c>
      <c r="C23" s="54">
        <v>25451</v>
      </c>
      <c r="D23" s="54" t="s">
        <v>86</v>
      </c>
      <c r="E23" s="68"/>
      <c r="F23" s="68"/>
      <c r="G23" s="68"/>
    </row>
    <row r="24" spans="2:7" ht="18" customHeight="1" thickBot="1" x14ac:dyDescent="0.35">
      <c r="B24" s="6" t="s">
        <v>5</v>
      </c>
      <c r="C24" s="2">
        <v>737603118</v>
      </c>
      <c r="D24" s="2">
        <v>1064299187</v>
      </c>
      <c r="E24" s="68"/>
      <c r="F24" s="68"/>
      <c r="G24" s="68"/>
    </row>
    <row r="25" spans="2:7" ht="18" thickBot="1" x14ac:dyDescent="0.35">
      <c r="B25" s="3"/>
      <c r="C25" s="9">
        <f>SUM(C18:C24)</f>
        <v>1823712777</v>
      </c>
      <c r="D25" s="9">
        <f>SUM(D18:D24)</f>
        <v>2043521917</v>
      </c>
      <c r="E25" s="68"/>
      <c r="F25" s="68"/>
      <c r="G25" s="68"/>
    </row>
    <row r="26" spans="2:7" x14ac:dyDescent="0.3">
      <c r="B26" s="3"/>
      <c r="C26" s="5"/>
      <c r="D26" s="5"/>
      <c r="E26" s="68"/>
      <c r="F26" s="68"/>
      <c r="G26" s="68"/>
    </row>
    <row r="27" spans="2:7" ht="18" customHeight="1" thickBot="1" x14ac:dyDescent="0.35">
      <c r="B27" s="3" t="s">
        <v>6</v>
      </c>
      <c r="C27" s="40">
        <f>C15+C25</f>
        <v>10918867203</v>
      </c>
      <c r="D27" s="40">
        <f>D15+D25</f>
        <v>10769356243</v>
      </c>
      <c r="E27" s="68"/>
      <c r="F27" s="68"/>
      <c r="G27" s="68"/>
    </row>
    <row r="28" spans="2:7" ht="18" thickTop="1" x14ac:dyDescent="0.3">
      <c r="B28" s="6"/>
      <c r="E28" s="68"/>
      <c r="F28" s="68"/>
      <c r="G28" s="68"/>
    </row>
    <row r="29" spans="2:7" ht="17.45" customHeight="1" x14ac:dyDescent="0.3">
      <c r="B29" s="10" t="s">
        <v>7</v>
      </c>
      <c r="E29" s="68"/>
      <c r="F29" s="68"/>
      <c r="G29" s="68"/>
    </row>
    <row r="30" spans="2:7" x14ac:dyDescent="0.3">
      <c r="B30" s="6"/>
      <c r="E30" s="68"/>
      <c r="F30" s="68"/>
      <c r="G30" s="68"/>
    </row>
    <row r="31" spans="2:7" ht="17.45" customHeight="1" x14ac:dyDescent="0.3">
      <c r="B31" s="3" t="s">
        <v>8</v>
      </c>
      <c r="E31" s="68"/>
      <c r="F31" s="68"/>
      <c r="G31" s="68"/>
    </row>
    <row r="32" spans="2:7" ht="39" customHeight="1" x14ac:dyDescent="0.3">
      <c r="B32" s="6" t="s">
        <v>9</v>
      </c>
      <c r="C32" s="2">
        <v>1883815040</v>
      </c>
      <c r="D32" s="2">
        <v>1883815040</v>
      </c>
      <c r="E32" s="68"/>
      <c r="F32" s="68"/>
      <c r="G32" s="68"/>
    </row>
    <row r="33" spans="2:7" ht="17.45" customHeight="1" x14ac:dyDescent="0.3">
      <c r="B33" s="6" t="s">
        <v>10</v>
      </c>
      <c r="C33" s="2">
        <v>441418396</v>
      </c>
      <c r="D33" s="2">
        <v>441418396</v>
      </c>
      <c r="E33" s="68"/>
      <c r="F33" s="68"/>
      <c r="G33" s="68"/>
    </row>
    <row r="34" spans="2:7" ht="17.45" customHeight="1" x14ac:dyDescent="0.3">
      <c r="B34" s="6" t="s">
        <v>11</v>
      </c>
      <c r="C34" s="2">
        <v>247478865</v>
      </c>
      <c r="D34" s="2">
        <v>247478865</v>
      </c>
      <c r="E34" s="68"/>
      <c r="F34" s="68"/>
      <c r="G34" s="68"/>
    </row>
    <row r="35" spans="2:7" ht="17.25" customHeight="1" x14ac:dyDescent="0.3">
      <c r="B35" s="6" t="s">
        <v>12</v>
      </c>
      <c r="C35" s="2">
        <v>1265796861</v>
      </c>
      <c r="D35" s="2">
        <v>1265796861</v>
      </c>
      <c r="E35" s="68"/>
      <c r="F35" s="68"/>
      <c r="G35" s="68"/>
    </row>
    <row r="36" spans="2:7" ht="15.75" customHeight="1" x14ac:dyDescent="0.3">
      <c r="B36" s="6" t="s">
        <v>13</v>
      </c>
      <c r="C36" s="2">
        <v>736240123</v>
      </c>
      <c r="D36" s="2">
        <v>433983777</v>
      </c>
      <c r="E36" s="68"/>
      <c r="F36" s="68"/>
      <c r="G36" s="68"/>
    </row>
    <row r="37" spans="2:7" ht="23.25" customHeight="1" x14ac:dyDescent="0.3">
      <c r="B37" s="6" t="s">
        <v>77</v>
      </c>
      <c r="C37" s="2">
        <v>9704186</v>
      </c>
      <c r="D37" s="2">
        <v>9922595</v>
      </c>
      <c r="E37" s="68"/>
      <c r="F37" s="68"/>
      <c r="G37" s="68"/>
    </row>
    <row r="38" spans="2:7" ht="26.1" customHeight="1" x14ac:dyDescent="0.3">
      <c r="B38" s="6" t="s">
        <v>78</v>
      </c>
      <c r="C38" s="17">
        <f>SUM(C32:C37)</f>
        <v>4584453471</v>
      </c>
      <c r="D38" s="17">
        <f>SUM(D32:D37)</f>
        <v>4282415534</v>
      </c>
      <c r="E38" s="68"/>
      <c r="F38" s="68"/>
      <c r="G38" s="68"/>
    </row>
    <row r="39" spans="2:7" ht="18" customHeight="1" thickBot="1" x14ac:dyDescent="0.35">
      <c r="B39" s="11" t="s">
        <v>42</v>
      </c>
      <c r="C39" s="2">
        <v>129960083</v>
      </c>
      <c r="D39" s="2">
        <v>107136408</v>
      </c>
      <c r="E39" s="68"/>
      <c r="F39" s="68"/>
      <c r="G39" s="68"/>
    </row>
    <row r="40" spans="2:7" ht="26.1" customHeight="1" thickBot="1" x14ac:dyDescent="0.35">
      <c r="B40" s="3" t="s">
        <v>82</v>
      </c>
      <c r="C40" s="9">
        <f>SUM(C38:C39)</f>
        <v>4714413554</v>
      </c>
      <c r="D40" s="9">
        <f>SUM(D38:D39)</f>
        <v>4389551942</v>
      </c>
      <c r="E40" s="68"/>
      <c r="F40" s="68"/>
      <c r="G40" s="68"/>
    </row>
    <row r="41" spans="2:7" ht="26.1" customHeight="1" x14ac:dyDescent="0.3">
      <c r="B41" s="10"/>
      <c r="C41" s="17"/>
      <c r="E41" s="68"/>
      <c r="F41" s="68"/>
      <c r="G41" s="68"/>
    </row>
    <row r="42" spans="2:7" ht="26.1" customHeight="1" x14ac:dyDescent="0.3">
      <c r="B42" s="10" t="s">
        <v>14</v>
      </c>
      <c r="E42" s="68"/>
      <c r="F42" s="68"/>
      <c r="G42" s="68"/>
    </row>
    <row r="43" spans="2:7" ht="51.95" customHeight="1" x14ac:dyDescent="0.3">
      <c r="B43" s="6" t="s">
        <v>45</v>
      </c>
      <c r="C43" s="2">
        <v>3075972391</v>
      </c>
      <c r="D43" s="2">
        <v>3406202889</v>
      </c>
      <c r="E43" s="68"/>
      <c r="F43" s="68"/>
      <c r="G43" s="68"/>
    </row>
    <row r="44" spans="2:7" ht="26.1" customHeight="1" x14ac:dyDescent="0.3">
      <c r="B44" s="6" t="s">
        <v>16</v>
      </c>
      <c r="C44" s="2">
        <v>1086803231</v>
      </c>
      <c r="D44" s="2">
        <v>1141200092</v>
      </c>
      <c r="E44" s="68"/>
      <c r="F44" s="68"/>
      <c r="G44" s="68"/>
    </row>
    <row r="45" spans="2:7" ht="17.45" customHeight="1" x14ac:dyDescent="0.3">
      <c r="B45" s="6" t="s">
        <v>84</v>
      </c>
      <c r="C45" s="2">
        <v>106306927</v>
      </c>
      <c r="D45" s="2">
        <v>125610112</v>
      </c>
      <c r="E45" s="68"/>
      <c r="F45" s="68"/>
      <c r="G45" s="68"/>
    </row>
    <row r="46" spans="2:7" ht="18" thickBot="1" x14ac:dyDescent="0.35">
      <c r="B46" s="6" t="s">
        <v>15</v>
      </c>
      <c r="C46" s="2">
        <v>149476508</v>
      </c>
      <c r="D46" s="2">
        <v>144260768</v>
      </c>
      <c r="E46" s="68"/>
      <c r="F46" s="68"/>
      <c r="G46" s="68"/>
    </row>
    <row r="47" spans="2:7" ht="18" thickBot="1" x14ac:dyDescent="0.35">
      <c r="B47" s="3"/>
      <c r="C47" s="9">
        <f>SUM(C43:C46)</f>
        <v>4418559057</v>
      </c>
      <c r="D47" s="9">
        <f>SUM(D43:D46)</f>
        <v>4817273861</v>
      </c>
      <c r="E47" s="68"/>
      <c r="F47" s="68"/>
      <c r="G47" s="68"/>
    </row>
    <row r="48" spans="2:7" ht="18" customHeight="1" x14ac:dyDescent="0.3">
      <c r="E48" s="68"/>
      <c r="F48" s="68"/>
      <c r="G48" s="68"/>
    </row>
    <row r="49" spans="2:7" ht="17.45" customHeight="1" x14ac:dyDescent="0.3">
      <c r="B49" s="3"/>
      <c r="E49" s="68"/>
      <c r="F49" s="68"/>
      <c r="G49" s="68"/>
    </row>
    <row r="50" spans="2:7" x14ac:dyDescent="0.3">
      <c r="B50" s="10" t="s">
        <v>17</v>
      </c>
      <c r="E50" s="68"/>
      <c r="F50" s="68"/>
      <c r="G50" s="68"/>
    </row>
    <row r="51" spans="2:7" x14ac:dyDescent="0.3">
      <c r="B51" s="6" t="s">
        <v>40</v>
      </c>
      <c r="C51" s="2">
        <v>640792881</v>
      </c>
      <c r="D51" s="2">
        <v>368781400</v>
      </c>
      <c r="E51" s="68"/>
      <c r="F51" s="68"/>
      <c r="G51" s="68"/>
    </row>
    <row r="52" spans="2:7" x14ac:dyDescent="0.3">
      <c r="B52" s="6" t="s">
        <v>16</v>
      </c>
      <c r="C52" s="2">
        <v>105536263</v>
      </c>
      <c r="D52" s="2">
        <v>103676018</v>
      </c>
      <c r="E52" s="68"/>
      <c r="F52" s="68"/>
      <c r="G52" s="68"/>
    </row>
    <row r="53" spans="2:7" x14ac:dyDescent="0.3">
      <c r="B53" s="6" t="s">
        <v>79</v>
      </c>
      <c r="C53" s="2">
        <v>326921592</v>
      </c>
      <c r="D53" s="2">
        <v>508085044</v>
      </c>
      <c r="E53" s="68"/>
      <c r="F53" s="68"/>
      <c r="G53" s="68"/>
    </row>
    <row r="54" spans="2:7" x14ac:dyDescent="0.3">
      <c r="B54" s="6" t="s">
        <v>80</v>
      </c>
      <c r="C54" s="2">
        <v>578247456</v>
      </c>
      <c r="D54" s="2">
        <v>389921373</v>
      </c>
      <c r="E54" s="68"/>
      <c r="F54" s="68"/>
      <c r="G54" s="68"/>
    </row>
    <row r="55" spans="2:7" x14ac:dyDescent="0.3">
      <c r="B55" s="6" t="s">
        <v>85</v>
      </c>
      <c r="C55" s="2">
        <v>42366237</v>
      </c>
      <c r="D55" s="2">
        <v>97965975</v>
      </c>
      <c r="E55" s="68"/>
      <c r="F55" s="68"/>
      <c r="G55" s="68"/>
    </row>
    <row r="56" spans="2:7" x14ac:dyDescent="0.3">
      <c r="B56" s="6" t="s">
        <v>83</v>
      </c>
      <c r="C56" s="2">
        <v>45120367</v>
      </c>
      <c r="D56" s="2">
        <v>37415435</v>
      </c>
      <c r="E56" s="68"/>
      <c r="F56" s="68"/>
      <c r="G56" s="68"/>
    </row>
    <row r="57" spans="2:7" x14ac:dyDescent="0.3">
      <c r="B57" s="6" t="s">
        <v>81</v>
      </c>
      <c r="C57" s="2">
        <v>23832845</v>
      </c>
      <c r="D57" s="2">
        <v>39650849</v>
      </c>
      <c r="E57" s="68"/>
      <c r="F57" s="68"/>
      <c r="G57" s="68"/>
    </row>
    <row r="58" spans="2:7" ht="18" thickBot="1" x14ac:dyDescent="0.35">
      <c r="B58" s="1" t="s">
        <v>15</v>
      </c>
      <c r="C58" s="2">
        <v>23076951</v>
      </c>
      <c r="D58" s="2">
        <v>17034346</v>
      </c>
      <c r="E58" s="68"/>
      <c r="F58" s="68"/>
      <c r="G58" s="68"/>
    </row>
    <row r="59" spans="2:7" ht="18" thickBot="1" x14ac:dyDescent="0.35">
      <c r="C59" s="9">
        <f>SUM(C51:C58)</f>
        <v>1785894592</v>
      </c>
      <c r="D59" s="9">
        <f>SUM(D51:D58)</f>
        <v>1562530440</v>
      </c>
      <c r="E59" s="68"/>
      <c r="F59" s="68"/>
      <c r="G59" s="68"/>
    </row>
    <row r="60" spans="2:7" x14ac:dyDescent="0.3">
      <c r="B60" s="3"/>
      <c r="C60" s="7"/>
      <c r="E60" s="68"/>
      <c r="F60" s="68"/>
      <c r="G60" s="68"/>
    </row>
    <row r="61" spans="2:7" x14ac:dyDescent="0.3">
      <c r="B61" s="21" t="s">
        <v>18</v>
      </c>
      <c r="C61" s="17">
        <f>C47+C59</f>
        <v>6204453649</v>
      </c>
      <c r="D61" s="17">
        <f>D47+D59</f>
        <v>6379804301</v>
      </c>
      <c r="E61" s="68"/>
      <c r="F61" s="68"/>
      <c r="G61" s="68"/>
    </row>
    <row r="62" spans="2:7" x14ac:dyDescent="0.3">
      <c r="B62" s="3"/>
      <c r="C62" s="5"/>
      <c r="D62" s="17"/>
      <c r="E62" s="68"/>
      <c r="F62" s="68"/>
      <c r="G62" s="68"/>
    </row>
    <row r="63" spans="2:7" ht="18" thickBot="1" x14ac:dyDescent="0.35">
      <c r="B63" s="3" t="s">
        <v>19</v>
      </c>
      <c r="C63" s="40">
        <f>C61+C40</f>
        <v>10918867203</v>
      </c>
      <c r="D63" s="40">
        <f>D61+D40</f>
        <v>10769356243</v>
      </c>
      <c r="E63" s="68"/>
      <c r="F63" s="68"/>
      <c r="G63" s="68"/>
    </row>
    <row r="64" spans="2:7" ht="18" thickTop="1" x14ac:dyDescent="0.3">
      <c r="B64" s="3"/>
      <c r="D64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zoomScale="70" zoomScaleNormal="70" workbookViewId="0">
      <selection activeCell="D25" sqref="D25"/>
    </sheetView>
  </sheetViews>
  <sheetFormatPr defaultColWidth="8.85546875" defaultRowHeight="17.25" x14ac:dyDescent="0.3"/>
  <cols>
    <col min="1" max="1" width="82.5703125" style="15" customWidth="1"/>
    <col min="2" max="2" width="23.42578125" style="42" customWidth="1"/>
    <col min="3" max="3" width="25.42578125" style="13" customWidth="1"/>
    <col min="4" max="16384" width="8.85546875" style="15"/>
  </cols>
  <sheetData>
    <row r="1" spans="1:6" x14ac:dyDescent="0.3">
      <c r="A1" s="82"/>
      <c r="B1" s="49" t="s">
        <v>70</v>
      </c>
      <c r="C1" s="50" t="s">
        <v>70</v>
      </c>
    </row>
    <row r="2" spans="1:6" x14ac:dyDescent="0.3">
      <c r="A2" s="82"/>
      <c r="B2" s="60">
        <v>45658</v>
      </c>
      <c r="C2" s="60">
        <v>45292</v>
      </c>
    </row>
    <row r="3" spans="1:6" x14ac:dyDescent="0.3">
      <c r="A3" s="82"/>
      <c r="B3" s="60">
        <v>45838</v>
      </c>
      <c r="C3" s="61">
        <v>45473</v>
      </c>
    </row>
    <row r="4" spans="1:6" x14ac:dyDescent="0.3">
      <c r="A4" s="16"/>
      <c r="B4" s="53"/>
      <c r="C4" s="14"/>
    </row>
    <row r="5" spans="1:6" x14ac:dyDescent="0.3">
      <c r="A5" s="6" t="s">
        <v>87</v>
      </c>
      <c r="B5" s="42">
        <v>1343574613</v>
      </c>
      <c r="C5" s="13">
        <v>942106613</v>
      </c>
      <c r="D5" s="69"/>
      <c r="E5" s="69"/>
      <c r="F5" s="69"/>
    </row>
    <row r="6" spans="1:6" x14ac:dyDescent="0.3">
      <c r="A6" s="6" t="s">
        <v>88</v>
      </c>
      <c r="B6" s="42">
        <v>147111296</v>
      </c>
      <c r="C6" s="13">
        <v>77237668</v>
      </c>
      <c r="D6" s="69"/>
      <c r="E6" s="69"/>
      <c r="F6" s="69"/>
    </row>
    <row r="7" spans="1:6" ht="18" thickBot="1" x14ac:dyDescent="0.35">
      <c r="A7" s="6" t="s">
        <v>20</v>
      </c>
      <c r="B7" s="42">
        <v>82791593</v>
      </c>
      <c r="C7" s="13">
        <v>75504856</v>
      </c>
      <c r="D7" s="69"/>
      <c r="E7" s="69"/>
      <c r="F7" s="69"/>
    </row>
    <row r="8" spans="1:6" s="22" customFormat="1" ht="35.25" thickBot="1" x14ac:dyDescent="0.35">
      <c r="A8" s="3" t="s">
        <v>21</v>
      </c>
      <c r="B8" s="43">
        <f>SUM(B5:B7)</f>
        <v>1573477502</v>
      </c>
      <c r="C8" s="43">
        <f>SUM(C5:C7)</f>
        <v>1094849137</v>
      </c>
      <c r="D8" s="69"/>
      <c r="E8" s="69"/>
      <c r="F8" s="69"/>
    </row>
    <row r="9" spans="1:6" x14ac:dyDescent="0.3">
      <c r="A9" s="3"/>
      <c r="B9" s="55"/>
      <c r="C9" s="55"/>
      <c r="D9" s="69"/>
      <c r="E9" s="69"/>
      <c r="F9" s="69"/>
    </row>
    <row r="10" spans="1:6" x14ac:dyDescent="0.3">
      <c r="A10" s="6" t="s">
        <v>22</v>
      </c>
      <c r="B10" s="42">
        <v>-272238338</v>
      </c>
      <c r="C10" s="13">
        <v>-255990978</v>
      </c>
      <c r="D10" s="69"/>
      <c r="E10" s="69"/>
      <c r="F10" s="69"/>
    </row>
    <row r="11" spans="1:6" x14ac:dyDescent="0.3">
      <c r="A11" s="6" t="s">
        <v>23</v>
      </c>
      <c r="B11" s="42">
        <v>-343424766</v>
      </c>
      <c r="C11" s="13">
        <v>-301595739</v>
      </c>
      <c r="D11" s="69"/>
      <c r="E11" s="69"/>
      <c r="F11" s="69"/>
    </row>
    <row r="12" spans="1:6" x14ac:dyDescent="0.3">
      <c r="A12" s="6" t="s">
        <v>39</v>
      </c>
      <c r="B12" s="42">
        <v>-61787958</v>
      </c>
      <c r="C12" s="13">
        <v>-58454973</v>
      </c>
      <c r="D12" s="69"/>
      <c r="E12" s="69"/>
      <c r="F12" s="69"/>
    </row>
    <row r="13" spans="1:6" x14ac:dyDescent="0.3">
      <c r="A13" s="6" t="s">
        <v>24</v>
      </c>
      <c r="B13" s="42">
        <v>-154511081</v>
      </c>
      <c r="C13" s="13">
        <v>-108342261</v>
      </c>
      <c r="D13" s="69"/>
      <c r="E13" s="69"/>
      <c r="F13" s="69"/>
    </row>
    <row r="14" spans="1:6" x14ac:dyDescent="0.3">
      <c r="A14" s="6" t="s">
        <v>25</v>
      </c>
      <c r="B14" s="42">
        <v>-57639425</v>
      </c>
      <c r="C14" s="13">
        <v>-49178031</v>
      </c>
      <c r="D14" s="69"/>
      <c r="E14" s="69"/>
      <c r="F14" s="69"/>
    </row>
    <row r="15" spans="1:6" x14ac:dyDescent="0.3">
      <c r="A15" s="6" t="s">
        <v>26</v>
      </c>
      <c r="B15" s="42">
        <v>-61660889</v>
      </c>
      <c r="C15" s="13">
        <v>-40383537</v>
      </c>
      <c r="D15" s="69"/>
      <c r="E15" s="69"/>
      <c r="F15" s="69"/>
    </row>
    <row r="16" spans="1:6" x14ac:dyDescent="0.3">
      <c r="A16" s="6" t="s">
        <v>89</v>
      </c>
      <c r="B16" s="42">
        <v>20462533</v>
      </c>
      <c r="C16" s="13">
        <v>-10182126</v>
      </c>
      <c r="D16" s="69"/>
      <c r="E16" s="69"/>
      <c r="F16" s="69"/>
    </row>
    <row r="17" spans="1:6" x14ac:dyDescent="0.3">
      <c r="A17" s="6" t="s">
        <v>90</v>
      </c>
      <c r="B17" s="42">
        <v>-6626335</v>
      </c>
      <c r="C17" s="13">
        <v>-27168114</v>
      </c>
      <c r="D17" s="69"/>
      <c r="E17" s="69"/>
      <c r="F17" s="69"/>
    </row>
    <row r="18" spans="1:6" ht="18" thickBot="1" x14ac:dyDescent="0.35">
      <c r="A18" s="6" t="s">
        <v>27</v>
      </c>
      <c r="B18" s="42">
        <v>-80182326</v>
      </c>
      <c r="C18" s="13">
        <v>-63805568</v>
      </c>
      <c r="D18" s="69"/>
      <c r="E18" s="69"/>
      <c r="F18" s="69"/>
    </row>
    <row r="19" spans="1:6" ht="35.25" thickBot="1" x14ac:dyDescent="0.35">
      <c r="A19" s="3" t="s">
        <v>28</v>
      </c>
      <c r="B19" s="43">
        <f>B8+SUM(B10:B18)</f>
        <v>555868917</v>
      </c>
      <c r="C19" s="43">
        <f>C8+SUM(C10:C18)</f>
        <v>179747810</v>
      </c>
      <c r="D19" s="69"/>
      <c r="E19" s="69"/>
      <c r="F19" s="69"/>
    </row>
    <row r="20" spans="1:6" x14ac:dyDescent="0.3">
      <c r="A20" s="6"/>
      <c r="D20" s="69"/>
      <c r="E20" s="69"/>
      <c r="F20" s="69"/>
    </row>
    <row r="21" spans="1:6" x14ac:dyDescent="0.3">
      <c r="A21" s="6" t="s">
        <v>29</v>
      </c>
      <c r="B21" s="42">
        <v>233935410</v>
      </c>
      <c r="C21" s="13">
        <v>114784449</v>
      </c>
      <c r="D21" s="69"/>
      <c r="E21" s="69"/>
      <c r="F21" s="69"/>
    </row>
    <row r="22" spans="1:6" x14ac:dyDescent="0.3">
      <c r="A22" s="6" t="s">
        <v>91</v>
      </c>
      <c r="B22" s="42">
        <v>-233935410</v>
      </c>
      <c r="C22" s="13">
        <v>-114784449</v>
      </c>
      <c r="D22" s="69"/>
      <c r="E22" s="69"/>
      <c r="F22" s="69"/>
    </row>
    <row r="23" spans="1:6" x14ac:dyDescent="0.3">
      <c r="A23" s="6" t="s">
        <v>30</v>
      </c>
      <c r="B23" s="42">
        <v>451111690</v>
      </c>
      <c r="C23" s="13">
        <v>675817268</v>
      </c>
      <c r="D23" s="69"/>
      <c r="E23" s="69"/>
      <c r="F23" s="69"/>
    </row>
    <row r="24" spans="1:6" x14ac:dyDescent="0.3">
      <c r="A24" s="6" t="s">
        <v>31</v>
      </c>
      <c r="B24" s="42">
        <v>-451111690</v>
      </c>
      <c r="C24" s="13">
        <v>-675817268</v>
      </c>
      <c r="D24" s="69"/>
      <c r="E24" s="69"/>
      <c r="F24" s="69"/>
    </row>
    <row r="25" spans="1:6" ht="18" thickBot="1" x14ac:dyDescent="0.35">
      <c r="A25" s="6"/>
      <c r="D25" s="69"/>
      <c r="E25" s="69"/>
      <c r="F25" s="69"/>
    </row>
    <row r="26" spans="1:6" ht="18" thickBot="1" x14ac:dyDescent="0.35">
      <c r="A26" s="3" t="s">
        <v>32</v>
      </c>
      <c r="B26" s="43">
        <f>B19+SUM(B21:B24)</f>
        <v>555868917</v>
      </c>
      <c r="C26" s="43">
        <f>C19+SUM(C21:C24)</f>
        <v>179747810</v>
      </c>
      <c r="D26" s="69"/>
      <c r="E26" s="69"/>
      <c r="F26" s="69"/>
    </row>
    <row r="27" spans="1:6" x14ac:dyDescent="0.3">
      <c r="A27" s="6" t="s">
        <v>94</v>
      </c>
      <c r="B27" s="42">
        <v>44193856</v>
      </c>
      <c r="C27" s="13">
        <v>37077064</v>
      </c>
      <c r="D27" s="69"/>
      <c r="E27" s="69"/>
      <c r="F27" s="69"/>
    </row>
    <row r="28" spans="1:6" x14ac:dyDescent="0.3">
      <c r="A28" s="6" t="s">
        <v>33</v>
      </c>
      <c r="B28" s="42">
        <v>89999883</v>
      </c>
      <c r="C28" s="13">
        <v>73206358</v>
      </c>
      <c r="D28" s="69"/>
      <c r="E28" s="69"/>
      <c r="F28" s="69"/>
    </row>
    <row r="29" spans="1:6" ht="18" thickBot="1" x14ac:dyDescent="0.35">
      <c r="A29" s="6" t="s">
        <v>34</v>
      </c>
      <c r="B29" s="42">
        <v>-84166923</v>
      </c>
      <c r="C29" s="13">
        <v>-67041342</v>
      </c>
      <c r="D29" s="69"/>
      <c r="E29" s="69"/>
      <c r="F29" s="69"/>
    </row>
    <row r="30" spans="1:6" ht="18" thickBot="1" x14ac:dyDescent="0.35">
      <c r="A30" s="3" t="s">
        <v>35</v>
      </c>
      <c r="B30" s="43">
        <f>B27+B28+B29</f>
        <v>50026816</v>
      </c>
      <c r="C30" s="43">
        <f>C27+C28+C29</f>
        <v>43242080</v>
      </c>
      <c r="D30" s="69"/>
      <c r="E30" s="69"/>
      <c r="F30" s="69"/>
    </row>
    <row r="31" spans="1:6" ht="18" thickBot="1" x14ac:dyDescent="0.35">
      <c r="A31" s="6"/>
      <c r="D31" s="69"/>
      <c r="E31" s="69"/>
      <c r="F31" s="69"/>
    </row>
    <row r="32" spans="1:6" ht="18" thickBot="1" x14ac:dyDescent="0.35">
      <c r="A32" s="3" t="s">
        <v>36</v>
      </c>
      <c r="B32" s="43">
        <f>B26+B30</f>
        <v>605895733</v>
      </c>
      <c r="C32" s="43">
        <f>C26+C30</f>
        <v>222989890</v>
      </c>
      <c r="D32" s="69"/>
      <c r="E32" s="69"/>
      <c r="F32" s="69"/>
    </row>
    <row r="33" spans="1:6" x14ac:dyDescent="0.3">
      <c r="A33" s="6"/>
      <c r="D33" s="69"/>
      <c r="E33" s="69"/>
      <c r="F33" s="69"/>
    </row>
    <row r="34" spans="1:6" x14ac:dyDescent="0.3">
      <c r="A34" s="6" t="s">
        <v>37</v>
      </c>
      <c r="B34" s="42">
        <v>-86927220</v>
      </c>
      <c r="C34" s="13">
        <v>-39131852</v>
      </c>
      <c r="D34" s="69"/>
      <c r="E34" s="69"/>
      <c r="F34" s="69"/>
    </row>
    <row r="35" spans="1:6" ht="18" thickBot="1" x14ac:dyDescent="0.35">
      <c r="A35" s="6"/>
      <c r="D35" s="69"/>
      <c r="E35" s="69"/>
      <c r="F35" s="69"/>
    </row>
    <row r="36" spans="1:6" ht="18" thickBot="1" x14ac:dyDescent="0.35">
      <c r="A36" s="20" t="s">
        <v>47</v>
      </c>
      <c r="B36" s="43">
        <f>B34+B32</f>
        <v>518968513</v>
      </c>
      <c r="C36" s="43">
        <f>C34+C32</f>
        <v>183858038</v>
      </c>
      <c r="D36" s="69"/>
      <c r="E36" s="69"/>
      <c r="F36" s="69"/>
    </row>
    <row r="37" spans="1:6" x14ac:dyDescent="0.3">
      <c r="A37" s="6" t="s">
        <v>43</v>
      </c>
      <c r="B37" s="42">
        <v>503574330</v>
      </c>
      <c r="C37" s="18">
        <v>183445386</v>
      </c>
      <c r="D37" s="69"/>
      <c r="E37" s="69"/>
      <c r="F37" s="69"/>
    </row>
    <row r="38" spans="1:6" x14ac:dyDescent="0.3">
      <c r="A38" s="6" t="s">
        <v>44</v>
      </c>
      <c r="B38" s="42">
        <v>15394183</v>
      </c>
      <c r="C38" s="18">
        <v>412652</v>
      </c>
      <c r="D38" s="69"/>
      <c r="E38" s="69"/>
      <c r="F38" s="69"/>
    </row>
    <row r="39" spans="1:6" x14ac:dyDescent="0.3">
      <c r="A39" s="12" t="s">
        <v>92</v>
      </c>
      <c r="B39" s="44">
        <v>2.75</v>
      </c>
      <c r="C39" s="19">
        <v>0.98</v>
      </c>
      <c r="D39" s="69"/>
      <c r="E39" s="69"/>
      <c r="F39" s="69"/>
    </row>
    <row r="40" spans="1:6" x14ac:dyDescent="0.3">
      <c r="A40" s="20" t="s">
        <v>48</v>
      </c>
      <c r="C40" s="18"/>
      <c r="D40" s="69"/>
      <c r="E40" s="69"/>
      <c r="F40" s="69"/>
    </row>
    <row r="41" spans="1:6" x14ac:dyDescent="0.3">
      <c r="A41" s="11" t="s">
        <v>49</v>
      </c>
      <c r="B41" s="42">
        <v>1815950</v>
      </c>
      <c r="C41" s="18">
        <v>2056799</v>
      </c>
      <c r="D41" s="69"/>
      <c r="E41" s="69"/>
      <c r="F41" s="69"/>
    </row>
    <row r="42" spans="1:6" ht="18" thickBot="1" x14ac:dyDescent="0.35">
      <c r="A42" s="11" t="s">
        <v>93</v>
      </c>
      <c r="B42" s="42">
        <v>454422</v>
      </c>
      <c r="C42" s="13">
        <v>2426975</v>
      </c>
      <c r="D42" s="69"/>
      <c r="E42" s="69"/>
      <c r="F42" s="69"/>
    </row>
    <row r="43" spans="1:6" ht="18" thickBot="1" x14ac:dyDescent="0.35">
      <c r="A43" s="20" t="s">
        <v>38</v>
      </c>
      <c r="B43" s="43">
        <f>B36+B41+B42</f>
        <v>521238885</v>
      </c>
      <c r="C43" s="43">
        <f>C36+C41+C42</f>
        <v>188341812</v>
      </c>
      <c r="D43" s="69"/>
      <c r="E43" s="69"/>
      <c r="F43" s="69"/>
    </row>
    <row r="44" spans="1:6" x14ac:dyDescent="0.3">
      <c r="A44" s="1" t="s">
        <v>43</v>
      </c>
      <c r="B44" s="41">
        <v>505489960</v>
      </c>
      <c r="C44" s="62">
        <v>187322415</v>
      </c>
      <c r="D44" s="69"/>
      <c r="E44" s="69"/>
      <c r="F44" s="69"/>
    </row>
    <row r="45" spans="1:6" x14ac:dyDescent="0.3">
      <c r="A45" s="1" t="s">
        <v>44</v>
      </c>
      <c r="B45" s="42">
        <v>15748925</v>
      </c>
      <c r="C45" s="63">
        <v>1019397</v>
      </c>
      <c r="D45" s="69"/>
      <c r="E45" s="69"/>
      <c r="F45" s="69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topLeftCell="A3" zoomScale="50" zoomScaleNormal="50" workbookViewId="0">
      <selection activeCell="E10" sqref="E10"/>
    </sheetView>
  </sheetViews>
  <sheetFormatPr defaultColWidth="8.85546875" defaultRowHeight="17.25" x14ac:dyDescent="0.3"/>
  <cols>
    <col min="1" max="1" width="36.140625" style="39" customWidth="1"/>
    <col min="2" max="2" width="22" style="45" customWidth="1"/>
    <col min="3" max="3" width="17.85546875" style="45" customWidth="1"/>
    <col min="4" max="4" width="15.85546875" style="45" customWidth="1"/>
    <col min="5" max="5" width="21.140625" style="45" customWidth="1"/>
    <col min="6" max="6" width="14" style="45" customWidth="1"/>
    <col min="7" max="7" width="13.85546875" style="45" customWidth="1"/>
    <col min="8" max="8" width="15.42578125" style="45" customWidth="1"/>
    <col min="9" max="9" width="14.7109375" style="45" customWidth="1"/>
    <col min="10" max="10" width="17.5703125" style="45" customWidth="1"/>
    <col min="11" max="11" width="18.42578125" style="45" customWidth="1"/>
    <col min="12" max="12" width="22.140625" style="45" customWidth="1"/>
    <col min="13" max="16384" width="8.85546875" style="39"/>
  </cols>
  <sheetData>
    <row r="1" spans="1:12" s="57" customFormat="1" ht="69" x14ac:dyDescent="0.3">
      <c r="A1" s="47"/>
      <c r="B1" s="23" t="s">
        <v>50</v>
      </c>
      <c r="C1" s="47" t="s">
        <v>146</v>
      </c>
      <c r="D1" s="37" t="s">
        <v>128</v>
      </c>
      <c r="E1" s="23" t="s">
        <v>12</v>
      </c>
      <c r="F1" s="37"/>
      <c r="G1" s="37"/>
      <c r="H1" s="23" t="s">
        <v>13</v>
      </c>
      <c r="I1" s="23" t="s">
        <v>130</v>
      </c>
      <c r="J1" s="23" t="s">
        <v>95</v>
      </c>
      <c r="K1" s="23" t="s">
        <v>51</v>
      </c>
      <c r="L1" s="23" t="s">
        <v>52</v>
      </c>
    </row>
    <row r="2" spans="1:12" s="57" customFormat="1" ht="34.5" x14ac:dyDescent="0.3">
      <c r="A2" s="47"/>
      <c r="B2" s="23"/>
      <c r="C2" s="47"/>
      <c r="D2" s="73" t="s">
        <v>129</v>
      </c>
      <c r="E2" s="23"/>
      <c r="F2" s="73" t="s">
        <v>96</v>
      </c>
      <c r="G2" s="73" t="s">
        <v>97</v>
      </c>
      <c r="H2" s="23"/>
      <c r="I2" s="23"/>
      <c r="J2" s="23"/>
      <c r="K2" s="23"/>
      <c r="L2" s="23"/>
    </row>
    <row r="3" spans="1:12" s="57" customFormat="1" x14ac:dyDescent="0.3">
      <c r="A3" s="47" t="s">
        <v>131</v>
      </c>
      <c r="B3" s="38">
        <v>1883815040</v>
      </c>
      <c r="C3" s="38">
        <v>441418396</v>
      </c>
      <c r="D3" s="38">
        <v>247478865</v>
      </c>
      <c r="E3" s="38">
        <v>1265796861</v>
      </c>
      <c r="F3" s="38">
        <v>55765430</v>
      </c>
      <c r="G3" s="38">
        <v>17275596</v>
      </c>
      <c r="H3" s="38">
        <v>180516142</v>
      </c>
      <c r="I3" s="38">
        <v>26916902</v>
      </c>
      <c r="J3" s="38">
        <v>4118983232</v>
      </c>
      <c r="K3" s="38">
        <v>97130535</v>
      </c>
      <c r="L3" s="38">
        <v>4216113767</v>
      </c>
    </row>
    <row r="4" spans="1:12" s="57" customFormat="1" ht="34.5" x14ac:dyDescent="0.3">
      <c r="A4" s="59" t="s">
        <v>132</v>
      </c>
      <c r="B4" s="77"/>
      <c r="C4" s="77"/>
      <c r="D4" s="77"/>
      <c r="E4" s="77"/>
      <c r="F4" s="77"/>
      <c r="G4" s="77"/>
      <c r="H4" s="56">
        <v>-150183924</v>
      </c>
      <c r="I4" s="56">
        <v>-17431128</v>
      </c>
      <c r="J4" s="56">
        <v>-167615052</v>
      </c>
      <c r="K4" s="56">
        <v>3190327</v>
      </c>
      <c r="L4" s="56">
        <v>-164424725</v>
      </c>
    </row>
    <row r="5" spans="1:12" s="57" customFormat="1" ht="34.5" x14ac:dyDescent="0.3">
      <c r="A5" s="47" t="s">
        <v>133</v>
      </c>
      <c r="B5" s="38">
        <v>1883815040</v>
      </c>
      <c r="C5" s="38">
        <v>441418396</v>
      </c>
      <c r="D5" s="38">
        <v>247478865</v>
      </c>
      <c r="E5" s="38">
        <v>1265796861</v>
      </c>
      <c r="F5" s="38">
        <v>55765430</v>
      </c>
      <c r="G5" s="38">
        <v>17275596</v>
      </c>
      <c r="H5" s="38">
        <v>30332218</v>
      </c>
      <c r="I5" s="38">
        <v>9485774</v>
      </c>
      <c r="J5" s="38">
        <v>3951368180</v>
      </c>
      <c r="K5" s="38">
        <v>100320862</v>
      </c>
      <c r="L5" s="38">
        <v>4051689042</v>
      </c>
    </row>
    <row r="6" spans="1:12" s="57" customFormat="1" ht="34.5" x14ac:dyDescent="0.3">
      <c r="A6" s="59" t="s">
        <v>134</v>
      </c>
      <c r="B6" s="59"/>
      <c r="C6" s="59"/>
      <c r="D6" s="59"/>
      <c r="E6" s="59"/>
      <c r="F6" s="59"/>
      <c r="G6" s="59"/>
      <c r="H6" s="74">
        <v>183445386</v>
      </c>
      <c r="I6" s="59"/>
      <c r="J6" s="74">
        <v>183445386</v>
      </c>
      <c r="K6" s="74">
        <v>412652</v>
      </c>
      <c r="L6" s="74">
        <v>183858038</v>
      </c>
    </row>
    <row r="7" spans="1:12" s="57" customFormat="1" x14ac:dyDescent="0.3">
      <c r="A7" s="59"/>
      <c r="B7" s="59"/>
      <c r="C7" s="59"/>
      <c r="D7" s="59"/>
      <c r="E7" s="59"/>
      <c r="F7" s="59"/>
      <c r="G7" s="59"/>
      <c r="H7" s="74"/>
      <c r="I7" s="59"/>
      <c r="J7" s="74"/>
      <c r="K7" s="74"/>
      <c r="L7" s="74"/>
    </row>
    <row r="8" spans="1:12" s="57" customFormat="1" x14ac:dyDescent="0.3">
      <c r="A8" s="59" t="s">
        <v>135</v>
      </c>
      <c r="B8" s="78"/>
      <c r="C8" s="78"/>
      <c r="D8" s="78"/>
      <c r="E8" s="78"/>
      <c r="F8" s="78"/>
      <c r="G8" s="78"/>
      <c r="H8" s="79">
        <v>2056799</v>
      </c>
      <c r="I8" s="78"/>
      <c r="J8" s="79">
        <v>2056799</v>
      </c>
      <c r="K8" s="78"/>
      <c r="L8" s="79">
        <v>2056799</v>
      </c>
    </row>
    <row r="9" spans="1:12" s="57" customFormat="1" ht="34.5" x14ac:dyDescent="0.3">
      <c r="A9" s="59" t="s">
        <v>130</v>
      </c>
      <c r="B9" s="30"/>
      <c r="C9" s="30"/>
      <c r="D9" s="30"/>
      <c r="E9" s="30"/>
      <c r="F9" s="30"/>
      <c r="G9" s="30"/>
      <c r="H9" s="56">
        <v>-257795</v>
      </c>
      <c r="I9" s="56">
        <v>1747284</v>
      </c>
      <c r="J9" s="56">
        <v>1489489</v>
      </c>
      <c r="K9" s="56">
        <v>937486</v>
      </c>
      <c r="L9" s="56">
        <v>2426975</v>
      </c>
    </row>
    <row r="10" spans="1:12" s="57" customFormat="1" ht="34.5" x14ac:dyDescent="0.3">
      <c r="A10" s="59" t="s">
        <v>136</v>
      </c>
      <c r="B10" s="59"/>
      <c r="C10" s="59"/>
      <c r="D10" s="59"/>
      <c r="E10" s="59"/>
      <c r="F10" s="59"/>
      <c r="G10" s="59"/>
      <c r="H10" s="74">
        <v>1799004</v>
      </c>
      <c r="I10" s="74">
        <v>1747284</v>
      </c>
      <c r="J10" s="74">
        <v>3546288</v>
      </c>
      <c r="K10" s="74">
        <v>937486</v>
      </c>
      <c r="L10" s="74">
        <v>4483774</v>
      </c>
    </row>
    <row r="11" spans="1:12" s="57" customFormat="1" x14ac:dyDescent="0.3">
      <c r="A11" s="59"/>
      <c r="B11" s="59"/>
      <c r="C11" s="59"/>
      <c r="D11" s="59"/>
      <c r="E11" s="59"/>
      <c r="F11" s="59"/>
      <c r="G11" s="59"/>
      <c r="H11" s="74"/>
      <c r="I11" s="74"/>
      <c r="J11" s="74"/>
      <c r="K11" s="74"/>
      <c r="L11" s="74"/>
    </row>
    <row r="12" spans="1:12" s="57" customFormat="1" ht="34.5" x14ac:dyDescent="0.3">
      <c r="A12" s="47" t="s">
        <v>38</v>
      </c>
      <c r="B12" s="73"/>
      <c r="C12" s="73"/>
      <c r="D12" s="73"/>
      <c r="E12" s="73"/>
      <c r="F12" s="73"/>
      <c r="G12" s="73"/>
      <c r="H12" s="38">
        <v>185244390</v>
      </c>
      <c r="I12" s="38">
        <v>1747284</v>
      </c>
      <c r="J12" s="38">
        <v>186991674</v>
      </c>
      <c r="K12" s="38">
        <v>1350138</v>
      </c>
      <c r="L12" s="38">
        <v>188341812</v>
      </c>
    </row>
    <row r="13" spans="1:12" s="57" customFormat="1" x14ac:dyDescent="0.3">
      <c r="A13" s="59" t="s">
        <v>99</v>
      </c>
      <c r="B13" s="30"/>
      <c r="C13" s="30"/>
      <c r="D13" s="30"/>
      <c r="E13" s="30"/>
      <c r="F13" s="30"/>
      <c r="G13" s="30"/>
      <c r="H13" s="56">
        <v>-65933526</v>
      </c>
      <c r="I13" s="30"/>
      <c r="J13" s="56">
        <v>-65933526</v>
      </c>
      <c r="K13" s="30"/>
      <c r="L13" s="56">
        <v>-65933526</v>
      </c>
    </row>
    <row r="14" spans="1:12" s="57" customFormat="1" ht="34.5" x14ac:dyDescent="0.3">
      <c r="A14" s="47" t="s">
        <v>137</v>
      </c>
      <c r="B14" s="38">
        <v>1883815040</v>
      </c>
      <c r="C14" s="38">
        <v>441418396</v>
      </c>
      <c r="D14" s="38">
        <v>247478865</v>
      </c>
      <c r="E14" s="38">
        <v>1265796861</v>
      </c>
      <c r="F14" s="38">
        <v>55765430</v>
      </c>
      <c r="G14" s="38">
        <v>17275596</v>
      </c>
      <c r="H14" s="38">
        <v>149643082</v>
      </c>
      <c r="I14" s="38">
        <v>11233058</v>
      </c>
      <c r="J14" s="38">
        <v>4072426328</v>
      </c>
      <c r="K14" s="38">
        <v>101671000</v>
      </c>
      <c r="L14" s="38">
        <v>4174097328</v>
      </c>
    </row>
    <row r="15" spans="1:12" s="57" customFormat="1" x14ac:dyDescent="0.3">
      <c r="A15" s="59" t="s">
        <v>71</v>
      </c>
      <c r="B15" s="30"/>
      <c r="C15" s="30"/>
      <c r="D15" s="30"/>
      <c r="E15" s="30"/>
      <c r="F15" s="37"/>
      <c r="G15" s="37"/>
      <c r="H15" s="56">
        <v>220659260</v>
      </c>
      <c r="I15" s="30"/>
      <c r="J15" s="56">
        <v>220659260</v>
      </c>
      <c r="K15" s="56">
        <v>6180648</v>
      </c>
      <c r="L15" s="56">
        <v>226839908</v>
      </c>
    </row>
    <row r="16" spans="1:12" x14ac:dyDescent="0.3">
      <c r="A16" s="59"/>
      <c r="B16" s="23"/>
      <c r="C16" s="23"/>
      <c r="D16" s="23"/>
      <c r="E16" s="23"/>
      <c r="F16" s="23"/>
      <c r="G16" s="23"/>
      <c r="H16" s="79">
        <v>-9562514</v>
      </c>
      <c r="I16" s="78"/>
      <c r="J16" s="79">
        <v>-9562514</v>
      </c>
      <c r="K16" s="78"/>
      <c r="L16" s="79">
        <v>-9562514</v>
      </c>
    </row>
    <row r="17" spans="1:12" x14ac:dyDescent="0.3">
      <c r="A17" s="59"/>
      <c r="B17" s="59"/>
      <c r="C17" s="59"/>
      <c r="D17" s="59"/>
      <c r="E17" s="59"/>
      <c r="F17" s="59"/>
      <c r="G17" s="59"/>
      <c r="H17" s="74">
        <v>202923</v>
      </c>
      <c r="I17" s="74">
        <v>-1310463</v>
      </c>
      <c r="J17" s="74">
        <v>-1107540</v>
      </c>
      <c r="K17" s="74">
        <v>-715240</v>
      </c>
      <c r="L17" s="74">
        <v>-1822780</v>
      </c>
    </row>
    <row r="18" spans="1:12" s="57" customFormat="1" ht="34.5" x14ac:dyDescent="0.3">
      <c r="A18" s="59" t="s">
        <v>136</v>
      </c>
      <c r="B18" s="30"/>
      <c r="C18" s="30"/>
      <c r="D18" s="30"/>
      <c r="E18" s="30"/>
      <c r="F18" s="30"/>
      <c r="G18" s="30"/>
      <c r="H18" s="56">
        <v>-9359591</v>
      </c>
      <c r="I18" s="56">
        <v>-1310463</v>
      </c>
      <c r="J18" s="56">
        <v>-10670054</v>
      </c>
      <c r="K18" s="56">
        <v>-715240</v>
      </c>
      <c r="L18" s="56">
        <v>-11385294</v>
      </c>
    </row>
    <row r="19" spans="1:12" s="57" customFormat="1" ht="34.5" x14ac:dyDescent="0.3">
      <c r="A19" s="47" t="s">
        <v>38</v>
      </c>
      <c r="B19" s="73"/>
      <c r="C19" s="73"/>
      <c r="D19" s="73"/>
      <c r="E19" s="73"/>
      <c r="F19" s="73"/>
      <c r="G19" s="73"/>
      <c r="H19" s="38">
        <v>211299669</v>
      </c>
      <c r="I19" s="38">
        <v>-1310463</v>
      </c>
      <c r="J19" s="38">
        <v>209989205</v>
      </c>
      <c r="K19" s="38">
        <v>5465408</v>
      </c>
      <c r="L19" s="38">
        <v>215454614</v>
      </c>
    </row>
    <row r="20" spans="1:12" s="57" customFormat="1" x14ac:dyDescent="0.3">
      <c r="A20" s="59" t="s">
        <v>98</v>
      </c>
      <c r="B20" s="30"/>
      <c r="C20" s="30"/>
      <c r="D20" s="37"/>
      <c r="E20" s="37"/>
      <c r="F20" s="30"/>
      <c r="G20" s="56">
        <v>40845861</v>
      </c>
      <c r="H20" s="56">
        <v>-40845861</v>
      </c>
      <c r="I20" s="30"/>
      <c r="J20" s="30"/>
      <c r="K20" s="30"/>
      <c r="L20" s="30"/>
    </row>
    <row r="21" spans="1:12" x14ac:dyDescent="0.3">
      <c r="A21" s="25" t="s">
        <v>63</v>
      </c>
      <c r="B21" s="30"/>
      <c r="C21" s="30"/>
      <c r="D21" s="30"/>
      <c r="E21" s="30"/>
      <c r="F21" s="56">
        <v>22905250</v>
      </c>
      <c r="G21" s="30"/>
      <c r="H21" s="56">
        <v>-22905250</v>
      </c>
      <c r="I21" s="30"/>
      <c r="J21" s="30"/>
      <c r="K21" s="30"/>
      <c r="L21" s="30"/>
    </row>
    <row r="22" spans="1:12" ht="34.5" x14ac:dyDescent="0.3">
      <c r="A22" s="47" t="s">
        <v>138</v>
      </c>
      <c r="B22" s="38">
        <v>1883815040</v>
      </c>
      <c r="C22" s="38">
        <v>441418396</v>
      </c>
      <c r="D22" s="38">
        <v>247478865</v>
      </c>
      <c r="E22" s="38">
        <v>1265796861</v>
      </c>
      <c r="F22" s="38">
        <v>78670680</v>
      </c>
      <c r="G22" s="38">
        <v>58121457</v>
      </c>
      <c r="H22" s="38">
        <v>297191640</v>
      </c>
      <c r="I22" s="38">
        <v>9922595</v>
      </c>
      <c r="J22" s="38">
        <v>4282415533</v>
      </c>
      <c r="K22" s="38">
        <v>107136408</v>
      </c>
      <c r="L22" s="38">
        <v>4389551942</v>
      </c>
    </row>
    <row r="23" spans="1:12" x14ac:dyDescent="0.3">
      <c r="A23" s="59" t="s">
        <v>71</v>
      </c>
      <c r="B23" s="37"/>
      <c r="C23" s="37"/>
      <c r="D23" s="37"/>
      <c r="E23" s="37"/>
      <c r="F23" s="37"/>
      <c r="G23" s="37"/>
      <c r="H23" s="56">
        <v>503574330</v>
      </c>
      <c r="I23" s="30"/>
      <c r="J23" s="56">
        <v>503574330</v>
      </c>
      <c r="K23" s="56">
        <v>15394183</v>
      </c>
      <c r="L23" s="56">
        <v>518968513</v>
      </c>
    </row>
    <row r="24" spans="1:12" x14ac:dyDescent="0.3">
      <c r="A24" s="59" t="s">
        <v>139</v>
      </c>
      <c r="B24" s="73"/>
      <c r="C24" s="73"/>
      <c r="D24" s="73"/>
      <c r="E24" s="73"/>
      <c r="F24" s="73"/>
      <c r="G24" s="73"/>
      <c r="H24" s="80">
        <v>1815950</v>
      </c>
      <c r="I24" s="81"/>
      <c r="J24" s="80">
        <v>1815950</v>
      </c>
      <c r="K24" s="81"/>
      <c r="L24" s="80">
        <v>1815950</v>
      </c>
    </row>
    <row r="25" spans="1:12" x14ac:dyDescent="0.3">
      <c r="A25" s="59"/>
      <c r="B25" s="59"/>
      <c r="C25" s="59"/>
      <c r="D25" s="59"/>
      <c r="E25" s="59"/>
      <c r="F25" s="47"/>
      <c r="G25" s="47"/>
      <c r="H25" s="74">
        <v>318090</v>
      </c>
      <c r="I25" s="74">
        <v>-218409</v>
      </c>
      <c r="J25" s="74">
        <v>99681</v>
      </c>
      <c r="K25" s="74">
        <v>354741</v>
      </c>
      <c r="L25" s="74">
        <v>454422</v>
      </c>
    </row>
    <row r="26" spans="1:12" ht="34.5" x14ac:dyDescent="0.3">
      <c r="A26" s="59" t="s">
        <v>136</v>
      </c>
      <c r="B26" s="30"/>
      <c r="C26" s="30"/>
      <c r="D26" s="30"/>
      <c r="E26" s="30"/>
      <c r="F26" s="30"/>
      <c r="G26" s="30"/>
      <c r="H26" s="56">
        <v>2134040</v>
      </c>
      <c r="I26" s="56">
        <v>-218409</v>
      </c>
      <c r="J26" s="56">
        <v>1915631</v>
      </c>
      <c r="K26" s="56">
        <v>354741</v>
      </c>
      <c r="L26" s="56">
        <v>2270372</v>
      </c>
    </row>
    <row r="27" spans="1:12" ht="34.5" x14ac:dyDescent="0.3">
      <c r="A27" s="47" t="s">
        <v>38</v>
      </c>
      <c r="B27" s="73"/>
      <c r="C27" s="73"/>
      <c r="D27" s="73"/>
      <c r="E27" s="73"/>
      <c r="F27" s="73"/>
      <c r="G27" s="73"/>
      <c r="H27" s="38">
        <v>505708370</v>
      </c>
      <c r="I27" s="38">
        <v>-218409</v>
      </c>
      <c r="J27" s="38">
        <v>505489961</v>
      </c>
      <c r="K27" s="38">
        <v>15748924</v>
      </c>
      <c r="L27" s="38">
        <v>521238885</v>
      </c>
    </row>
    <row r="28" spans="1:12" x14ac:dyDescent="0.3">
      <c r="A28" s="59" t="s">
        <v>140</v>
      </c>
      <c r="B28" s="37"/>
      <c r="C28" s="37"/>
      <c r="D28" s="37"/>
      <c r="E28" s="37"/>
      <c r="F28" s="37"/>
      <c r="G28" s="37"/>
      <c r="H28" s="30"/>
      <c r="I28" s="30"/>
      <c r="J28" s="30"/>
      <c r="K28" s="80">
        <v>7074751</v>
      </c>
      <c r="L28" s="80">
        <v>7074751</v>
      </c>
    </row>
    <row r="29" spans="1:12" x14ac:dyDescent="0.3">
      <c r="A29" s="59" t="s">
        <v>141</v>
      </c>
      <c r="B29" s="37"/>
      <c r="C29" s="37"/>
      <c r="D29" s="37"/>
      <c r="E29" s="37"/>
      <c r="F29" s="37"/>
      <c r="G29" s="37"/>
      <c r="H29" s="56">
        <v>-203452024</v>
      </c>
      <c r="I29" s="30"/>
      <c r="J29" s="56">
        <v>-203452024</v>
      </c>
      <c r="K29" s="30"/>
      <c r="L29" s="56">
        <v>-203452024</v>
      </c>
    </row>
    <row r="30" spans="1:12" x14ac:dyDescent="0.3">
      <c r="A30" s="47" t="s">
        <v>142</v>
      </c>
      <c r="B30" s="38">
        <v>1883815040</v>
      </c>
      <c r="C30" s="38">
        <v>441418396</v>
      </c>
      <c r="D30" s="38">
        <v>247478865</v>
      </c>
      <c r="E30" s="38">
        <v>1265796861</v>
      </c>
      <c r="F30" s="38">
        <v>78670680</v>
      </c>
      <c r="G30" s="38">
        <v>58121457</v>
      </c>
      <c r="H30" s="38">
        <v>599447986</v>
      </c>
      <c r="I30" s="38">
        <v>9704186</v>
      </c>
      <c r="J30" s="38">
        <v>4584453470</v>
      </c>
      <c r="K30" s="38">
        <v>129960083</v>
      </c>
      <c r="L30" s="38">
        <v>4714413554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4"/>
  <sheetViews>
    <sheetView zoomScale="70" zoomScaleNormal="70" workbookViewId="0">
      <selection activeCell="I18" sqref="I18"/>
    </sheetView>
  </sheetViews>
  <sheetFormatPr defaultRowHeight="17.25" x14ac:dyDescent="0.3"/>
  <cols>
    <col min="2" max="2" width="64.85546875" style="24" customWidth="1"/>
    <col min="3" max="4" width="27.85546875" style="24" customWidth="1"/>
  </cols>
  <sheetData>
    <row r="1" spans="1:5" x14ac:dyDescent="0.25">
      <c r="A1" s="46"/>
      <c r="B1" s="47"/>
      <c r="C1" s="64" t="s">
        <v>70</v>
      </c>
      <c r="D1" s="64" t="s">
        <v>70</v>
      </c>
    </row>
    <row r="2" spans="1:5" x14ac:dyDescent="0.25">
      <c r="A2" s="46"/>
      <c r="B2" s="47"/>
      <c r="C2" s="65">
        <v>45658</v>
      </c>
      <c r="D2" s="65">
        <v>45292</v>
      </c>
    </row>
    <row r="3" spans="1:5" x14ac:dyDescent="0.25">
      <c r="A3" s="46"/>
      <c r="B3" s="29"/>
      <c r="C3" s="66">
        <v>45838</v>
      </c>
      <c r="D3" s="66">
        <v>45473</v>
      </c>
    </row>
    <row r="4" spans="1:5" x14ac:dyDescent="0.25">
      <c r="A4" s="59"/>
      <c r="B4" s="29"/>
      <c r="C4" s="66"/>
      <c r="D4" s="66"/>
    </row>
    <row r="5" spans="1:5" x14ac:dyDescent="0.25">
      <c r="A5" s="46"/>
      <c r="B5" s="47" t="s">
        <v>36</v>
      </c>
      <c r="C5" s="31">
        <v>605895733</v>
      </c>
      <c r="D5" s="31">
        <v>222989890</v>
      </c>
      <c r="E5" s="70"/>
    </row>
    <row r="6" spans="1:5" x14ac:dyDescent="0.25">
      <c r="A6" s="46"/>
      <c r="B6" s="47"/>
      <c r="C6" s="37"/>
      <c r="D6" s="37"/>
      <c r="E6" s="70"/>
    </row>
    <row r="7" spans="1:5" x14ac:dyDescent="0.25">
      <c r="A7" s="46"/>
      <c r="B7" s="25" t="s">
        <v>53</v>
      </c>
      <c r="C7" s="37"/>
      <c r="D7" s="37"/>
      <c r="E7" s="70"/>
    </row>
    <row r="8" spans="1:5" x14ac:dyDescent="0.25">
      <c r="A8" s="46"/>
      <c r="B8" s="25"/>
      <c r="C8" s="30"/>
      <c r="D8" s="30"/>
      <c r="E8" s="70"/>
    </row>
    <row r="9" spans="1:5" x14ac:dyDescent="0.25">
      <c r="A9" s="46"/>
      <c r="B9" s="46" t="s">
        <v>22</v>
      </c>
      <c r="C9" s="32">
        <v>272238338</v>
      </c>
      <c r="D9" s="32">
        <v>255990978</v>
      </c>
      <c r="E9" s="70"/>
    </row>
    <row r="10" spans="1:5" x14ac:dyDescent="0.25">
      <c r="A10" s="59"/>
      <c r="B10" s="59" t="s">
        <v>115</v>
      </c>
      <c r="C10" s="56" t="s">
        <v>86</v>
      </c>
      <c r="D10" s="56" t="s">
        <v>86</v>
      </c>
      <c r="E10" s="70"/>
    </row>
    <row r="11" spans="1:5" x14ac:dyDescent="0.25">
      <c r="A11" s="46"/>
      <c r="B11" s="59" t="s">
        <v>116</v>
      </c>
      <c r="C11" s="36">
        <v>96298</v>
      </c>
      <c r="D11" s="36">
        <v>88978</v>
      </c>
      <c r="E11" s="70"/>
    </row>
    <row r="12" spans="1:5" x14ac:dyDescent="0.3">
      <c r="A12" s="46"/>
      <c r="B12" s="24" t="s">
        <v>81</v>
      </c>
      <c r="C12" s="36">
        <v>-15850585</v>
      </c>
      <c r="D12" s="36">
        <v>-14931520</v>
      </c>
      <c r="E12" s="70"/>
    </row>
    <row r="13" spans="1:5" ht="35.25" customHeight="1" x14ac:dyDescent="0.3">
      <c r="A13" s="46"/>
      <c r="B13" s="75" t="s">
        <v>117</v>
      </c>
      <c r="C13" s="36">
        <v>-52672097</v>
      </c>
      <c r="D13" s="36">
        <v>-52557857</v>
      </c>
      <c r="E13" s="70"/>
    </row>
    <row r="14" spans="1:5" ht="17.45" customHeight="1" x14ac:dyDescent="0.3">
      <c r="A14" s="46"/>
      <c r="B14" s="24" t="s">
        <v>118</v>
      </c>
      <c r="C14" s="36">
        <v>-83061686</v>
      </c>
      <c r="D14" s="36">
        <v>-63930785</v>
      </c>
      <c r="E14" s="70"/>
    </row>
    <row r="15" spans="1:5" x14ac:dyDescent="0.3">
      <c r="A15" s="46"/>
      <c r="B15" s="24" t="s">
        <v>54</v>
      </c>
      <c r="C15" s="36">
        <v>40538</v>
      </c>
      <c r="D15" s="36">
        <v>782778</v>
      </c>
      <c r="E15" s="70"/>
    </row>
    <row r="16" spans="1:5" x14ac:dyDescent="0.3">
      <c r="A16" s="46"/>
      <c r="B16" s="24" t="s">
        <v>119</v>
      </c>
      <c r="C16" s="58">
        <v>10529143</v>
      </c>
      <c r="D16" s="58">
        <v>-366069</v>
      </c>
      <c r="E16" s="70"/>
    </row>
    <row r="17" spans="1:5" x14ac:dyDescent="0.3">
      <c r="A17" s="46"/>
      <c r="B17" s="24" t="s">
        <v>68</v>
      </c>
      <c r="C17" s="36">
        <v>6626334</v>
      </c>
      <c r="D17" s="36">
        <v>21708367</v>
      </c>
      <c r="E17" s="70"/>
    </row>
    <row r="18" spans="1:5" x14ac:dyDescent="0.3">
      <c r="A18" s="59"/>
      <c r="B18" s="24" t="s">
        <v>72</v>
      </c>
      <c r="C18" s="58">
        <v>1919211</v>
      </c>
      <c r="D18" s="58">
        <v>19793785</v>
      </c>
      <c r="E18" s="70"/>
    </row>
    <row r="19" spans="1:5" x14ac:dyDescent="0.3">
      <c r="A19" s="59"/>
      <c r="B19" s="24" t="s">
        <v>120</v>
      </c>
      <c r="C19" s="58">
        <v>11155645</v>
      </c>
      <c r="D19" s="58">
        <v>6919559</v>
      </c>
      <c r="E19" s="70"/>
    </row>
    <row r="20" spans="1:5" x14ac:dyDescent="0.3">
      <c r="A20" s="46"/>
      <c r="B20" s="24" t="s">
        <v>94</v>
      </c>
      <c r="C20" s="36">
        <v>-44198113</v>
      </c>
      <c r="D20" s="36">
        <v>-37077064</v>
      </c>
      <c r="E20" s="70"/>
    </row>
    <row r="21" spans="1:5" x14ac:dyDescent="0.3">
      <c r="A21" s="46"/>
      <c r="B21" s="24" t="s">
        <v>55</v>
      </c>
      <c r="C21" s="36">
        <v>54178501</v>
      </c>
      <c r="D21" s="36">
        <v>51845929</v>
      </c>
      <c r="E21" s="70"/>
    </row>
    <row r="22" spans="1:5" x14ac:dyDescent="0.3">
      <c r="A22" s="59"/>
      <c r="B22" s="24" t="s">
        <v>143</v>
      </c>
      <c r="C22" s="36">
        <v>-2668524</v>
      </c>
      <c r="D22" s="58" t="s">
        <v>86</v>
      </c>
      <c r="E22" s="70"/>
    </row>
    <row r="23" spans="1:5" x14ac:dyDescent="0.3">
      <c r="A23" s="59"/>
      <c r="B23" s="24" t="s">
        <v>144</v>
      </c>
      <c r="C23" s="36">
        <v>-413609</v>
      </c>
      <c r="D23" s="58" t="s">
        <v>86</v>
      </c>
      <c r="E23" s="70"/>
    </row>
    <row r="24" spans="1:5" x14ac:dyDescent="0.3">
      <c r="A24" s="46"/>
      <c r="B24" s="24" t="s">
        <v>56</v>
      </c>
      <c r="C24" s="36">
        <v>29112703</v>
      </c>
      <c r="D24" s="36">
        <v>-622307</v>
      </c>
      <c r="E24" s="70"/>
    </row>
    <row r="25" spans="1:5" x14ac:dyDescent="0.3">
      <c r="A25" s="46"/>
      <c r="B25" s="24" t="s">
        <v>121</v>
      </c>
      <c r="C25" s="58">
        <v>783369</v>
      </c>
      <c r="D25" s="58" t="s">
        <v>86</v>
      </c>
      <c r="E25" s="70"/>
    </row>
    <row r="26" spans="1:5" ht="17.45" customHeight="1" x14ac:dyDescent="0.25">
      <c r="A26" s="46"/>
      <c r="B26" s="47" t="s">
        <v>57</v>
      </c>
      <c r="C26" s="35">
        <f>SUM(C5:C25)</f>
        <v>793711199</v>
      </c>
      <c r="D26" s="35">
        <f>SUM(D5:D25)</f>
        <v>410634662</v>
      </c>
      <c r="E26" s="70"/>
    </row>
    <row r="27" spans="1:5" x14ac:dyDescent="0.25">
      <c r="A27" s="46"/>
      <c r="B27" s="59"/>
      <c r="C27" s="23"/>
      <c r="D27" s="23"/>
      <c r="E27" s="70"/>
    </row>
    <row r="28" spans="1:5" x14ac:dyDescent="0.25">
      <c r="A28" s="46"/>
      <c r="B28" s="59"/>
      <c r="C28" s="26"/>
      <c r="D28" s="26"/>
      <c r="E28" s="70"/>
    </row>
    <row r="29" spans="1:5" x14ac:dyDescent="0.25">
      <c r="A29" s="46"/>
      <c r="B29" s="59" t="s">
        <v>122</v>
      </c>
      <c r="C29" s="36">
        <v>81965736</v>
      </c>
      <c r="D29" s="36">
        <v>82448400</v>
      </c>
      <c r="E29" s="70"/>
    </row>
    <row r="30" spans="1:5" x14ac:dyDescent="0.25">
      <c r="A30" s="46"/>
      <c r="B30" s="59" t="s">
        <v>123</v>
      </c>
      <c r="C30" s="28">
        <v>21555591</v>
      </c>
      <c r="D30" s="36">
        <v>19105133</v>
      </c>
      <c r="E30" s="70"/>
    </row>
    <row r="31" spans="1:5" x14ac:dyDescent="0.25">
      <c r="A31" s="46"/>
      <c r="B31" s="59" t="s">
        <v>58</v>
      </c>
      <c r="C31" s="36">
        <v>-113283986</v>
      </c>
      <c r="D31" s="36">
        <v>58001659</v>
      </c>
      <c r="E31" s="70"/>
    </row>
    <row r="32" spans="1:5" x14ac:dyDescent="0.25">
      <c r="A32" s="46"/>
      <c r="B32" s="47" t="s">
        <v>59</v>
      </c>
      <c r="C32" s="33">
        <v>783948540</v>
      </c>
      <c r="D32" s="33">
        <v>570189854</v>
      </c>
      <c r="E32" s="70"/>
    </row>
    <row r="33" spans="1:5" x14ac:dyDescent="0.25">
      <c r="A33" s="46"/>
      <c r="B33" s="59"/>
      <c r="C33" s="37"/>
      <c r="D33" s="37"/>
      <c r="E33" s="70"/>
    </row>
    <row r="34" spans="1:5" x14ac:dyDescent="0.25">
      <c r="A34" s="46"/>
      <c r="B34" s="59" t="s">
        <v>100</v>
      </c>
      <c r="C34" s="58">
        <v>-86372256</v>
      </c>
      <c r="D34" s="58">
        <v>-46921639</v>
      </c>
      <c r="E34" s="70"/>
    </row>
    <row r="35" spans="1:5" x14ac:dyDescent="0.25">
      <c r="A35" s="46"/>
      <c r="B35" s="59"/>
      <c r="C35" s="37"/>
      <c r="D35" s="37"/>
      <c r="E35" s="70"/>
    </row>
    <row r="36" spans="1:5" x14ac:dyDescent="0.25">
      <c r="B36" s="47" t="s">
        <v>101</v>
      </c>
      <c r="C36" s="38">
        <f>SUM(C32:C35)</f>
        <v>697576284</v>
      </c>
      <c r="D36" s="38">
        <f>SUM(D32:D35)</f>
        <v>523268215</v>
      </c>
      <c r="E36" s="70"/>
    </row>
    <row r="37" spans="1:5" x14ac:dyDescent="0.25">
      <c r="B37" s="47"/>
      <c r="C37" s="37"/>
      <c r="D37" s="37"/>
      <c r="E37" s="70"/>
    </row>
    <row r="38" spans="1:5" x14ac:dyDescent="0.25">
      <c r="B38" s="47" t="s">
        <v>62</v>
      </c>
      <c r="C38" s="47"/>
      <c r="D38" s="47"/>
      <c r="E38" s="70"/>
    </row>
    <row r="39" spans="1:5" x14ac:dyDescent="0.25">
      <c r="B39" s="47" t="s">
        <v>102</v>
      </c>
      <c r="C39" s="47"/>
      <c r="D39" s="47"/>
      <c r="E39" s="70"/>
    </row>
    <row r="40" spans="1:5" x14ac:dyDescent="0.25">
      <c r="B40" s="59" t="s">
        <v>103</v>
      </c>
      <c r="C40" s="36">
        <v>-720310178</v>
      </c>
      <c r="D40" s="36">
        <v>-519903683</v>
      </c>
      <c r="E40" s="70"/>
    </row>
    <row r="41" spans="1:5" x14ac:dyDescent="0.25">
      <c r="B41" s="59" t="s">
        <v>104</v>
      </c>
      <c r="C41" s="36">
        <v>-5544499</v>
      </c>
      <c r="D41" s="36">
        <v>-7851291</v>
      </c>
      <c r="E41" s="70"/>
    </row>
    <row r="42" spans="1:5" x14ac:dyDescent="0.25">
      <c r="B42" s="59" t="s">
        <v>105</v>
      </c>
      <c r="C42" s="56"/>
      <c r="D42" s="56">
        <v>110457</v>
      </c>
      <c r="E42" s="70"/>
    </row>
    <row r="43" spans="1:5" x14ac:dyDescent="0.25">
      <c r="B43" s="59" t="s">
        <v>61</v>
      </c>
      <c r="C43" s="74">
        <v>8421416</v>
      </c>
      <c r="D43" s="74">
        <v>7465665</v>
      </c>
      <c r="E43" s="70"/>
    </row>
    <row r="44" spans="1:5" x14ac:dyDescent="0.25">
      <c r="B44" s="59" t="s">
        <v>145</v>
      </c>
      <c r="C44" s="74">
        <v>-108066000</v>
      </c>
      <c r="D44" s="56"/>
      <c r="E44" s="70"/>
    </row>
    <row r="45" spans="1:5" x14ac:dyDescent="0.25">
      <c r="B45" s="47" t="s">
        <v>106</v>
      </c>
      <c r="C45" s="72">
        <f>SUM(C40:C44)</f>
        <v>-825499261</v>
      </c>
      <c r="D45" s="72">
        <f>SUM(D40:D43)</f>
        <v>-520178852</v>
      </c>
      <c r="E45" s="70"/>
    </row>
    <row r="46" spans="1:5" x14ac:dyDescent="0.25">
      <c r="B46" s="47"/>
      <c r="C46" s="52"/>
      <c r="D46" s="52"/>
      <c r="E46" s="70"/>
    </row>
    <row r="47" spans="1:5" x14ac:dyDescent="0.25">
      <c r="B47" s="47"/>
      <c r="C47" s="52"/>
      <c r="D47" s="52"/>
      <c r="E47" s="70"/>
    </row>
    <row r="48" spans="1:5" x14ac:dyDescent="0.25">
      <c r="B48" s="47" t="s">
        <v>107</v>
      </c>
      <c r="C48" s="47"/>
      <c r="D48" s="47"/>
      <c r="E48" s="70"/>
    </row>
    <row r="49" spans="2:5" x14ac:dyDescent="0.25">
      <c r="B49" s="59" t="s">
        <v>108</v>
      </c>
      <c r="C49" s="36">
        <v>-74131972</v>
      </c>
      <c r="D49" s="36">
        <v>-74050059</v>
      </c>
      <c r="E49" s="70"/>
    </row>
    <row r="50" spans="2:5" x14ac:dyDescent="0.25">
      <c r="B50" s="59" t="s">
        <v>109</v>
      </c>
      <c r="C50" s="36">
        <v>-26117015</v>
      </c>
      <c r="D50" s="36">
        <v>-6924401</v>
      </c>
      <c r="E50" s="70"/>
    </row>
    <row r="51" spans="2:5" x14ac:dyDescent="0.25">
      <c r="B51" s="59" t="s">
        <v>110</v>
      </c>
      <c r="C51" s="56"/>
      <c r="D51" s="56">
        <v>497670000</v>
      </c>
      <c r="E51" s="70"/>
    </row>
    <row r="52" spans="2:5" x14ac:dyDescent="0.25">
      <c r="B52" s="59" t="s">
        <v>111</v>
      </c>
      <c r="C52" s="36">
        <v>-19281406</v>
      </c>
      <c r="D52" s="36">
        <v>-25197154</v>
      </c>
      <c r="E52" s="70"/>
    </row>
    <row r="53" spans="2:5" x14ac:dyDescent="0.25">
      <c r="B53" s="59" t="s">
        <v>112</v>
      </c>
      <c r="C53" s="56">
        <v>1826529</v>
      </c>
      <c r="D53" s="56">
        <v>136014267</v>
      </c>
      <c r="E53" s="70"/>
    </row>
    <row r="54" spans="2:5" x14ac:dyDescent="0.25">
      <c r="B54" s="59" t="s">
        <v>60</v>
      </c>
      <c r="C54" s="36">
        <v>-80853668</v>
      </c>
      <c r="D54" s="36">
        <v>-64216222</v>
      </c>
      <c r="E54" s="70"/>
    </row>
    <row r="55" spans="2:5" x14ac:dyDescent="0.25">
      <c r="B55" s="59" t="s">
        <v>67</v>
      </c>
      <c r="C55" s="36">
        <v>-215560</v>
      </c>
      <c r="D55" s="36">
        <v>-175183</v>
      </c>
      <c r="E55" s="70"/>
    </row>
    <row r="56" spans="2:5" x14ac:dyDescent="0.25">
      <c r="B56" s="59"/>
      <c r="C56" s="72"/>
      <c r="D56" s="56"/>
      <c r="E56" s="70"/>
    </row>
    <row r="57" spans="2:5" x14ac:dyDescent="0.25">
      <c r="B57" s="47" t="s">
        <v>113</v>
      </c>
      <c r="C57" s="72">
        <f>SUM(C49:C55)</f>
        <v>-198773092</v>
      </c>
      <c r="D57" s="38">
        <f>SUM(D49:D55)</f>
        <v>463121248</v>
      </c>
      <c r="E57" s="70"/>
    </row>
    <row r="58" spans="2:5" x14ac:dyDescent="0.25">
      <c r="B58" s="59"/>
      <c r="C58" s="37"/>
      <c r="D58" s="37"/>
      <c r="E58" s="70"/>
    </row>
    <row r="59" spans="2:5" x14ac:dyDescent="0.25">
      <c r="B59" s="48" t="s">
        <v>64</v>
      </c>
      <c r="C59" s="72">
        <f>C57+C45+C36</f>
        <v>-326696069</v>
      </c>
      <c r="D59" s="72">
        <f>D57+D45+D36</f>
        <v>466210611</v>
      </c>
      <c r="E59" s="70"/>
    </row>
    <row r="60" spans="2:5" x14ac:dyDescent="0.25">
      <c r="B60" s="47"/>
      <c r="C60" s="30"/>
      <c r="D60" s="30"/>
      <c r="E60" s="70"/>
    </row>
    <row r="61" spans="2:5" ht="34.5" x14ac:dyDescent="0.25">
      <c r="B61" s="48" t="s">
        <v>65</v>
      </c>
      <c r="C61" s="35">
        <v>1064299187</v>
      </c>
      <c r="D61" s="35">
        <v>711186272</v>
      </c>
      <c r="E61" s="70"/>
    </row>
    <row r="62" spans="2:5" x14ac:dyDescent="0.3">
      <c r="C62" s="23"/>
      <c r="D62" s="23"/>
      <c r="E62" s="70"/>
    </row>
    <row r="63" spans="2:5" x14ac:dyDescent="0.25">
      <c r="B63" s="48" t="s">
        <v>114</v>
      </c>
      <c r="C63" s="27">
        <f>C59+C61</f>
        <v>737603118</v>
      </c>
      <c r="D63" s="27">
        <f>D59+D61</f>
        <v>1177396883</v>
      </c>
      <c r="E63" s="70"/>
    </row>
    <row r="65" spans="2:4" x14ac:dyDescent="0.25">
      <c r="B65" s="48"/>
      <c r="C65" s="34"/>
      <c r="D65" s="34"/>
    </row>
    <row r="66" spans="2:4" x14ac:dyDescent="0.3">
      <c r="C66" s="30"/>
      <c r="D66" s="30"/>
    </row>
    <row r="67" spans="2:4" x14ac:dyDescent="0.25">
      <c r="B67" s="46"/>
      <c r="C67" s="35"/>
      <c r="D67" s="35"/>
    </row>
    <row r="68" spans="2:4" x14ac:dyDescent="0.25">
      <c r="B68" s="48"/>
      <c r="C68" s="23"/>
      <c r="D68" s="23"/>
    </row>
    <row r="69" spans="2:4" x14ac:dyDescent="0.25">
      <c r="B69" s="47"/>
      <c r="C69" s="27"/>
      <c r="D69" s="27"/>
    </row>
    <row r="70" spans="2:4" x14ac:dyDescent="0.3">
      <c r="B70" s="47"/>
    </row>
    <row r="71" spans="2:4" x14ac:dyDescent="0.3">
      <c r="B71" s="48"/>
    </row>
    <row r="72" spans="2:4" x14ac:dyDescent="0.3">
      <c r="B72" s="51"/>
    </row>
    <row r="73" spans="2:4" x14ac:dyDescent="0.3">
      <c r="B73" s="51"/>
    </row>
    <row r="74" spans="2:4" x14ac:dyDescent="0.3">
      <c r="B74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30062025-En</vt:lpstr>
      <vt:lpstr>Rez. Glob_30062025-En</vt:lpstr>
      <vt:lpstr>Capitaluri_30062025-En</vt:lpstr>
      <vt:lpstr>Flux de numerar_30062025-En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2025-08-18T14:02:39Z</dcterms:modified>
</cp:coreProperties>
</file>