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tate Sem I\Site\EN\"/>
    </mc:Choice>
  </mc:AlternateContent>
  <bookViews>
    <workbookView xWindow="0" yWindow="0" windowWidth="19200" windowHeight="6465" tabRatio="860"/>
  </bookViews>
  <sheets>
    <sheet name=" Poz.Fin. 30062022-En" sheetId="5" r:id="rId1"/>
    <sheet name="Rez. Glob_30062022-En" sheetId="6" r:id="rId2"/>
    <sheet name="Capitaluri_30062022-En" sheetId="8" r:id="rId3"/>
    <sheet name="Flux de numerar_30062022-En" sheetId="10" r:id="rId4"/>
  </sheets>
  <definedNames>
    <definedName name="OLE_LINK7" localSheetId="3">'Flux de numerar_30062022-En'!#REF!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0" l="1"/>
  <c r="C45" i="10"/>
  <c r="D37" i="10"/>
  <c r="C37" i="10"/>
  <c r="D20" i="10"/>
  <c r="D26" i="10" s="1"/>
  <c r="D30" i="10" s="1"/>
  <c r="C20" i="10"/>
  <c r="C26" i="10" s="1"/>
  <c r="C30" i="10" s="1"/>
  <c r="D47" i="10" l="1"/>
  <c r="D49" i="10" s="1"/>
  <c r="C47" i="10"/>
  <c r="C49" i="10" s="1"/>
  <c r="C30" i="6"/>
  <c r="B30" i="6"/>
  <c r="C9" i="6"/>
  <c r="C19" i="6" s="1"/>
  <c r="B9" i="6"/>
  <c r="C26" i="6" l="1"/>
  <c r="B19" i="6"/>
  <c r="B26" i="6" l="1"/>
  <c r="C32" i="6"/>
  <c r="C36" i="6" l="1"/>
  <c r="B32" i="6"/>
  <c r="B36" i="6" l="1"/>
  <c r="C44" i="6"/>
  <c r="B44" i="6" l="1"/>
</calcChain>
</file>

<file path=xl/sharedStrings.xml><?xml version="1.0" encoding="utf-8"?>
<sst xmlns="http://schemas.openxmlformats.org/spreadsheetml/2006/main" count="234" uniqueCount="150">
  <si>
    <t>-</t>
  </si>
  <si>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</si>
  <si>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</si>
  <si>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</si>
  <si>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</si>
  <si>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</si>
  <si>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</si>
  <si>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</si>
  <si>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</si>
  <si>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</si>
  <si>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</si>
  <si>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</si>
  <si>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</si>
  <si>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</si>
  <si>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</si>
  <si>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</si>
  <si>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</si>
  <si>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</si>
  <si>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</si>
  <si>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</si>
  <si>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</si>
  <si>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</si>
  <si>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</si>
  <si>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</si>
  <si>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</si>
  <si>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</si>
  <si>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</si>
  <si>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</si>
  <si>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</si>
  <si>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</si>
  <si>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</si>
  <si>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</si>
  <si>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</si>
  <si>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</si>
  <si>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</si>
  <si>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</si>
  <si>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</si>
  <si>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</si>
  <si>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</si>
  <si>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</si>
  <si>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</si>
  <si>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</si>
  <si>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</si>
  <si>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</si>
  <si>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</si>
  <si>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</si>
  <si>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</si>
  <si>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</si>
  <si>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</si>
  <si>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</si>
  <si>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</si>
  <si>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</si>
  <si>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</si>
  <si>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</si>
  <si>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</si>
  <si>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</si>
  <si>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</si>
  <si>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</si>
  <si>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</si>
  <si>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                            -</t>
  </si>
  <si>
    <t xml:space="preserve">Long-term loans </t>
  </si>
  <si>
    <t xml:space="preserve">Commercial debt and other debts  </t>
  </si>
  <si>
    <t>Current assets</t>
  </si>
  <si>
    <t>Consolidation exchange rate difference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</si>
  <si>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</si>
  <si>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</si>
  <si>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</si>
  <si>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</si>
  <si>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</si>
  <si>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 xml:space="preserve">                     -</t>
  </si>
  <si>
    <t xml:space="preserve">                      -</t>
  </si>
  <si>
    <t xml:space="preserve">                         -</t>
  </si>
  <si>
    <t xml:space="preserve">                        -</t>
  </si>
  <si>
    <t xml:space="preserve">                       -</t>
  </si>
  <si>
    <t xml:space="preserve">                          -</t>
  </si>
  <si>
    <t xml:space="preserve">                      - </t>
  </si>
  <si>
    <t xml:space="preserve">                    -</t>
  </si>
  <si>
    <t xml:space="preserve">                   -</t>
  </si>
  <si>
    <t xml:space="preserve">                        - </t>
  </si>
  <si>
    <t xml:space="preserve">                           -</t>
  </si>
  <si>
    <t>Share Capital</t>
  </si>
  <si>
    <t>Share</t>
  </si>
  <si>
    <t>premium</t>
  </si>
  <si>
    <t>Non-controlling interests</t>
  </si>
  <si>
    <t>Transactions with shareholders: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</si>
  <si>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</si>
  <si>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</si>
  <si>
    <t>Adjustments for:</t>
  </si>
  <si>
    <t xml:space="preserve">(Increase)/decrease in trade and other receivables </t>
  </si>
  <si>
    <t xml:space="preserve">(Increase)/decrease in inventories </t>
  </si>
  <si>
    <t>Cash generated from operations</t>
  </si>
  <si>
    <t>Interest paid</t>
  </si>
  <si>
    <t>Interest received</t>
  </si>
  <si>
    <t>Paid pofit tax</t>
  </si>
  <si>
    <t>Payments to acquire intangible assets</t>
  </si>
  <si>
    <t>Payments to acquire tangible assets</t>
  </si>
  <si>
    <t xml:space="preserve">Receipts from the disposal of tangible assets </t>
  </si>
  <si>
    <t xml:space="preserve">Cash flow from connection fees and grants </t>
  </si>
  <si>
    <t>Long term loans repayments</t>
  </si>
  <si>
    <t>31 December 2021</t>
  </si>
  <si>
    <t>Deferred tax payment</t>
  </si>
  <si>
    <t>Perioada de trei</t>
  </si>
  <si>
    <t xml:space="preserve">                         - </t>
  </si>
  <si>
    <t xml:space="preserve">   Perioada de trei</t>
  </si>
  <si>
    <t xml:space="preserve">Depreciation </t>
  </si>
  <si>
    <t xml:space="preserve">Profit/(loss) from the transfer of tangible assets  </t>
  </si>
  <si>
    <t>Provisions for risks and charges</t>
  </si>
  <si>
    <t>Revenue from connection fees, non-reimbursable funds and assets acquired free of charge</t>
  </si>
  <si>
    <t>Provisions for employee benefits</t>
  </si>
  <si>
    <t>Debt Adjustment on Concession Agreement</t>
  </si>
  <si>
    <t>Losses on receivables and other debtors</t>
  </si>
  <si>
    <t xml:space="preserve">Adjustments for impairment of receivables </t>
  </si>
  <si>
    <t>Adjustments for impairment of financial fixed assets</t>
  </si>
  <si>
    <t>Interest income</t>
  </si>
  <si>
    <t>Interest expense</t>
  </si>
  <si>
    <t>Effect of exchange rate changes on non-operating items</t>
  </si>
  <si>
    <t>Operating profit before changes in working capital</t>
  </si>
  <si>
    <t>Increase/(decrease) trade and other debts</t>
  </si>
  <si>
    <t>Net cash inflow from operation activities</t>
  </si>
  <si>
    <t>Net cash used in investment activities</t>
  </si>
  <si>
    <t>Cash flow from financing activities</t>
  </si>
  <si>
    <t xml:space="preserve">Long term loans drawings </t>
  </si>
  <si>
    <t>Credit withdrawals/repayments for working capital</t>
  </si>
  <si>
    <t>Payments IFRS 16</t>
  </si>
  <si>
    <t xml:space="preserve">Dividends paid </t>
  </si>
  <si>
    <t xml:space="preserve">Exchange rate difference </t>
  </si>
  <si>
    <t>Cash and cash equivalent as at the end of the period</t>
  </si>
  <si>
    <t>Cash flow from  investment activities</t>
  </si>
  <si>
    <t>Net cash used in financing activities</t>
  </si>
  <si>
    <t>Net change in cash and  cash equivalents</t>
  </si>
  <si>
    <t>Cash and cash equivalent  as at the beginning  of the year</t>
  </si>
  <si>
    <t xml:space="preserve">        30 June 2022</t>
  </si>
  <si>
    <t>15,26</t>
  </si>
  <si>
    <t>11,32</t>
  </si>
  <si>
    <t xml:space="preserve">The six months  ended  </t>
  </si>
  <si>
    <t xml:space="preserve">                       - </t>
  </si>
  <si>
    <t xml:space="preserve">                  </t>
  </si>
  <si>
    <t xml:space="preserve">    -</t>
  </si>
  <si>
    <t xml:space="preserve">           </t>
  </si>
  <si>
    <t xml:space="preserve">            -</t>
  </si>
  <si>
    <t xml:space="preserve">                </t>
  </si>
  <si>
    <t xml:space="preserve">        - </t>
  </si>
  <si>
    <t xml:space="preserve">        -</t>
  </si>
  <si>
    <t>Total equity</t>
  </si>
  <si>
    <t>Balance on 1 January 2021</t>
  </si>
  <si>
    <t>Dividends related to 2020</t>
  </si>
  <si>
    <t xml:space="preserve">Balance on 30 June 2021  </t>
  </si>
  <si>
    <t xml:space="preserve">Balance on 31 December 2021 </t>
  </si>
  <si>
    <t>Dividends related to 2021</t>
  </si>
  <si>
    <t xml:space="preserve">Balance on 30 June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</si>
</sst>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/mmm/yy;@"/>
  </numFmts>
  <fonts count="26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rgb="FFFF0000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8" fillId="0" borderId="1" xfId="0" applyNumberFormat="1" applyFont="1" applyFill="1" applyBorder="1"/>
    <xf numFmtId="14" fontId="10" fillId="0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0" fontId="7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9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0" fontId="7" fillId="0" borderId="0" xfId="0" applyFont="1" applyAlignment="1"/>
    <xf numFmtId="0" fontId="14" fillId="0" borderId="0" xfId="0" applyFont="1"/>
    <xf numFmtId="0" fontId="16" fillId="0" borderId="0" xfId="0" applyFont="1"/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37" fontId="8" fillId="0" borderId="2" xfId="0" applyNumberFormat="1" applyFont="1" applyFill="1" applyBorder="1" applyAlignment="1">
      <alignment horizontal="right" wrapText="1"/>
    </xf>
    <xf numFmtId="37" fontId="21" fillId="0" borderId="0" xfId="0" applyNumberFormat="1" applyFont="1" applyAlignment="1">
      <alignment horizontal="right" vertical="center" wrapText="1"/>
    </xf>
    <xf numFmtId="37" fontId="24" fillId="0" borderId="0" xfId="0" applyNumberFormat="1" applyFont="1" applyAlignment="1">
      <alignment horizontal="right" vertical="center" wrapText="1"/>
    </xf>
    <xf numFmtId="37" fontId="23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8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horizontal="right" vertical="center" wrapText="1"/>
    </xf>
    <xf numFmtId="37" fontId="18" fillId="0" borderId="0" xfId="0" applyNumberFormat="1" applyFont="1" applyAlignment="1">
      <alignment horizontal="right" vertical="center" wrapText="1"/>
    </xf>
    <xf numFmtId="37" fontId="16" fillId="0" borderId="0" xfId="0" applyNumberFormat="1" applyFont="1"/>
    <xf numFmtId="37" fontId="8" fillId="0" borderId="0" xfId="0" applyNumberFormat="1" applyFont="1" applyAlignment="1">
      <alignment vertical="center" wrapText="1"/>
    </xf>
    <xf numFmtId="37" fontId="16" fillId="0" borderId="0" xfId="0" applyNumberFormat="1" applyFont="1" applyAlignment="1">
      <alignment vertical="center" wrapText="1"/>
    </xf>
    <xf numFmtId="37" fontId="21" fillId="0" borderId="0" xfId="0" applyNumberFormat="1" applyFont="1" applyAlignment="1">
      <alignment vertical="center" wrapText="1"/>
    </xf>
    <xf numFmtId="37" fontId="20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top" wrapText="1"/>
    </xf>
    <xf numFmtId="37" fontId="1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7" fontId="8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tabSelected="1" zoomScale="70" zoomScaleNormal="70" workbookViewId="0">
      <selection activeCell="B23" sqref="B23"/>
    </sheetView>
  </sheetViews>
  <sheetFormatPr defaultColWidth="9.140625" defaultRowHeight="17.25" x14ac:dyDescent="0.3"/>
  <cols>
    <col min="1" max="1" width="9.140625" style="24"/>
    <col min="2" max="2" width="48.5703125" style="1" bestFit="1" customWidth="1"/>
    <col min="3" max="3" width="28.5703125" style="2" customWidth="1"/>
    <col min="4" max="4" width="26.28515625" style="2" customWidth="1"/>
    <col min="5" max="16384" width="9.140625" style="24"/>
  </cols>
  <sheetData>
    <row r="1" spans="2:5" ht="18" thickBot="1" x14ac:dyDescent="0.35"/>
    <row r="2" spans="2:5" x14ac:dyDescent="0.3">
      <c r="B2" s="3"/>
      <c r="C2" s="4" t="s">
        <v>131</v>
      </c>
      <c r="D2" s="4" t="s">
        <v>99</v>
      </c>
    </row>
    <row r="3" spans="2:5" ht="18" thickBot="1" x14ac:dyDescent="0.35">
      <c r="B3" s="3"/>
      <c r="C3" s="5"/>
      <c r="D3" s="23"/>
    </row>
    <row r="4" spans="2:5" x14ac:dyDescent="0.3">
      <c r="B4" s="3"/>
      <c r="D4" s="6"/>
    </row>
    <row r="5" spans="2:5" x14ac:dyDescent="0.3">
      <c r="B5" s="3" t="s">
        <v>1</v>
      </c>
      <c r="D5" s="6"/>
    </row>
    <row r="6" spans="2:5" x14ac:dyDescent="0.3">
      <c r="B6" s="7" t="s">
        <v>4</v>
      </c>
      <c r="C6" s="2">
        <v>831340952</v>
      </c>
      <c r="D6" s="8">
        <v>852178630</v>
      </c>
    </row>
    <row r="7" spans="2:5" x14ac:dyDescent="0.3">
      <c r="B7" s="9" t="s">
        <v>3</v>
      </c>
      <c r="C7" s="2">
        <v>18667773</v>
      </c>
      <c r="D7" s="17">
        <v>19617136</v>
      </c>
    </row>
    <row r="8" spans="2:5" x14ac:dyDescent="0.3">
      <c r="B8" s="9" t="s">
        <v>2</v>
      </c>
      <c r="C8" s="2">
        <v>3911561724</v>
      </c>
      <c r="D8" s="8">
        <v>3997052066</v>
      </c>
      <c r="E8" s="1"/>
    </row>
    <row r="9" spans="2:5" x14ac:dyDescent="0.3">
      <c r="B9" s="7" t="s">
        <v>51</v>
      </c>
      <c r="C9" s="2">
        <v>9688915</v>
      </c>
      <c r="D9" s="8">
        <v>9704675</v>
      </c>
      <c r="E9" s="1"/>
    </row>
    <row r="10" spans="2:5" x14ac:dyDescent="0.3">
      <c r="B10" s="7" t="s">
        <v>5</v>
      </c>
      <c r="C10" s="2">
        <v>2003003060</v>
      </c>
      <c r="D10" s="8">
        <v>1788570507</v>
      </c>
      <c r="E10" s="1"/>
    </row>
    <row r="11" spans="2:5" ht="18" thickBot="1" x14ac:dyDescent="0.35">
      <c r="B11" s="15" t="s">
        <v>47</v>
      </c>
      <c r="C11" s="2" t="s">
        <v>59</v>
      </c>
      <c r="D11" s="17">
        <v>352591</v>
      </c>
      <c r="E11" s="1"/>
    </row>
    <row r="12" spans="2:5" ht="18" thickBot="1" x14ac:dyDescent="0.35">
      <c r="B12" s="3"/>
      <c r="C12" s="10">
        <v>6774262424</v>
      </c>
      <c r="D12" s="10">
        <v>6667475605</v>
      </c>
      <c r="E12" s="1"/>
    </row>
    <row r="13" spans="2:5" x14ac:dyDescent="0.3">
      <c r="B13" s="7"/>
      <c r="D13" s="8"/>
    </row>
    <row r="14" spans="2:5" x14ac:dyDescent="0.3">
      <c r="B14" s="3" t="s">
        <v>62</v>
      </c>
      <c r="D14" s="8"/>
    </row>
    <row r="15" spans="2:5" x14ac:dyDescent="0.3">
      <c r="B15" s="9" t="s">
        <v>6</v>
      </c>
      <c r="C15" s="2">
        <v>469793776</v>
      </c>
      <c r="D15" s="8">
        <v>311708204</v>
      </c>
    </row>
    <row r="16" spans="2:5" x14ac:dyDescent="0.3">
      <c r="B16" s="7" t="s">
        <v>7</v>
      </c>
      <c r="C16" s="2">
        <v>407012481</v>
      </c>
      <c r="D16" s="8">
        <v>612007279</v>
      </c>
    </row>
    <row r="17" spans="2:4" ht="18" thickBot="1" x14ac:dyDescent="0.35">
      <c r="B17" s="7" t="s">
        <v>8</v>
      </c>
      <c r="C17" s="2">
        <v>226680920</v>
      </c>
      <c r="D17" s="8">
        <v>414955056</v>
      </c>
    </row>
    <row r="18" spans="2:4" ht="18" thickBot="1" x14ac:dyDescent="0.35">
      <c r="B18" s="3"/>
      <c r="C18" s="11">
        <v>1103487177</v>
      </c>
      <c r="D18" s="11"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v>7877749601</v>
      </c>
      <c r="D20" s="12">
        <v>8006146144</v>
      </c>
    </row>
    <row r="21" spans="2:4" ht="18" thickTop="1" x14ac:dyDescent="0.3">
      <c r="B21" s="7"/>
      <c r="D21" s="8"/>
    </row>
    <row r="22" spans="2:4" x14ac:dyDescent="0.3">
      <c r="B22" s="13" t="s">
        <v>10</v>
      </c>
      <c r="D22" s="8"/>
    </row>
    <row r="23" spans="2:4" x14ac:dyDescent="0.3">
      <c r="B23" s="7"/>
      <c r="D23" s="8"/>
    </row>
    <row r="24" spans="2:4" x14ac:dyDescent="0.3">
      <c r="B24" s="3" t="s">
        <v>11</v>
      </c>
      <c r="D24" s="8"/>
    </row>
    <row r="25" spans="2:4" x14ac:dyDescent="0.3">
      <c r="B25" s="7" t="s">
        <v>12</v>
      </c>
      <c r="C25" s="2">
        <v>117738440</v>
      </c>
      <c r="D25" s="8">
        <v>117738440</v>
      </c>
    </row>
    <row r="26" spans="2:4" x14ac:dyDescent="0.3">
      <c r="B26" s="7" t="s">
        <v>13</v>
      </c>
      <c r="C26" s="2">
        <v>441418396</v>
      </c>
      <c r="D26" s="8">
        <v>441418396</v>
      </c>
    </row>
    <row r="27" spans="2:4" x14ac:dyDescent="0.3">
      <c r="B27" s="7" t="s">
        <v>14</v>
      </c>
      <c r="C27" s="2">
        <v>247478865</v>
      </c>
      <c r="D27" s="8">
        <v>247478865</v>
      </c>
    </row>
    <row r="28" spans="2:4" x14ac:dyDescent="0.3">
      <c r="B28" s="7" t="s">
        <v>15</v>
      </c>
      <c r="C28" s="2">
        <v>1265796861</v>
      </c>
      <c r="D28" s="8">
        <v>1265796861</v>
      </c>
    </row>
    <row r="29" spans="2:4" x14ac:dyDescent="0.3">
      <c r="B29" s="7" t="s">
        <v>16</v>
      </c>
      <c r="C29" s="2">
        <v>1791081613</v>
      </c>
      <c r="D29" s="8">
        <v>1785866415</v>
      </c>
    </row>
    <row r="30" spans="2:4" ht="34.5" x14ac:dyDescent="0.3">
      <c r="B30" s="7" t="s">
        <v>49</v>
      </c>
      <c r="C30" s="2">
        <v>19205189</v>
      </c>
      <c r="D30" s="19">
        <v>16520600</v>
      </c>
    </row>
    <row r="31" spans="2:4" x14ac:dyDescent="0.3">
      <c r="C31" s="18">
        <v>3882719364</v>
      </c>
      <c r="D31" s="18">
        <v>3874819577</v>
      </c>
    </row>
    <row r="32" spans="2:4" x14ac:dyDescent="0.3">
      <c r="B32" s="15" t="s">
        <v>56</v>
      </c>
      <c r="C32" s="28"/>
      <c r="D32" s="15"/>
    </row>
    <row r="33" spans="2:4" ht="18" thickBot="1" x14ac:dyDescent="0.35">
      <c r="B33" s="15" t="s">
        <v>55</v>
      </c>
      <c r="C33" s="2">
        <v>88688632</v>
      </c>
      <c r="D33" s="19">
        <v>93548755</v>
      </c>
    </row>
    <row r="34" spans="2:4" ht="18" thickBot="1" x14ac:dyDescent="0.35">
      <c r="B34" s="24"/>
      <c r="C34" s="11">
        <v>3971407996</v>
      </c>
      <c r="D34" s="11">
        <v>3968368332</v>
      </c>
    </row>
    <row r="35" spans="2:4" x14ac:dyDescent="0.3">
      <c r="B35" s="13" t="s">
        <v>17</v>
      </c>
      <c r="D35" s="8"/>
    </row>
    <row r="36" spans="2:4" x14ac:dyDescent="0.3">
      <c r="B36" s="15" t="s">
        <v>60</v>
      </c>
      <c r="C36" s="2">
        <v>1773325304</v>
      </c>
      <c r="D36" s="8">
        <v>1899193227</v>
      </c>
    </row>
    <row r="37" spans="2:4" x14ac:dyDescent="0.3">
      <c r="B37" s="7" t="s">
        <v>18</v>
      </c>
      <c r="C37" s="2">
        <v>106041177</v>
      </c>
      <c r="D37" s="8">
        <v>106041177</v>
      </c>
    </row>
    <row r="38" spans="2:4" x14ac:dyDescent="0.3">
      <c r="B38" s="7" t="s">
        <v>19</v>
      </c>
      <c r="C38" s="2">
        <v>1005720196</v>
      </c>
      <c r="D38" s="8">
        <v>1069813639</v>
      </c>
    </row>
    <row r="39" spans="2:4" x14ac:dyDescent="0.3">
      <c r="B39" s="7" t="s">
        <v>100</v>
      </c>
      <c r="C39" s="2">
        <v>2137678</v>
      </c>
      <c r="D39" s="8" t="s">
        <v>0</v>
      </c>
    </row>
    <row r="40" spans="2:4" ht="18" thickBot="1" x14ac:dyDescent="0.35">
      <c r="B40" s="7" t="s">
        <v>61</v>
      </c>
      <c r="C40" s="2">
        <v>15755468</v>
      </c>
      <c r="D40" s="17">
        <v>16699325</v>
      </c>
    </row>
    <row r="41" spans="2:4" ht="18" thickBot="1" x14ac:dyDescent="0.35">
      <c r="B41" s="3"/>
      <c r="C41" s="11">
        <v>2902979823</v>
      </c>
      <c r="D41" s="11">
        <v>3091747368</v>
      </c>
    </row>
    <row r="43" spans="2:4" x14ac:dyDescent="0.3">
      <c r="B43" s="13" t="s">
        <v>20</v>
      </c>
      <c r="D43" s="14"/>
    </row>
    <row r="44" spans="2:4" x14ac:dyDescent="0.3">
      <c r="B44" s="15" t="s">
        <v>21</v>
      </c>
      <c r="C44" s="2">
        <v>682723445</v>
      </c>
      <c r="D44" s="8">
        <v>650466973</v>
      </c>
    </row>
    <row r="45" spans="2:4" x14ac:dyDescent="0.3">
      <c r="B45" s="7" t="s">
        <v>19</v>
      </c>
      <c r="C45" s="2">
        <v>105178666</v>
      </c>
      <c r="D45" s="8">
        <v>91671887</v>
      </c>
    </row>
    <row r="46" spans="2:4" x14ac:dyDescent="0.3">
      <c r="B46" s="7" t="s">
        <v>22</v>
      </c>
      <c r="C46" s="2">
        <v>81271718</v>
      </c>
      <c r="D46" s="8">
        <v>67779988</v>
      </c>
    </row>
    <row r="47" spans="2:4" x14ac:dyDescent="0.3">
      <c r="B47" s="7" t="s">
        <v>48</v>
      </c>
      <c r="C47" s="2">
        <v>130180722</v>
      </c>
      <c r="D47" s="17">
        <v>132104365</v>
      </c>
    </row>
    <row r="48" spans="2:4" ht="18" thickBot="1" x14ac:dyDescent="0.35">
      <c r="B48" s="7" t="s">
        <v>18</v>
      </c>
      <c r="C48" s="2">
        <v>4007231</v>
      </c>
      <c r="D48" s="8">
        <v>4007231</v>
      </c>
    </row>
    <row r="49" spans="2:4" ht="18" thickBot="1" x14ac:dyDescent="0.35">
      <c r="C49" s="11">
        <v>1003361782</v>
      </c>
      <c r="D49" s="11">
        <v>946030444</v>
      </c>
    </row>
    <row r="50" spans="2:4" x14ac:dyDescent="0.3">
      <c r="B50" s="3"/>
    </row>
    <row r="51" spans="2:4" x14ac:dyDescent="0.3">
      <c r="B51" s="34" t="s">
        <v>23</v>
      </c>
      <c r="C51" s="35">
        <v>3906341605</v>
      </c>
      <c r="D51" s="35">
        <v>4037777812</v>
      </c>
    </row>
    <row r="52" spans="2:4" x14ac:dyDescent="0.3">
      <c r="B52" s="3"/>
      <c r="C52" s="29"/>
      <c r="D52" s="29"/>
    </row>
    <row r="53" spans="2:4" ht="18" thickBot="1" x14ac:dyDescent="0.35">
      <c r="B53" s="3" t="s">
        <v>24</v>
      </c>
      <c r="C53" s="12">
        <v>7877749601</v>
      </c>
      <c r="D53" s="12">
        <v>8006146144</v>
      </c>
    </row>
    <row r="54" spans="2:4" ht="18" thickTop="1" x14ac:dyDescent="0.3">
      <c r="B54" s="3"/>
      <c r="C54" s="24"/>
      <c r="D54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="60" zoomScaleNormal="60" workbookViewId="0">
      <selection activeCell="B11" sqref="B11"/>
    </sheetView>
  </sheetViews>
  <sheetFormatPr defaultColWidth="8.7109375" defaultRowHeight="17.25" x14ac:dyDescent="0.3"/>
  <cols>
    <col min="1" max="1" width="82.5703125" style="24" customWidth="1"/>
    <col min="2" max="2" width="20.85546875" style="19" customWidth="1"/>
    <col min="3" max="3" width="20.42578125" style="19" customWidth="1"/>
    <col min="4" max="16384" width="8.7109375" style="24"/>
  </cols>
  <sheetData>
    <row r="1" spans="1:3" ht="34.5" x14ac:dyDescent="0.3">
      <c r="A1" s="65"/>
      <c r="B1" s="48" t="s">
        <v>134</v>
      </c>
      <c r="C1" s="48" t="s">
        <v>134</v>
      </c>
    </row>
    <row r="2" spans="1:3" x14ac:dyDescent="0.3">
      <c r="A2" s="65"/>
      <c r="B2" s="21">
        <v>44742</v>
      </c>
      <c r="C2" s="21">
        <v>44377</v>
      </c>
    </row>
    <row r="3" spans="1:3" x14ac:dyDescent="0.3">
      <c r="A3" s="65"/>
      <c r="B3" s="21"/>
      <c r="C3" s="21"/>
    </row>
    <row r="4" spans="1:3" ht="18" thickBot="1" x14ac:dyDescent="0.35">
      <c r="A4" s="25"/>
      <c r="B4" s="27"/>
      <c r="C4" s="27"/>
    </row>
    <row r="5" spans="1:3" x14ac:dyDescent="0.3">
      <c r="A5" s="26"/>
      <c r="B5" s="22"/>
      <c r="C5" s="22"/>
    </row>
    <row r="6" spans="1:3" x14ac:dyDescent="0.3">
      <c r="A6" s="7" t="s">
        <v>25</v>
      </c>
      <c r="B6" s="19">
        <v>592600537</v>
      </c>
      <c r="C6" s="19">
        <v>620165962</v>
      </c>
    </row>
    <row r="7" spans="1:3" x14ac:dyDescent="0.3">
      <c r="A7" s="7" t="s">
        <v>52</v>
      </c>
      <c r="B7" s="19">
        <v>42415513</v>
      </c>
      <c r="C7" s="19">
        <v>33912464</v>
      </c>
    </row>
    <row r="8" spans="1:3" ht="18" thickBot="1" x14ac:dyDescent="0.35">
      <c r="A8" s="7" t="s">
        <v>26</v>
      </c>
      <c r="B8" s="19">
        <v>68900765</v>
      </c>
      <c r="C8" s="19">
        <v>47212951</v>
      </c>
    </row>
    <row r="9" spans="1:3" s="36" customFormat="1" ht="35.25" thickBot="1" x14ac:dyDescent="0.35">
      <c r="A9" s="3" t="s">
        <v>27</v>
      </c>
      <c r="B9" s="20">
        <f>SUM(B6:B8)</f>
        <v>703916815</v>
      </c>
      <c r="C9" s="20">
        <f>SUM(C6:C8)</f>
        <v>701291377</v>
      </c>
    </row>
    <row r="10" spans="1:3" x14ac:dyDescent="0.3">
      <c r="A10" s="7"/>
    </row>
    <row r="11" spans="1:3" x14ac:dyDescent="0.3">
      <c r="A11" s="7" t="s">
        <v>28</v>
      </c>
      <c r="B11" s="19">
        <v>-214169739</v>
      </c>
      <c r="C11" s="19">
        <v>-162279479</v>
      </c>
    </row>
    <row r="12" spans="1:3" x14ac:dyDescent="0.3">
      <c r="A12" s="7" t="s">
        <v>29</v>
      </c>
      <c r="B12" s="19">
        <v>-235863566</v>
      </c>
      <c r="C12" s="19">
        <v>-230396347</v>
      </c>
    </row>
    <row r="13" spans="1:3" x14ac:dyDescent="0.3">
      <c r="A13" s="7" t="s">
        <v>46</v>
      </c>
      <c r="B13" s="19">
        <v>-93645012</v>
      </c>
      <c r="C13" s="19">
        <v>-63854417</v>
      </c>
    </row>
    <row r="14" spans="1:3" x14ac:dyDescent="0.3">
      <c r="A14" s="7" t="s">
        <v>30</v>
      </c>
      <c r="B14" s="19">
        <v>-2540064</v>
      </c>
      <c r="C14" s="19">
        <v>-2616315</v>
      </c>
    </row>
    <row r="15" spans="1:3" x14ac:dyDescent="0.3">
      <c r="A15" s="7" t="s">
        <v>31</v>
      </c>
      <c r="B15" s="19">
        <v>-15813251</v>
      </c>
      <c r="C15" s="19">
        <v>-14723433</v>
      </c>
    </row>
    <row r="16" spans="1:3" x14ac:dyDescent="0.3">
      <c r="A16" s="7" t="s">
        <v>32</v>
      </c>
      <c r="B16" s="19">
        <v>-37674989</v>
      </c>
      <c r="C16" s="19">
        <v>-39523155</v>
      </c>
    </row>
    <row r="17" spans="1:3" x14ac:dyDescent="0.3">
      <c r="A17" s="7" t="s">
        <v>53</v>
      </c>
      <c r="B17" s="19">
        <v>-17599953</v>
      </c>
      <c r="C17" s="19">
        <v>26115815</v>
      </c>
    </row>
    <row r="18" spans="1:3" ht="18" thickBot="1" x14ac:dyDescent="0.35">
      <c r="A18" s="7" t="s">
        <v>33</v>
      </c>
      <c r="B18" s="19">
        <v>-57210336</v>
      </c>
      <c r="C18" s="19">
        <v>-89381498</v>
      </c>
    </row>
    <row r="19" spans="1:3" ht="35.25" thickBot="1" x14ac:dyDescent="0.35">
      <c r="A19" s="3" t="s">
        <v>34</v>
      </c>
      <c r="B19" s="20">
        <f>SUM(B9:B18)</f>
        <v>29399905</v>
      </c>
      <c r="C19" s="20">
        <f>SUM(C9:C18)</f>
        <v>124632548</v>
      </c>
    </row>
    <row r="20" spans="1:3" ht="17.25" customHeight="1" x14ac:dyDescent="0.3">
      <c r="A20" s="7"/>
    </row>
    <row r="21" spans="1:3" x14ac:dyDescent="0.3">
      <c r="A21" s="7" t="s">
        <v>35</v>
      </c>
      <c r="B21" s="19">
        <v>540476385</v>
      </c>
      <c r="C21" s="19">
        <v>142058684</v>
      </c>
    </row>
    <row r="22" spans="1:3" x14ac:dyDescent="0.3">
      <c r="A22" s="7" t="s">
        <v>54</v>
      </c>
      <c r="B22" s="19">
        <v>-540476385</v>
      </c>
      <c r="C22" s="19">
        <v>-142058684</v>
      </c>
    </row>
    <row r="23" spans="1:3" x14ac:dyDescent="0.3">
      <c r="A23" s="7" t="s">
        <v>36</v>
      </c>
      <c r="B23" s="19">
        <v>104332323</v>
      </c>
      <c r="C23" s="19">
        <v>345846541</v>
      </c>
    </row>
    <row r="24" spans="1:3" x14ac:dyDescent="0.3">
      <c r="A24" s="7" t="s">
        <v>37</v>
      </c>
      <c r="B24" s="19">
        <v>-104332323</v>
      </c>
      <c r="C24" s="19">
        <v>-345846541</v>
      </c>
    </row>
    <row r="25" spans="1:3" ht="18" thickBot="1" x14ac:dyDescent="0.35">
      <c r="A25" s="7"/>
    </row>
    <row r="26" spans="1:3" ht="18" thickBot="1" x14ac:dyDescent="0.35">
      <c r="A26" s="3" t="s">
        <v>38</v>
      </c>
      <c r="B26" s="20">
        <f>B19+B21+B22+B23+B24</f>
        <v>29399905</v>
      </c>
      <c r="C26" s="20">
        <f>C19+C21+C22+C23+C24</f>
        <v>124632548</v>
      </c>
    </row>
    <row r="27" spans="1:3" x14ac:dyDescent="0.3">
      <c r="A27" s="7"/>
    </row>
    <row r="28" spans="1:3" x14ac:dyDescent="0.3">
      <c r="A28" s="7" t="s">
        <v>39</v>
      </c>
      <c r="B28" s="19">
        <v>294950607</v>
      </c>
      <c r="C28" s="19">
        <v>60644942</v>
      </c>
    </row>
    <row r="29" spans="1:3" ht="18" thickBot="1" x14ac:dyDescent="0.35">
      <c r="A29" s="7" t="s">
        <v>40</v>
      </c>
      <c r="B29" s="19">
        <v>-102578778</v>
      </c>
      <c r="C29" s="19">
        <v>-21426384</v>
      </c>
    </row>
    <row r="30" spans="1:3" ht="18" thickBot="1" x14ac:dyDescent="0.35">
      <c r="A30" s="3" t="s">
        <v>41</v>
      </c>
      <c r="B30" s="20">
        <f>B28+B29</f>
        <v>192371829</v>
      </c>
      <c r="C30" s="20">
        <f>C28+C29</f>
        <v>39218558</v>
      </c>
    </row>
    <row r="31" spans="1:3" ht="18" thickBot="1" x14ac:dyDescent="0.35">
      <c r="A31" s="7"/>
    </row>
    <row r="32" spans="1:3" ht="18" thickBot="1" x14ac:dyDescent="0.35">
      <c r="A32" s="3" t="s">
        <v>42</v>
      </c>
      <c r="B32" s="20">
        <f>B26+B30</f>
        <v>221771734</v>
      </c>
      <c r="C32" s="20">
        <f>C26+C30</f>
        <v>163851106</v>
      </c>
    </row>
    <row r="33" spans="1:3" x14ac:dyDescent="0.3">
      <c r="A33" s="7"/>
    </row>
    <row r="34" spans="1:3" x14ac:dyDescent="0.3">
      <c r="A34" s="7" t="s">
        <v>43</v>
      </c>
      <c r="B34" s="19">
        <v>-44493663</v>
      </c>
      <c r="C34" s="19">
        <v>-30554453</v>
      </c>
    </row>
    <row r="35" spans="1:3" ht="18" thickBot="1" x14ac:dyDescent="0.35">
      <c r="A35" s="7"/>
    </row>
    <row r="36" spans="1:3" ht="18" thickBot="1" x14ac:dyDescent="0.35">
      <c r="A36" s="33" t="s">
        <v>64</v>
      </c>
      <c r="B36" s="20">
        <f>B32+B34</f>
        <v>177278071</v>
      </c>
      <c r="C36" s="20">
        <f>C32+C34</f>
        <v>133296653</v>
      </c>
    </row>
    <row r="37" spans="1:3" x14ac:dyDescent="0.3">
      <c r="A37" s="7" t="s">
        <v>57</v>
      </c>
      <c r="B37" s="19">
        <v>179703566</v>
      </c>
      <c r="C37" s="30">
        <v>133296653</v>
      </c>
    </row>
    <row r="38" spans="1:3" x14ac:dyDescent="0.3">
      <c r="A38" s="7" t="s">
        <v>58</v>
      </c>
      <c r="B38" s="19">
        <v>-2425495</v>
      </c>
      <c r="C38" s="30" t="s">
        <v>0</v>
      </c>
    </row>
    <row r="39" spans="1:3" x14ac:dyDescent="0.3">
      <c r="A39" s="33" t="s">
        <v>65</v>
      </c>
      <c r="C39" s="30"/>
    </row>
    <row r="40" spans="1:3" x14ac:dyDescent="0.3">
      <c r="A40" s="16" t="s">
        <v>66</v>
      </c>
      <c r="B40" s="31" t="s">
        <v>132</v>
      </c>
      <c r="C40" s="31" t="s">
        <v>133</v>
      </c>
    </row>
    <row r="41" spans="1:3" x14ac:dyDescent="0.3">
      <c r="A41" s="16" t="s">
        <v>67</v>
      </c>
      <c r="C41" s="30"/>
    </row>
    <row r="42" spans="1:3" x14ac:dyDescent="0.3">
      <c r="A42" s="37" t="s">
        <v>68</v>
      </c>
      <c r="C42" s="30"/>
    </row>
    <row r="43" spans="1:3" ht="18" thickBot="1" x14ac:dyDescent="0.35">
      <c r="A43" s="37" t="s">
        <v>50</v>
      </c>
      <c r="B43" s="19">
        <v>2684589</v>
      </c>
      <c r="C43" s="30">
        <v>5006720</v>
      </c>
    </row>
    <row r="44" spans="1:3" ht="18" thickBot="1" x14ac:dyDescent="0.35">
      <c r="A44" s="33" t="s">
        <v>45</v>
      </c>
      <c r="B44" s="20">
        <f>B36+B42+B43</f>
        <v>179962660</v>
      </c>
      <c r="C44" s="20">
        <f>C36+C42+C43</f>
        <v>138303373</v>
      </c>
    </row>
    <row r="45" spans="1:3" x14ac:dyDescent="0.3">
      <c r="A45" s="1" t="s">
        <v>57</v>
      </c>
      <c r="B45" s="28">
        <v>181717008</v>
      </c>
      <c r="C45" s="19">
        <v>138303373</v>
      </c>
    </row>
    <row r="46" spans="1:3" x14ac:dyDescent="0.3">
      <c r="A46" s="1" t="s">
        <v>58</v>
      </c>
      <c r="B46" s="28">
        <v>-1754348</v>
      </c>
      <c r="C46" s="32" t="s">
        <v>0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60" zoomScaleNormal="60" workbookViewId="0">
      <selection activeCell="H27" sqref="H27"/>
    </sheetView>
  </sheetViews>
  <sheetFormatPr defaultColWidth="8.7109375" defaultRowHeight="17.25" x14ac:dyDescent="0.3"/>
  <cols>
    <col min="1" max="1" width="43.42578125" style="38" customWidth="1"/>
    <col min="2" max="2" width="21" style="59" customWidth="1"/>
    <col min="3" max="3" width="23.7109375" style="59" customWidth="1"/>
    <col min="4" max="4" width="20.140625" style="59" customWidth="1"/>
    <col min="5" max="5" width="20.5703125" style="59" customWidth="1"/>
    <col min="6" max="6" width="28.7109375" style="59" customWidth="1"/>
    <col min="7" max="7" width="30.85546875" style="59" customWidth="1"/>
    <col min="8" max="8" width="26.140625" style="59" customWidth="1"/>
    <col min="9" max="9" width="24.5703125" style="59" customWidth="1"/>
    <col min="10" max="10" width="17.28515625" style="38" customWidth="1"/>
    <col min="11" max="16384" width="8.7109375" style="38"/>
  </cols>
  <sheetData>
    <row r="1" spans="1:9" x14ac:dyDescent="0.3">
      <c r="A1" s="67"/>
      <c r="B1" s="66" t="s">
        <v>80</v>
      </c>
      <c r="C1" s="68" t="s">
        <v>85</v>
      </c>
      <c r="D1" s="56" t="s">
        <v>81</v>
      </c>
      <c r="E1" s="66" t="s">
        <v>15</v>
      </c>
      <c r="F1" s="68" t="s">
        <v>86</v>
      </c>
      <c r="G1" s="66" t="s">
        <v>63</v>
      </c>
      <c r="H1" s="66" t="s">
        <v>83</v>
      </c>
      <c r="I1" s="66" t="s">
        <v>143</v>
      </c>
    </row>
    <row r="2" spans="1:9" x14ac:dyDescent="0.3">
      <c r="A2" s="67"/>
      <c r="B2" s="66"/>
      <c r="C2" s="68"/>
      <c r="D2" s="54" t="s">
        <v>82</v>
      </c>
      <c r="E2" s="66"/>
      <c r="F2" s="68"/>
      <c r="G2" s="66"/>
      <c r="H2" s="66"/>
      <c r="I2" s="66"/>
    </row>
    <row r="3" spans="1:9" x14ac:dyDescent="0.3">
      <c r="A3" s="45" t="s">
        <v>144</v>
      </c>
      <c r="B3" s="52">
        <v>117738440</v>
      </c>
      <c r="C3" s="52">
        <v>441418396</v>
      </c>
      <c r="D3" s="52">
        <v>247478865</v>
      </c>
      <c r="E3" s="52">
        <v>1265796861</v>
      </c>
      <c r="F3" s="52">
        <v>1687776834</v>
      </c>
      <c r="G3" s="52">
        <v>-13940839</v>
      </c>
      <c r="H3" s="52" t="s">
        <v>69</v>
      </c>
      <c r="I3" s="52">
        <v>3746268557</v>
      </c>
    </row>
    <row r="4" spans="1:9" x14ac:dyDescent="0.3">
      <c r="A4" s="46" t="s">
        <v>44</v>
      </c>
      <c r="B4" s="49" t="s">
        <v>0</v>
      </c>
      <c r="C4" s="49" t="s">
        <v>0</v>
      </c>
      <c r="D4" s="49" t="s">
        <v>0</v>
      </c>
      <c r="E4" s="49" t="s">
        <v>0</v>
      </c>
      <c r="F4" s="49">
        <v>133296653</v>
      </c>
      <c r="G4" s="49" t="s">
        <v>0</v>
      </c>
      <c r="H4" s="49" t="s">
        <v>0</v>
      </c>
      <c r="I4" s="49">
        <v>133296653</v>
      </c>
    </row>
    <row r="5" spans="1:9" x14ac:dyDescent="0.3">
      <c r="A5" s="46"/>
      <c r="B5" s="53" t="s">
        <v>70</v>
      </c>
      <c r="C5" s="53" t="s">
        <v>102</v>
      </c>
      <c r="D5" s="53" t="s">
        <v>78</v>
      </c>
      <c r="E5" s="53" t="s">
        <v>74</v>
      </c>
      <c r="F5" s="53">
        <v>133296653</v>
      </c>
      <c r="G5" s="53" t="s">
        <v>102</v>
      </c>
      <c r="H5" s="53" t="s">
        <v>135</v>
      </c>
      <c r="I5" s="53">
        <v>133296653</v>
      </c>
    </row>
    <row r="6" spans="1:9" x14ac:dyDescent="0.3">
      <c r="A6" s="39" t="s">
        <v>84</v>
      </c>
      <c r="B6" s="50" t="s">
        <v>136</v>
      </c>
      <c r="C6" s="50" t="s">
        <v>138</v>
      </c>
      <c r="D6" s="50" t="s">
        <v>140</v>
      </c>
      <c r="E6" s="50" t="s">
        <v>136</v>
      </c>
      <c r="F6" s="49"/>
      <c r="G6" s="49"/>
      <c r="H6" s="49"/>
      <c r="I6" s="49"/>
    </row>
    <row r="7" spans="1:9" x14ac:dyDescent="0.3">
      <c r="A7" s="46" t="s">
        <v>145</v>
      </c>
      <c r="B7" s="50"/>
      <c r="C7" s="50"/>
      <c r="D7" s="50"/>
      <c r="E7" s="50"/>
      <c r="F7" s="49"/>
      <c r="G7" s="49"/>
      <c r="H7" s="49"/>
      <c r="I7" s="49"/>
    </row>
    <row r="8" spans="1:9" x14ac:dyDescent="0.3">
      <c r="A8" s="47"/>
      <c r="B8" s="50" t="s">
        <v>137</v>
      </c>
      <c r="C8" s="50" t="s">
        <v>139</v>
      </c>
      <c r="D8" s="50" t="s">
        <v>141</v>
      </c>
      <c r="E8" s="50" t="s">
        <v>142</v>
      </c>
      <c r="F8" s="49">
        <v>-95839090</v>
      </c>
      <c r="G8" s="49" t="s">
        <v>0</v>
      </c>
      <c r="H8" s="49" t="s">
        <v>0</v>
      </c>
      <c r="I8" s="49">
        <v>-95839090</v>
      </c>
    </row>
    <row r="9" spans="1:9" x14ac:dyDescent="0.3">
      <c r="A9" s="46" t="s">
        <v>63</v>
      </c>
      <c r="B9" s="51" t="s">
        <v>75</v>
      </c>
      <c r="C9" s="51" t="s">
        <v>73</v>
      </c>
      <c r="D9" s="51" t="s">
        <v>73</v>
      </c>
      <c r="E9" s="51" t="s">
        <v>74</v>
      </c>
      <c r="F9" s="53" t="s">
        <v>59</v>
      </c>
      <c r="G9" s="53">
        <v>5006720</v>
      </c>
      <c r="H9" s="53" t="s">
        <v>73</v>
      </c>
      <c r="I9" s="53">
        <v>5006720</v>
      </c>
    </row>
    <row r="10" spans="1:9" x14ac:dyDescent="0.3">
      <c r="A10" s="45" t="s">
        <v>146</v>
      </c>
      <c r="B10" s="52">
        <v>117738440</v>
      </c>
      <c r="C10" s="52">
        <v>441418396</v>
      </c>
      <c r="D10" s="52">
        <v>247478865</v>
      </c>
      <c r="E10" s="52">
        <v>1265796861</v>
      </c>
      <c r="F10" s="52">
        <v>1725234397</v>
      </c>
      <c r="G10" s="52">
        <v>-8934119</v>
      </c>
      <c r="H10" s="52" t="s">
        <v>70</v>
      </c>
      <c r="I10" s="52">
        <v>3788732840</v>
      </c>
    </row>
    <row r="11" spans="1:9" x14ac:dyDescent="0.3">
      <c r="A11" s="46" t="s">
        <v>44</v>
      </c>
      <c r="B11" s="50" t="s">
        <v>0</v>
      </c>
      <c r="C11" s="50" t="s">
        <v>0</v>
      </c>
      <c r="D11" s="50" t="s">
        <v>0</v>
      </c>
      <c r="E11" s="50" t="s">
        <v>0</v>
      </c>
      <c r="F11" s="49">
        <v>44849094</v>
      </c>
      <c r="G11" s="49"/>
      <c r="H11" s="49">
        <v>-1341079</v>
      </c>
      <c r="I11" s="49">
        <v>43508015</v>
      </c>
    </row>
    <row r="12" spans="1:9" x14ac:dyDescent="0.3">
      <c r="A12" s="46" t="s">
        <v>68</v>
      </c>
      <c r="B12" s="50" t="s">
        <v>0</v>
      </c>
      <c r="C12" s="50" t="s">
        <v>0</v>
      </c>
      <c r="D12" s="50" t="s">
        <v>0</v>
      </c>
      <c r="E12" s="50" t="s">
        <v>0</v>
      </c>
      <c r="F12" s="49">
        <v>15782924</v>
      </c>
      <c r="G12" s="49" t="s">
        <v>0</v>
      </c>
      <c r="H12" s="49" t="s">
        <v>0</v>
      </c>
      <c r="I12" s="49">
        <v>15782924</v>
      </c>
    </row>
    <row r="13" spans="1:9" x14ac:dyDescent="0.3">
      <c r="A13" s="39"/>
      <c r="B13" s="51" t="s">
        <v>76</v>
      </c>
      <c r="C13" s="51" t="s">
        <v>77</v>
      </c>
      <c r="D13" s="51" t="s">
        <v>73</v>
      </c>
      <c r="E13" s="51" t="s">
        <v>74</v>
      </c>
      <c r="F13" s="53">
        <v>60632018</v>
      </c>
      <c r="G13" s="53" t="s">
        <v>71</v>
      </c>
      <c r="H13" s="53">
        <v>-1341079</v>
      </c>
      <c r="I13" s="53">
        <v>59290939</v>
      </c>
    </row>
    <row r="14" spans="1:9" x14ac:dyDescent="0.3">
      <c r="A14" s="46" t="s">
        <v>63</v>
      </c>
      <c r="B14" s="50" t="s">
        <v>70</v>
      </c>
      <c r="C14" s="50" t="s">
        <v>72</v>
      </c>
      <c r="D14" s="50" t="s">
        <v>73</v>
      </c>
      <c r="E14" s="50" t="s">
        <v>79</v>
      </c>
      <c r="F14" s="49" t="s">
        <v>0</v>
      </c>
      <c r="G14" s="49">
        <v>25454719</v>
      </c>
      <c r="H14" s="49">
        <v>1188132</v>
      </c>
      <c r="I14" s="49">
        <v>26642851</v>
      </c>
    </row>
    <row r="15" spans="1:9" x14ac:dyDescent="0.3">
      <c r="A15" s="46" t="s">
        <v>83</v>
      </c>
      <c r="B15" s="51" t="s">
        <v>69</v>
      </c>
      <c r="C15" s="51" t="s">
        <v>72</v>
      </c>
      <c r="D15" s="51" t="s">
        <v>70</v>
      </c>
      <c r="E15" s="51" t="s">
        <v>71</v>
      </c>
      <c r="F15" s="51" t="s">
        <v>71</v>
      </c>
      <c r="G15" s="51" t="s">
        <v>71</v>
      </c>
      <c r="H15" s="53">
        <v>93701702</v>
      </c>
      <c r="I15" s="53">
        <v>93701702</v>
      </c>
    </row>
    <row r="16" spans="1:9" x14ac:dyDescent="0.3">
      <c r="A16" s="45" t="s">
        <v>147</v>
      </c>
      <c r="B16" s="51">
        <v>117738440</v>
      </c>
      <c r="C16" s="51">
        <v>441418396</v>
      </c>
      <c r="D16" s="51">
        <v>247478865</v>
      </c>
      <c r="E16" s="51">
        <v>1265796861</v>
      </c>
      <c r="F16" s="52">
        <v>1785866415</v>
      </c>
      <c r="G16" s="52">
        <v>16520600</v>
      </c>
      <c r="H16" s="52">
        <v>93548755</v>
      </c>
      <c r="I16" s="51">
        <v>3968368332</v>
      </c>
    </row>
    <row r="17" spans="1:9" x14ac:dyDescent="0.3">
      <c r="A17" s="46" t="s">
        <v>44</v>
      </c>
      <c r="B17" s="50" t="s">
        <v>0</v>
      </c>
      <c r="C17" s="50" t="s">
        <v>0</v>
      </c>
      <c r="D17" s="50" t="s">
        <v>0</v>
      </c>
      <c r="E17" s="50" t="s">
        <v>0</v>
      </c>
      <c r="F17" s="49">
        <v>179703566</v>
      </c>
      <c r="G17" s="49" t="s">
        <v>0</v>
      </c>
      <c r="H17" s="49">
        <v>-2425495</v>
      </c>
      <c r="I17" s="49">
        <v>177278071</v>
      </c>
    </row>
    <row r="18" spans="1:9" x14ac:dyDescent="0.3">
      <c r="A18" s="46"/>
      <c r="B18" s="51" t="s">
        <v>76</v>
      </c>
      <c r="C18" s="51" t="s">
        <v>77</v>
      </c>
      <c r="D18" s="51" t="s">
        <v>73</v>
      </c>
      <c r="E18" s="51" t="s">
        <v>74</v>
      </c>
      <c r="F18" s="52">
        <v>179703566</v>
      </c>
      <c r="G18" s="52" t="s">
        <v>72</v>
      </c>
      <c r="H18" s="52">
        <v>-2425495</v>
      </c>
      <c r="I18" s="54">
        <v>177278071</v>
      </c>
    </row>
    <row r="19" spans="1:9" x14ac:dyDescent="0.3">
      <c r="A19" s="39" t="s">
        <v>84</v>
      </c>
      <c r="B19" s="50"/>
      <c r="C19" s="50"/>
      <c r="D19" s="50"/>
      <c r="E19" s="50"/>
      <c r="F19" s="50"/>
      <c r="G19" s="50"/>
      <c r="H19" s="50"/>
      <c r="I19" s="57"/>
    </row>
    <row r="20" spans="1:9" x14ac:dyDescent="0.3">
      <c r="A20" s="46" t="s">
        <v>148</v>
      </c>
      <c r="B20" s="50" t="s">
        <v>70</v>
      </c>
      <c r="C20" s="50" t="s">
        <v>72</v>
      </c>
      <c r="D20" s="50" t="s">
        <v>73</v>
      </c>
      <c r="E20" s="50" t="s">
        <v>79</v>
      </c>
      <c r="F20" s="49">
        <v>-174488368</v>
      </c>
      <c r="G20" s="49" t="s">
        <v>0</v>
      </c>
      <c r="H20" s="49" t="s">
        <v>0</v>
      </c>
      <c r="I20" s="49">
        <v>-174488368</v>
      </c>
    </row>
    <row r="21" spans="1:9" x14ac:dyDescent="0.3">
      <c r="A21" s="46" t="s">
        <v>63</v>
      </c>
      <c r="B21" s="50" t="s">
        <v>0</v>
      </c>
      <c r="C21" s="50" t="s">
        <v>0</v>
      </c>
      <c r="D21" s="50" t="s">
        <v>0</v>
      </c>
      <c r="E21" s="50" t="s">
        <v>0</v>
      </c>
      <c r="F21" s="55" t="s">
        <v>0</v>
      </c>
      <c r="G21" s="55">
        <v>2684589</v>
      </c>
      <c r="H21" s="55">
        <v>152946</v>
      </c>
      <c r="I21" s="55">
        <v>2837535</v>
      </c>
    </row>
    <row r="22" spans="1:9" x14ac:dyDescent="0.3">
      <c r="A22" s="46" t="s">
        <v>83</v>
      </c>
      <c r="B22" s="50" t="s">
        <v>0</v>
      </c>
      <c r="C22" s="50" t="s">
        <v>0</v>
      </c>
      <c r="D22" s="50" t="s">
        <v>0</v>
      </c>
      <c r="E22" s="50" t="s">
        <v>0</v>
      </c>
      <c r="F22" s="55" t="s">
        <v>0</v>
      </c>
      <c r="G22" s="55" t="s">
        <v>0</v>
      </c>
      <c r="H22" s="55">
        <v>-2587574</v>
      </c>
      <c r="I22" s="55">
        <v>-2587574</v>
      </c>
    </row>
    <row r="23" spans="1:9" x14ac:dyDescent="0.3">
      <c r="A23" s="45" t="s">
        <v>149</v>
      </c>
      <c r="B23" s="51">
        <v>117738440</v>
      </c>
      <c r="C23" s="51">
        <v>441418396</v>
      </c>
      <c r="D23" s="51">
        <v>247478865</v>
      </c>
      <c r="E23" s="51">
        <v>1265796861</v>
      </c>
      <c r="F23" s="58">
        <v>1791081613</v>
      </c>
      <c r="G23" s="58">
        <v>19205189</v>
      </c>
      <c r="H23" s="58">
        <v>88688632</v>
      </c>
      <c r="I23" s="54">
        <v>3971407996</v>
      </c>
    </row>
  </sheetData>
  <mergeCells count="8">
    <mergeCell ref="G1:G2"/>
    <mergeCell ref="H1:H2"/>
    <mergeCell ref="I1:I2"/>
    <mergeCell ref="A1:A2"/>
    <mergeCell ref="B1:B2"/>
    <mergeCell ref="C1:C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zoomScale="60" zoomScaleNormal="60" workbookViewId="0">
      <selection activeCell="F1" sqref="F1:M1048576"/>
    </sheetView>
  </sheetViews>
  <sheetFormatPr defaultColWidth="9.140625" defaultRowHeight="17.25" x14ac:dyDescent="0.3"/>
  <cols>
    <col min="1" max="1" width="9.140625" style="38"/>
    <col min="2" max="2" width="59.7109375" style="38" customWidth="1"/>
    <col min="3" max="3" width="30.85546875" style="38" customWidth="1"/>
    <col min="4" max="4" width="28" style="38" customWidth="1"/>
    <col min="5" max="5" width="24.85546875" style="38" customWidth="1"/>
    <col min="6" max="16384" width="9.140625" style="38"/>
  </cols>
  <sheetData>
    <row r="1" spans="2:5" x14ac:dyDescent="0.3">
      <c r="B1" s="41"/>
      <c r="C1" s="42" t="s">
        <v>101</v>
      </c>
      <c r="D1" s="42" t="s">
        <v>103</v>
      </c>
      <c r="E1" s="42"/>
    </row>
    <row r="2" spans="2:5" x14ac:dyDescent="0.3">
      <c r="B2" s="41"/>
      <c r="C2" s="64">
        <v>44742</v>
      </c>
      <c r="D2" s="64">
        <v>44377</v>
      </c>
      <c r="E2" s="42"/>
    </row>
    <row r="3" spans="2:5" x14ac:dyDescent="0.3">
      <c r="B3" s="41"/>
      <c r="C3" s="42"/>
      <c r="D3" s="42"/>
      <c r="E3" s="42"/>
    </row>
    <row r="4" spans="2:5" x14ac:dyDescent="0.3">
      <c r="B4" s="41"/>
      <c r="C4" s="41"/>
      <c r="D4" s="47"/>
      <c r="E4" s="47"/>
    </row>
    <row r="5" spans="2:5" x14ac:dyDescent="0.3">
      <c r="B5" s="41"/>
      <c r="C5" s="41"/>
      <c r="D5" s="47"/>
      <c r="E5" s="47"/>
    </row>
    <row r="6" spans="2:5" x14ac:dyDescent="0.3">
      <c r="B6" s="41" t="s">
        <v>42</v>
      </c>
      <c r="C6" s="56">
        <v>221771734</v>
      </c>
      <c r="D6" s="56">
        <v>163851106</v>
      </c>
    </row>
    <row r="7" spans="2:5" x14ac:dyDescent="0.3">
      <c r="B7" s="39" t="s">
        <v>87</v>
      </c>
      <c r="C7" s="56"/>
      <c r="D7" s="56"/>
    </row>
    <row r="8" spans="2:5" x14ac:dyDescent="0.3">
      <c r="B8" s="43" t="s">
        <v>104</v>
      </c>
      <c r="C8" s="55">
        <v>214169739</v>
      </c>
      <c r="D8" s="55">
        <v>162279479</v>
      </c>
    </row>
    <row r="9" spans="2:5" x14ac:dyDescent="0.3">
      <c r="B9" s="43" t="s">
        <v>105</v>
      </c>
      <c r="C9" s="55">
        <v>-30328</v>
      </c>
      <c r="D9" s="49">
        <v>-567749</v>
      </c>
    </row>
    <row r="10" spans="2:5" x14ac:dyDescent="0.3">
      <c r="B10" s="43" t="s">
        <v>106</v>
      </c>
      <c r="C10" s="55">
        <v>13633250</v>
      </c>
      <c r="D10" s="49">
        <v>-26102223</v>
      </c>
    </row>
    <row r="11" spans="2:5" ht="34.5" x14ac:dyDescent="0.3">
      <c r="B11" s="43" t="s">
        <v>107</v>
      </c>
      <c r="C11" s="55">
        <v>-53161045</v>
      </c>
      <c r="D11" s="61">
        <v>-34930827</v>
      </c>
    </row>
    <row r="12" spans="2:5" x14ac:dyDescent="0.3">
      <c r="B12" s="43" t="s">
        <v>108</v>
      </c>
      <c r="C12" s="55">
        <v>-185929094</v>
      </c>
      <c r="D12" s="55">
        <v>-28040542</v>
      </c>
    </row>
    <row r="13" spans="2:5" x14ac:dyDescent="0.3">
      <c r="B13" s="43" t="s">
        <v>109</v>
      </c>
      <c r="C13" s="55">
        <v>9940</v>
      </c>
      <c r="D13" s="49">
        <v>29080</v>
      </c>
    </row>
    <row r="14" spans="2:5" x14ac:dyDescent="0.3">
      <c r="B14" s="43" t="s">
        <v>110</v>
      </c>
      <c r="C14" s="55">
        <v>-832314</v>
      </c>
      <c r="D14" s="55">
        <v>1207364</v>
      </c>
    </row>
    <row r="15" spans="2:5" x14ac:dyDescent="0.3">
      <c r="B15" s="43" t="s">
        <v>111</v>
      </c>
      <c r="C15" s="55">
        <v>7790346</v>
      </c>
      <c r="D15" s="49">
        <v>46391693</v>
      </c>
    </row>
    <row r="16" spans="2:5" x14ac:dyDescent="0.3">
      <c r="B16" s="43" t="s">
        <v>112</v>
      </c>
      <c r="C16" s="55">
        <v>-24879649</v>
      </c>
      <c r="D16" s="49">
        <v>-18412655</v>
      </c>
    </row>
    <row r="17" spans="2:4" x14ac:dyDescent="0.3">
      <c r="B17" s="43" t="s">
        <v>113</v>
      </c>
      <c r="C17" s="49">
        <v>18158857</v>
      </c>
      <c r="D17" s="49">
        <v>3587592</v>
      </c>
    </row>
    <row r="18" spans="2:4" x14ac:dyDescent="0.3">
      <c r="B18" s="43" t="s">
        <v>114</v>
      </c>
      <c r="C18" s="49">
        <v>-842682</v>
      </c>
      <c r="D18" s="49">
        <v>3719115</v>
      </c>
    </row>
    <row r="19" spans="2:4" x14ac:dyDescent="0.3">
      <c r="B19" s="43" t="s">
        <v>115</v>
      </c>
      <c r="C19" s="55">
        <v>-560808</v>
      </c>
      <c r="D19" s="62" t="s">
        <v>73</v>
      </c>
    </row>
    <row r="20" spans="2:4" x14ac:dyDescent="0.3">
      <c r="B20" s="41" t="s">
        <v>116</v>
      </c>
      <c r="C20" s="54">
        <f>SUM(C6:C19)</f>
        <v>209297946</v>
      </c>
      <c r="D20" s="54">
        <f>SUM(D6:D19)</f>
        <v>273011433</v>
      </c>
    </row>
    <row r="21" spans="2:4" x14ac:dyDescent="0.3">
      <c r="B21" s="45"/>
      <c r="C21" s="54"/>
      <c r="D21" s="54"/>
    </row>
    <row r="22" spans="2:4" x14ac:dyDescent="0.3">
      <c r="B22" s="43" t="s">
        <v>88</v>
      </c>
      <c r="C22" s="49">
        <v>73386522</v>
      </c>
      <c r="D22" s="49">
        <v>120568194</v>
      </c>
    </row>
    <row r="23" spans="2:4" x14ac:dyDescent="0.3">
      <c r="B23" s="43" t="s">
        <v>89</v>
      </c>
      <c r="C23" s="49">
        <v>-121517244</v>
      </c>
      <c r="D23" s="49">
        <v>-8311677</v>
      </c>
    </row>
    <row r="24" spans="2:4" ht="17.45" customHeight="1" x14ac:dyDescent="0.3">
      <c r="B24" s="43" t="s">
        <v>117</v>
      </c>
      <c r="C24" s="53">
        <v>6819764</v>
      </c>
      <c r="D24" s="53">
        <v>-40299389</v>
      </c>
    </row>
    <row r="25" spans="2:4" x14ac:dyDescent="0.3">
      <c r="B25" s="46"/>
      <c r="C25" s="53"/>
      <c r="D25" s="53"/>
    </row>
    <row r="26" spans="2:4" x14ac:dyDescent="0.3">
      <c r="B26" s="41" t="s">
        <v>90</v>
      </c>
      <c r="C26" s="50">
        <f>SUM(C20:C25)</f>
        <v>167986988</v>
      </c>
      <c r="D26" s="50">
        <f>SUM(D20:D25)</f>
        <v>344968561</v>
      </c>
    </row>
    <row r="27" spans="2:4" x14ac:dyDescent="0.3">
      <c r="B27" s="43" t="s">
        <v>91</v>
      </c>
      <c r="C27" s="49">
        <v>-22685848</v>
      </c>
      <c r="D27" s="55">
        <v>-3326972</v>
      </c>
    </row>
    <row r="28" spans="2:4" x14ac:dyDescent="0.3">
      <c r="B28" s="43" t="s">
        <v>92</v>
      </c>
      <c r="C28" s="49">
        <v>746420</v>
      </c>
      <c r="D28" s="55">
        <v>945576</v>
      </c>
    </row>
    <row r="29" spans="2:4" x14ac:dyDescent="0.3">
      <c r="B29" s="43" t="s">
        <v>93</v>
      </c>
      <c r="C29" s="49">
        <v>-54353118</v>
      </c>
      <c r="D29" s="55" t="s">
        <v>0</v>
      </c>
    </row>
    <row r="30" spans="2:4" x14ac:dyDescent="0.3">
      <c r="B30" s="41" t="s">
        <v>118</v>
      </c>
      <c r="C30" s="51">
        <f>SUM(C26:C29)</f>
        <v>91694442</v>
      </c>
      <c r="D30" s="51">
        <f>SUM(D26:D29)</f>
        <v>342587165</v>
      </c>
    </row>
    <row r="31" spans="2:4" x14ac:dyDescent="0.3">
      <c r="B31" s="45"/>
      <c r="C31" s="51"/>
      <c r="D31" s="54"/>
    </row>
    <row r="32" spans="2:4" x14ac:dyDescent="0.3">
      <c r="B32" s="41" t="s">
        <v>127</v>
      </c>
      <c r="C32" s="56"/>
      <c r="D32" s="56"/>
    </row>
    <row r="33" spans="2:4" x14ac:dyDescent="0.3">
      <c r="B33" s="43" t="s">
        <v>94</v>
      </c>
      <c r="C33" s="49">
        <v>-158329418</v>
      </c>
      <c r="D33" s="49">
        <v>-455672394</v>
      </c>
    </row>
    <row r="34" spans="2:4" x14ac:dyDescent="0.3">
      <c r="B34" s="43" t="s">
        <v>95</v>
      </c>
      <c r="C34" s="49">
        <v>-12422271</v>
      </c>
      <c r="D34" s="49">
        <v>-12517137</v>
      </c>
    </row>
    <row r="35" spans="2:4" x14ac:dyDescent="0.3">
      <c r="B35" s="43" t="s">
        <v>96</v>
      </c>
      <c r="C35" s="55">
        <v>42314</v>
      </c>
      <c r="D35" s="55">
        <v>686085</v>
      </c>
    </row>
    <row r="36" spans="2:4" x14ac:dyDescent="0.3">
      <c r="B36" s="43" t="s">
        <v>97</v>
      </c>
      <c r="C36" s="63">
        <v>23010919</v>
      </c>
      <c r="D36" s="63">
        <v>65902156</v>
      </c>
    </row>
    <row r="37" spans="2:4" x14ac:dyDescent="0.3">
      <c r="B37" s="41" t="s">
        <v>119</v>
      </c>
      <c r="C37" s="54">
        <f>SUM(C33:C36)</f>
        <v>-147698456</v>
      </c>
      <c r="D37" s="54">
        <f>SUM(D33:D36)</f>
        <v>-401601290</v>
      </c>
    </row>
    <row r="38" spans="2:4" x14ac:dyDescent="0.3">
      <c r="B38" s="45"/>
      <c r="C38" s="54"/>
      <c r="D38" s="51"/>
    </row>
    <row r="39" spans="2:4" x14ac:dyDescent="0.3">
      <c r="B39" s="41" t="s">
        <v>120</v>
      </c>
      <c r="C39" s="56"/>
      <c r="D39" s="56"/>
    </row>
    <row r="40" spans="2:4" x14ac:dyDescent="0.3">
      <c r="B40" s="43" t="s">
        <v>121</v>
      </c>
      <c r="C40" s="56" t="s">
        <v>0</v>
      </c>
      <c r="D40" s="55">
        <v>77823529</v>
      </c>
    </row>
    <row r="41" spans="2:4" x14ac:dyDescent="0.3">
      <c r="B41" s="43" t="s">
        <v>98</v>
      </c>
      <c r="C41" s="55">
        <v>-66759727</v>
      </c>
      <c r="D41" s="55">
        <v>-27866120</v>
      </c>
    </row>
    <row r="42" spans="2:4" x14ac:dyDescent="0.3">
      <c r="B42" s="43" t="s">
        <v>122</v>
      </c>
      <c r="C42" s="49">
        <v>-61392943</v>
      </c>
      <c r="D42" s="55">
        <v>-47017435</v>
      </c>
    </row>
    <row r="43" spans="2:4" x14ac:dyDescent="0.3">
      <c r="B43" s="40" t="s">
        <v>123</v>
      </c>
      <c r="C43" s="49">
        <v>-3301956</v>
      </c>
      <c r="D43" s="49">
        <v>-4468539</v>
      </c>
    </row>
    <row r="44" spans="2:4" x14ac:dyDescent="0.3">
      <c r="B44" s="43" t="s">
        <v>124</v>
      </c>
      <c r="C44" s="53">
        <v>-815496</v>
      </c>
      <c r="D44" s="63">
        <v>-798040</v>
      </c>
    </row>
    <row r="45" spans="2:4" x14ac:dyDescent="0.3">
      <c r="B45" s="41" t="s">
        <v>128</v>
      </c>
      <c r="C45" s="51">
        <f>SUM(C40:C44)</f>
        <v>-132270122</v>
      </c>
      <c r="D45" s="51">
        <f>SUM(D40:D44)</f>
        <v>-2326605</v>
      </c>
    </row>
    <row r="46" spans="2:4" x14ac:dyDescent="0.3">
      <c r="B46" s="43" t="s">
        <v>125</v>
      </c>
      <c r="C46" s="60"/>
      <c r="D46" s="55"/>
    </row>
    <row r="47" spans="2:4" x14ac:dyDescent="0.3">
      <c r="B47" s="44" t="s">
        <v>129</v>
      </c>
      <c r="C47" s="51">
        <f>C45+C37+C30</f>
        <v>-188274136</v>
      </c>
      <c r="D47" s="51">
        <f>D45+D37+D30</f>
        <v>-61340730</v>
      </c>
    </row>
    <row r="48" spans="2:4" ht="34.5" x14ac:dyDescent="0.3">
      <c r="B48" s="44" t="s">
        <v>130</v>
      </c>
      <c r="C48" s="54">
        <v>414955056</v>
      </c>
      <c r="D48" s="54">
        <v>289452040</v>
      </c>
    </row>
    <row r="49" spans="2:4" ht="34.5" x14ac:dyDescent="0.3">
      <c r="B49" s="44" t="s">
        <v>126</v>
      </c>
      <c r="C49" s="54">
        <f>C47+C48</f>
        <v>226680920</v>
      </c>
      <c r="D49" s="54">
        <f>D47+D48</f>
        <v>228111310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30062022-En</vt:lpstr>
      <vt:lpstr>Rez. Glob_30062022-En</vt:lpstr>
      <vt:lpstr>Capitaluri_30062022-En</vt:lpstr>
      <vt:lpstr>Flux de numerar_30062022-En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2022-08-16T09:26:08Z</dcterms:modified>
</cp:coreProperties>
</file>