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1\Rezultate Sem I\Luci Serban\Situatii consolidate\EN\"/>
    </mc:Choice>
  </mc:AlternateContent>
  <bookViews>
    <workbookView xWindow="0" yWindow="0" windowWidth="19200" windowHeight="6465" tabRatio="860"/>
  </bookViews>
  <sheets>
    <sheet name=" Poz.Fin. 30062021-En" sheetId="5" r:id="rId1"/>
    <sheet name="Rez. Glob_30062021-En" sheetId="6" r:id="rId2"/>
    <sheet name="Capitaluri_30062021-En" sheetId="7" r:id="rId3"/>
    <sheet name="Flux de trez_30062021-En" sheetId="8" r:id="rId4"/>
  </sheets>
  <definedNames>
    <definedName name="OLE_LINK7" localSheetId="3">'Flux de trez_30062021-En'!#REF!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8" l="1"/>
  <c r="D48" i="8" l="1"/>
  <c r="C48" i="8"/>
  <c r="D41" i="8"/>
  <c r="C41" i="8"/>
  <c r="D29" i="8"/>
  <c r="D34" i="8" s="1"/>
  <c r="C22" i="8"/>
  <c r="C29" i="8" l="1"/>
  <c r="C34" i="8" s="1"/>
  <c r="D46" i="5"/>
  <c r="C46" i="5"/>
  <c r="D37" i="5"/>
  <c r="C37" i="5"/>
  <c r="D31" i="5"/>
  <c r="C31" i="5"/>
  <c r="D18" i="5"/>
  <c r="C18" i="5"/>
  <c r="D12" i="5"/>
  <c r="C12" i="5"/>
  <c r="D48" i="5" l="1"/>
  <c r="D20" i="5"/>
  <c r="C20" i="5"/>
  <c r="D50" i="5"/>
  <c r="C48" i="5"/>
  <c r="C50" i="5" l="1"/>
  <c r="C30" i="6" l="1"/>
  <c r="B30" i="6"/>
  <c r="C9" i="6"/>
  <c r="B9" i="6"/>
  <c r="C19" i="6" l="1"/>
  <c r="B19" i="6"/>
  <c r="C26" i="6" l="1"/>
  <c r="B26" i="6"/>
  <c r="C32" i="6" l="1"/>
  <c r="B32" i="6"/>
  <c r="C36" i="6" l="1"/>
  <c r="B36" i="6"/>
  <c r="C42" i="6" l="1"/>
  <c r="B42" i="6"/>
</calcChain>
</file>

<file path=xl/sharedStrings.xml><?xml version="1.0" encoding="utf-8"?>
<sst xmlns="http://schemas.openxmlformats.org/spreadsheetml/2006/main" count="177" uniqueCount="126">
  <si>
    <t>Active circulante</t>
  </si>
  <si>
    <t>Perioada</t>
  </si>
  <si>
    <t xml:space="preserve">   </t>
  </si>
  <si>
    <t>-</t>
  </si>
  <si>
    <t>Asset</t>
  </si>
  <si>
    <t>Intangible assets</t>
  </si>
  <si>
    <t>Rights of use of the leasing assets</t>
  </si>
  <si>
    <t>Tangible assets</t>
  </si>
  <si>
    <t>Trade receivables and other receivables</t>
  </si>
  <si>
    <t>Inventories</t>
  </si>
  <si>
    <t>Commercial receivables and other receivables</t>
  </si>
  <si>
    <t>Cash and cash equivalent</t>
  </si>
  <si>
    <t>Total asset</t>
  </si>
  <si>
    <t>EQUITY AND DEBTS</t>
  </si>
  <si>
    <t>Equity</t>
  </si>
  <si>
    <t>Share capital</t>
  </si>
  <si>
    <t>Hyperinflation adjustment of share capital</t>
  </si>
  <si>
    <t>Share premium</t>
  </si>
  <si>
    <t>Other reserves</t>
  </si>
  <si>
    <t>Retained earnings</t>
  </si>
  <si>
    <t>Long-term debts</t>
  </si>
  <si>
    <t>Long-term loans</t>
  </si>
  <si>
    <t>Provision for employee benefits</t>
  </si>
  <si>
    <t>Deferred revenue</t>
  </si>
  <si>
    <t>Commercial debt and other debts</t>
  </si>
  <si>
    <t>Current debts</t>
  </si>
  <si>
    <t>Commercial debts and other debts</t>
  </si>
  <si>
    <t>Provision for risks and charges</t>
  </si>
  <si>
    <t>Total debts</t>
  </si>
  <si>
    <t>Total equity and debts</t>
  </si>
  <si>
    <t>Revenue from the domestic transmission activity</t>
  </si>
  <si>
    <t>Othe revenue</t>
  </si>
  <si>
    <t>Operational revenue before the balancing and construction activity according to IFRIC12</t>
  </si>
  <si>
    <t>Depreciation</t>
  </si>
  <si>
    <t>Employees costs</t>
  </si>
  <si>
    <t>Expenses with royalties</t>
  </si>
  <si>
    <t>Maintenance and transmission</t>
  </si>
  <si>
    <t>Taxes and other amounts owed to the state</t>
  </si>
  <si>
    <t>Other operating expenses</t>
  </si>
  <si>
    <t>Operational profit before the balancing and construction activity according to IFRIC12</t>
  </si>
  <si>
    <t>Revenue from the balancing activity</t>
  </si>
  <si>
    <t>Revenue from the construction activity according to IFRIC12</t>
  </si>
  <si>
    <t>Cost of assets constructed according to IFRIC12</t>
  </si>
  <si>
    <t>Operational profit</t>
  </si>
  <si>
    <t>Financial revenue</t>
  </si>
  <si>
    <t>Financial expenses</t>
  </si>
  <si>
    <t>Financial revenue, net</t>
  </si>
  <si>
    <t>Profit before tax</t>
  </si>
  <si>
    <t>Profit tax expense</t>
  </si>
  <si>
    <t>Net profit for the period</t>
  </si>
  <si>
    <t>Total comprehensive income for the period</t>
  </si>
  <si>
    <t>Share capital adjustments</t>
  </si>
  <si>
    <t>Total equity</t>
  </si>
  <si>
    <t>Cash generated from operations</t>
  </si>
  <si>
    <t>Interest received</t>
  </si>
  <si>
    <t>Net cash inflow from operation activities</t>
  </si>
  <si>
    <t>Cash flow from investment activities</t>
  </si>
  <si>
    <t>Payments to acquire tangible and intangible assets</t>
  </si>
  <si>
    <t>Cash flow from financing activities</t>
  </si>
  <si>
    <t>Dividends paid</t>
  </si>
  <si>
    <t>Net cash used in financing activities</t>
  </si>
  <si>
    <t>Cash and cash equivalent as at the end of the period</t>
  </si>
  <si>
    <t xml:space="preserve">                         -</t>
  </si>
  <si>
    <t xml:space="preserve">                        -</t>
  </si>
  <si>
    <t xml:space="preserve">                          -</t>
  </si>
  <si>
    <t>Share Capital</t>
  </si>
  <si>
    <t>Share</t>
  </si>
  <si>
    <t>premium</t>
  </si>
  <si>
    <t xml:space="preserve">                      -</t>
  </si>
  <si>
    <t xml:space="preserve">                       -</t>
  </si>
  <si>
    <t>NTS gas consumption, materials and consumables used</t>
  </si>
  <si>
    <t>Adjustments for:</t>
  </si>
  <si>
    <t>Gain/(loss) on transfer of fixed assets</t>
  </si>
  <si>
    <t xml:space="preserve">Provisions for risks and charges </t>
  </si>
  <si>
    <t>Revenue from connection fees, grants and goods taken free of charge</t>
  </si>
  <si>
    <t>Sundry debtors and receivable loss</t>
  </si>
  <si>
    <t>Adjustments for impairment of receivables</t>
  </si>
  <si>
    <t>Interest revenue</t>
  </si>
  <si>
    <t>Effect of exchange rate fluctuation on other items than from operation</t>
  </si>
  <si>
    <t xml:space="preserve">Operating profit before the changes in working capital </t>
  </si>
  <si>
    <t xml:space="preserve">(Increase)/decrease in trade and other receivables </t>
  </si>
  <si>
    <t xml:space="preserve">(Increase)/decrease in inventories </t>
  </si>
  <si>
    <t>Increase/(decrease) in trade payables and other debts</t>
  </si>
  <si>
    <t xml:space="preserve">Receipts from the disposal of tangible assets </t>
  </si>
  <si>
    <t>Long term loans drawings</t>
  </si>
  <si>
    <t>Net cash used in investment activities</t>
  </si>
  <si>
    <t>Net change in cash and cash equivalents</t>
  </si>
  <si>
    <t>Cash and cash equivalent as at the beginning  of the year</t>
  </si>
  <si>
    <t>Cash flow from connection fees and grants</t>
  </si>
  <si>
    <t>Deferred tax</t>
  </si>
  <si>
    <t xml:space="preserve">Short-term loans </t>
  </si>
  <si>
    <t xml:space="preserve">Actuarial gain / loss for the period  </t>
  </si>
  <si>
    <t>Interest expenses</t>
  </si>
  <si>
    <t>Consolidation exchange rate conversion difference</t>
  </si>
  <si>
    <t>Exchange rate difference</t>
  </si>
  <si>
    <t xml:space="preserve">                      - </t>
  </si>
  <si>
    <t>Exchange rate conversion difference</t>
  </si>
  <si>
    <t>Financial investment/shares</t>
  </si>
  <si>
    <t>Long term loans repayments</t>
  </si>
  <si>
    <t>Credit withdrawals for working capital</t>
  </si>
  <si>
    <t>31 decembrie 2020</t>
  </si>
  <si>
    <t>Balance on 1 January 2020</t>
  </si>
  <si>
    <t>Transactions with shareholders:</t>
  </si>
  <si>
    <t xml:space="preserve">Perioada de trei </t>
  </si>
  <si>
    <t>luni încheiată la</t>
  </si>
  <si>
    <t>Goodwill</t>
  </si>
  <si>
    <t>Revenue from the international transmission activity and assimilated</t>
  </si>
  <si>
    <t>Revenue/ (Expenses)  with provisions for risks and charges</t>
  </si>
  <si>
    <t>Cost of balancing gas</t>
  </si>
  <si>
    <t>Basic and diluted earnings per share (expressed in lei per share)</t>
  </si>
  <si>
    <t>30 iunie 2021</t>
  </si>
  <si>
    <t xml:space="preserve">30 iunie 2021 </t>
  </si>
  <si>
    <t xml:space="preserve">30 iunie 2020 </t>
  </si>
  <si>
    <t xml:space="preserve">                        - </t>
  </si>
  <si>
    <t>Net profit for the period, reported</t>
  </si>
  <si>
    <t>Dividends related to 2019</t>
  </si>
  <si>
    <t xml:space="preserve">Balance on 30 June 2020  </t>
  </si>
  <si>
    <t xml:space="preserve">Actuarial gain / (loss) for the period  </t>
  </si>
  <si>
    <t xml:space="preserve">Balance on 31 December 2020 </t>
  </si>
  <si>
    <t>Dividends related to 2020</t>
  </si>
  <si>
    <t xml:space="preserve">Balance on 30 June 2021 </t>
  </si>
  <si>
    <t xml:space="preserve">Concession Agreement receivable adjustment </t>
  </si>
  <si>
    <t>Gain/(loss) on impairment of inventories</t>
  </si>
  <si>
    <t>Other revenue/loss</t>
  </si>
  <si>
    <t>Interest paied</t>
  </si>
  <si>
    <t>Paid pofit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</si>
</sst>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37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sz val="11"/>
      <color theme="1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sz val="12"/>
      <color rgb="FFFF0000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b/>
      <u/>
      <sz val="12"/>
      <name val="Arial Narrow"/>
      <family val="2"/>
    </font>
    <font>
      <sz val="12"/>
      <color theme="1"/>
      <name val="Segoe UI"/>
      <family val="2"/>
    </font>
    <font>
      <b/>
      <u val="double"/>
      <sz val="12"/>
      <color theme="1"/>
      <name val="Segoe UI"/>
      <family val="2"/>
    </font>
    <font>
      <sz val="12"/>
      <name val="Segoe UI"/>
      <family val="2"/>
    </font>
    <font>
      <i/>
      <sz val="12"/>
      <color theme="1"/>
      <name val="Segoe UI"/>
      <family val="2"/>
    </font>
    <font>
      <b/>
      <sz val="12"/>
      <color theme="1"/>
      <name val="Georgia"/>
      <family val="1"/>
    </font>
    <font>
      <b/>
      <sz val="1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b/>
      <sz val="11"/>
      <color rgb="FF000000"/>
      <name val="Segoe UI"/>
      <family val="2"/>
    </font>
    <font>
      <i/>
      <sz val="11"/>
      <color theme="1"/>
      <name val="Segoe UI"/>
      <family val="2"/>
    </font>
    <font>
      <sz val="11"/>
      <color rgb="FF000000"/>
      <name val="Segoe UI"/>
      <family val="2"/>
    </font>
    <font>
      <b/>
      <sz val="11"/>
      <name val="Segoe UI"/>
      <family val="2"/>
    </font>
    <font>
      <b/>
      <sz val="12"/>
      <color rgb="FFFF0000"/>
      <name val="Segoe UI"/>
      <family val="2"/>
      <charset val="238"/>
    </font>
    <font>
      <sz val="12"/>
      <color rgb="FFFF0000"/>
      <name val="Times New Roman"/>
      <family val="1"/>
    </font>
    <font>
      <b/>
      <sz val="11"/>
      <name val="Georgia"/>
      <family val="1"/>
    </font>
    <font>
      <sz val="11"/>
      <name val="Segoe UI"/>
      <family val="2"/>
      <charset val="238"/>
    </font>
    <font>
      <b/>
      <u/>
      <sz val="11"/>
      <name val="Georgia"/>
      <family val="1"/>
    </font>
    <font>
      <sz val="11"/>
      <name val="Segoe UI"/>
      <family val="2"/>
    </font>
    <font>
      <u/>
      <sz val="11"/>
      <name val="Segoe UI"/>
      <family val="2"/>
      <charset val="238"/>
    </font>
    <font>
      <b/>
      <u/>
      <sz val="11"/>
      <name val="Segoe UI"/>
      <family val="2"/>
      <charset val="238"/>
    </font>
    <font>
      <u/>
      <sz val="11"/>
      <name val="Segoe UI"/>
      <family val="2"/>
    </font>
    <font>
      <b/>
      <u val="double"/>
      <sz val="11"/>
      <name val="Segoe UI"/>
      <family val="2"/>
      <charset val="238"/>
    </font>
    <font>
      <b/>
      <u/>
      <sz val="10"/>
      <color theme="1"/>
      <name val="Georgia"/>
      <family val="1"/>
    </font>
    <font>
      <b/>
      <u/>
      <sz val="12"/>
      <color theme="1"/>
      <name val="Segoe UI"/>
      <family val="2"/>
    </font>
    <font>
      <u/>
      <sz val="12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/>
    <xf numFmtId="0" fontId="3" fillId="0" borderId="0" xfId="0" applyFont="1" applyAlignment="1">
      <alignment wrapText="1"/>
    </xf>
    <xf numFmtId="14" fontId="4" fillId="0" borderId="2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vertical="top" wrapText="1"/>
    </xf>
    <xf numFmtId="3" fontId="3" fillId="0" borderId="3" xfId="0" applyNumberFormat="1" applyFont="1" applyFill="1" applyBorder="1" applyAlignment="1">
      <alignment horizontal="right" wrapText="1"/>
    </xf>
    <xf numFmtId="0" fontId="6" fillId="0" borderId="0" xfId="0" applyFont="1"/>
    <xf numFmtId="0" fontId="1" fillId="0" borderId="0" xfId="0" applyFont="1" applyAlignment="1">
      <alignment vertical="top" wrapText="1"/>
    </xf>
    <xf numFmtId="3" fontId="7" fillId="0" borderId="0" xfId="0" applyNumberFormat="1" applyFont="1" applyFill="1"/>
    <xf numFmtId="164" fontId="1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/>
    <xf numFmtId="37" fontId="8" fillId="0" borderId="2" xfId="0" applyNumberFormat="1" applyFont="1" applyFill="1" applyBorder="1" applyAlignment="1">
      <alignment horizontal="right"/>
    </xf>
    <xf numFmtId="0" fontId="10" fillId="0" borderId="0" xfId="0" applyFont="1" applyAlignment="1">
      <alignment vertical="center" wrapText="1"/>
    </xf>
    <xf numFmtId="0" fontId="12" fillId="0" borderId="0" xfId="0" applyFont="1" applyFill="1"/>
    <xf numFmtId="0" fontId="8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Fill="1"/>
    <xf numFmtId="3" fontId="12" fillId="0" borderId="0" xfId="0" applyNumberFormat="1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0" fontId="16" fillId="0" borderId="3" xfId="0" applyFont="1" applyBorder="1" applyAlignment="1">
      <alignment horizontal="right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/>
    <xf numFmtId="0" fontId="19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3" fillId="0" borderId="0" xfId="0" applyFont="1" applyAlignment="1">
      <alignment vertical="top" wrapText="1"/>
    </xf>
    <xf numFmtId="0" fontId="7" fillId="0" borderId="0" xfId="0" applyFont="1"/>
    <xf numFmtId="0" fontId="2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4" fillId="0" borderId="0" xfId="0" applyFont="1" applyAlignment="1">
      <alignment vertical="top" wrapText="1"/>
    </xf>
    <xf numFmtId="37" fontId="7" fillId="0" borderId="0" xfId="0" applyNumberFormat="1" applyFont="1" applyFill="1"/>
    <xf numFmtId="0" fontId="25" fillId="0" borderId="0" xfId="0" applyFont="1"/>
    <xf numFmtId="0" fontId="3" fillId="0" borderId="0" xfId="0" applyFont="1" applyAlignment="1">
      <alignment vertical="top" wrapText="1"/>
    </xf>
    <xf numFmtId="0" fontId="1" fillId="0" borderId="0" xfId="0" applyFont="1" applyAlignment="1"/>
    <xf numFmtId="37" fontId="1" fillId="0" borderId="0" xfId="0" applyNumberFormat="1" applyFont="1" applyFill="1"/>
    <xf numFmtId="37" fontId="3" fillId="0" borderId="1" xfId="0" applyNumberFormat="1" applyFont="1" applyFill="1" applyBorder="1"/>
    <xf numFmtId="39" fontId="1" fillId="0" borderId="0" xfId="0" applyNumberFormat="1" applyFont="1" applyFill="1"/>
    <xf numFmtId="37" fontId="1" fillId="0" borderId="0" xfId="0" applyNumberFormat="1" applyFont="1"/>
    <xf numFmtId="37" fontId="17" fillId="0" borderId="0" xfId="0" applyNumberFormat="1" applyFont="1" applyAlignment="1">
      <alignment horizontal="right" vertical="center" wrapText="1"/>
    </xf>
    <xf numFmtId="0" fontId="26" fillId="0" borderId="0" xfId="0" applyFont="1" applyAlignment="1">
      <alignment horizontal="right" vertical="center" wrapText="1"/>
    </xf>
    <xf numFmtId="0" fontId="27" fillId="0" borderId="0" xfId="0" applyFont="1"/>
    <xf numFmtId="0" fontId="29" fillId="0" borderId="0" xfId="0" applyFont="1" applyAlignment="1">
      <alignment vertical="center" wrapText="1"/>
    </xf>
    <xf numFmtId="37" fontId="27" fillId="0" borderId="0" xfId="0" applyNumberFormat="1" applyFont="1" applyAlignment="1">
      <alignment horizontal="right" vertical="center" wrapText="1"/>
    </xf>
    <xf numFmtId="3" fontId="27" fillId="0" borderId="0" xfId="0" applyNumberFormat="1" applyFont="1"/>
    <xf numFmtId="0" fontId="27" fillId="0" borderId="0" xfId="0" applyFont="1" applyAlignment="1">
      <alignment horizontal="right"/>
    </xf>
    <xf numFmtId="0" fontId="17" fillId="0" borderId="0" xfId="0" applyFont="1" applyAlignment="1">
      <alignment horizontal="right" vertical="center" wrapText="1"/>
    </xf>
    <xf numFmtId="37" fontId="30" fillId="0" borderId="0" xfId="0" applyNumberFormat="1" applyFont="1" applyAlignment="1">
      <alignment horizontal="right" vertical="center" wrapText="1"/>
    </xf>
    <xf numFmtId="37" fontId="31" fillId="0" borderId="0" xfId="0" applyNumberFormat="1" applyFont="1" applyAlignment="1">
      <alignment vertical="center" wrapText="1"/>
    </xf>
    <xf numFmtId="3" fontId="28" fillId="0" borderId="0" xfId="0" applyNumberFormat="1" applyFont="1" applyAlignment="1">
      <alignment vertical="center" wrapText="1"/>
    </xf>
    <xf numFmtId="37" fontId="29" fillId="0" borderId="0" xfId="0" applyNumberFormat="1" applyFont="1" applyAlignment="1">
      <alignment horizontal="right" vertical="center" wrapText="1"/>
    </xf>
    <xf numFmtId="37" fontId="32" fillId="0" borderId="0" xfId="0" applyNumberFormat="1" applyFont="1" applyAlignment="1">
      <alignment vertical="center" wrapText="1"/>
    </xf>
    <xf numFmtId="37" fontId="17" fillId="0" borderId="0" xfId="0" applyNumberFormat="1" applyFont="1" applyAlignment="1">
      <alignment vertical="center" wrapText="1"/>
    </xf>
    <xf numFmtId="37" fontId="33" fillId="0" borderId="0" xfId="0" applyNumberFormat="1" applyFont="1" applyAlignment="1">
      <alignment vertical="center" wrapText="1"/>
    </xf>
    <xf numFmtId="3" fontId="33" fillId="0" borderId="0" xfId="0" applyNumberFormat="1" applyFont="1" applyAlignment="1">
      <alignment vertical="center" wrapText="1"/>
    </xf>
    <xf numFmtId="0" fontId="24" fillId="0" borderId="0" xfId="0" applyFont="1" applyAlignment="1">
      <alignment vertical="top" wrapText="1"/>
    </xf>
    <xf numFmtId="0" fontId="34" fillId="0" borderId="0" xfId="0" applyFont="1" applyAlignment="1">
      <alignment horizontal="right" vertical="center" wrapText="1"/>
    </xf>
    <xf numFmtId="37" fontId="23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3" fontId="13" fillId="0" borderId="0" xfId="0" applyNumberFormat="1" applyFont="1" applyAlignment="1">
      <alignment vertical="center" wrapText="1"/>
    </xf>
    <xf numFmtId="3" fontId="36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35" fillId="0" borderId="0" xfId="0" applyFont="1" applyAlignment="1">
      <alignment horizontal="right" wrapText="1"/>
    </xf>
    <xf numFmtId="14" fontId="11" fillId="0" borderId="0" xfId="0" applyNumberFormat="1" applyFont="1" applyFill="1" applyBorder="1" applyAlignment="1">
      <alignment horizontal="right" wrapText="1"/>
    </xf>
    <xf numFmtId="0" fontId="9" fillId="0" borderId="3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3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37" fontId="29" fillId="0" borderId="0" xfId="0" applyNumberFormat="1" applyFont="1" applyAlignment="1">
      <alignment vertical="center" wrapText="1"/>
    </xf>
    <xf numFmtId="3" fontId="12" fillId="0" borderId="0" xfId="0" applyNumberFormat="1" applyFont="1" applyFill="1"/>
    <xf numFmtId="0" fontId="24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1"/>
  <sheetViews>
    <sheetView tabSelected="1" zoomScale="70" zoomScaleNormal="70" workbookViewId="0">
      <selection activeCell="C24" sqref="C24"/>
    </sheetView>
  </sheetViews>
  <sheetFormatPr defaultColWidth="9.140625" defaultRowHeight="17.25" x14ac:dyDescent="0.3"/>
  <cols>
    <col min="1" max="1" width="9.140625" style="43"/>
    <col min="2" max="2" width="56.85546875" style="43" customWidth="1"/>
    <col min="3" max="3" width="20" style="2" bestFit="1" customWidth="1"/>
    <col min="4" max="4" width="26.28515625" style="2" customWidth="1"/>
    <col min="5" max="16384" width="9.140625" style="43"/>
  </cols>
  <sheetData>
    <row r="1" spans="2:5" ht="18" thickBot="1" x14ac:dyDescent="0.35"/>
    <row r="2" spans="2:5" x14ac:dyDescent="0.3">
      <c r="B2" s="44"/>
      <c r="C2" s="5" t="s">
        <v>110</v>
      </c>
      <c r="D2" s="5" t="s">
        <v>100</v>
      </c>
    </row>
    <row r="3" spans="2:5" ht="18" thickBot="1" x14ac:dyDescent="0.35">
      <c r="B3" s="44"/>
      <c r="C3" s="6"/>
      <c r="D3" s="31"/>
    </row>
    <row r="4" spans="2:5" x14ac:dyDescent="0.3">
      <c r="B4" s="44"/>
      <c r="D4" s="7"/>
    </row>
    <row r="5" spans="2:5" x14ac:dyDescent="0.3">
      <c r="B5" s="4" t="s">
        <v>4</v>
      </c>
      <c r="D5" s="7"/>
    </row>
    <row r="6" spans="2:5" x14ac:dyDescent="0.3">
      <c r="B6" s="8" t="s">
        <v>7</v>
      </c>
      <c r="C6" s="2">
        <v>744749671</v>
      </c>
      <c r="D6" s="9">
        <v>731437847</v>
      </c>
    </row>
    <row r="7" spans="2:5" x14ac:dyDescent="0.3">
      <c r="B7" s="8" t="s">
        <v>6</v>
      </c>
      <c r="C7" s="2">
        <v>20534735</v>
      </c>
      <c r="D7" s="18">
        <v>19192069</v>
      </c>
    </row>
    <row r="8" spans="2:5" x14ac:dyDescent="0.3">
      <c r="B8" s="8" t="s">
        <v>5</v>
      </c>
      <c r="C8" s="2">
        <v>4115339278</v>
      </c>
      <c r="D8" s="9">
        <v>3931692560</v>
      </c>
      <c r="E8" s="1"/>
    </row>
    <row r="9" spans="2:5" x14ac:dyDescent="0.3">
      <c r="B9" s="8" t="s">
        <v>105</v>
      </c>
      <c r="C9" s="2">
        <v>9070306</v>
      </c>
      <c r="D9" s="9">
        <v>9082127</v>
      </c>
      <c r="E9" s="1"/>
    </row>
    <row r="10" spans="2:5" x14ac:dyDescent="0.3">
      <c r="B10" s="8" t="s">
        <v>8</v>
      </c>
      <c r="C10" s="2">
        <v>1412834510</v>
      </c>
      <c r="D10" s="9">
        <v>1364268828</v>
      </c>
      <c r="E10" s="1"/>
    </row>
    <row r="11" spans="2:5" ht="18" thickBot="1" x14ac:dyDescent="0.35">
      <c r="B11" s="1" t="s">
        <v>89</v>
      </c>
      <c r="C11" s="2">
        <v>8864825</v>
      </c>
      <c r="D11" s="18">
        <v>4985106</v>
      </c>
      <c r="E11" s="1"/>
    </row>
    <row r="12" spans="2:5" ht="18" thickBot="1" x14ac:dyDescent="0.35">
      <c r="B12" s="4"/>
      <c r="C12" s="10">
        <f>SUM(C6:C11)</f>
        <v>6311393325</v>
      </c>
      <c r="D12" s="10">
        <f>SUM(D6:D11)</f>
        <v>6060658537</v>
      </c>
      <c r="E12" s="1"/>
    </row>
    <row r="13" spans="2:5" x14ac:dyDescent="0.3">
      <c r="B13" s="45"/>
      <c r="D13" s="9"/>
    </row>
    <row r="14" spans="2:5" x14ac:dyDescent="0.3">
      <c r="B14" s="4" t="s">
        <v>0</v>
      </c>
      <c r="D14" s="9"/>
    </row>
    <row r="15" spans="2:5" x14ac:dyDescent="0.3">
      <c r="B15" s="8" t="s">
        <v>9</v>
      </c>
      <c r="C15" s="2">
        <v>186725803</v>
      </c>
      <c r="D15" s="9">
        <v>194141876</v>
      </c>
    </row>
    <row r="16" spans="2:5" x14ac:dyDescent="0.3">
      <c r="B16" s="50" t="s">
        <v>10</v>
      </c>
      <c r="C16" s="2">
        <v>511322042</v>
      </c>
      <c r="D16" s="9">
        <v>677396485</v>
      </c>
    </row>
    <row r="17" spans="2:4" ht="18" thickBot="1" x14ac:dyDescent="0.35">
      <c r="B17" s="8" t="s">
        <v>11</v>
      </c>
      <c r="C17" s="2">
        <v>228111310</v>
      </c>
      <c r="D17" s="9">
        <v>289452040</v>
      </c>
    </row>
    <row r="18" spans="2:4" ht="18" thickBot="1" x14ac:dyDescent="0.35">
      <c r="B18" s="4"/>
      <c r="C18" s="11">
        <f>SUM(C15:C17)</f>
        <v>926159155</v>
      </c>
      <c r="D18" s="11">
        <f>SUM(D15:D17)</f>
        <v>1160990401</v>
      </c>
    </row>
    <row r="19" spans="2:4" x14ac:dyDescent="0.3">
      <c r="B19" s="4"/>
      <c r="C19" s="7"/>
      <c r="D19" s="7"/>
    </row>
    <row r="20" spans="2:4" ht="18" thickBot="1" x14ac:dyDescent="0.35">
      <c r="B20" s="4" t="s">
        <v>12</v>
      </c>
      <c r="C20" s="12">
        <f>C18+C12</f>
        <v>7237552480</v>
      </c>
      <c r="D20" s="12">
        <f>D18+D12</f>
        <v>7221648938</v>
      </c>
    </row>
    <row r="21" spans="2:4" ht="18" thickTop="1" x14ac:dyDescent="0.3">
      <c r="B21" s="45"/>
      <c r="D21" s="9"/>
    </row>
    <row r="22" spans="2:4" x14ac:dyDescent="0.3">
      <c r="B22" s="4" t="s">
        <v>13</v>
      </c>
      <c r="D22" s="9"/>
    </row>
    <row r="23" spans="2:4" x14ac:dyDescent="0.3">
      <c r="B23" s="8"/>
      <c r="D23" s="9"/>
    </row>
    <row r="24" spans="2:4" x14ac:dyDescent="0.3">
      <c r="B24" s="4" t="s">
        <v>14</v>
      </c>
      <c r="D24" s="9"/>
    </row>
    <row r="25" spans="2:4" x14ac:dyDescent="0.3">
      <c r="B25" s="8" t="s">
        <v>15</v>
      </c>
      <c r="C25" s="2">
        <v>117738440</v>
      </c>
      <c r="D25" s="9">
        <v>117738440</v>
      </c>
    </row>
    <row r="26" spans="2:4" x14ac:dyDescent="0.3">
      <c r="B26" s="8" t="s">
        <v>16</v>
      </c>
      <c r="C26" s="2">
        <v>441418396</v>
      </c>
      <c r="D26" s="9">
        <v>441418396</v>
      </c>
    </row>
    <row r="27" spans="2:4" x14ac:dyDescent="0.3">
      <c r="B27" s="8" t="s">
        <v>17</v>
      </c>
      <c r="C27" s="2">
        <v>247478865</v>
      </c>
      <c r="D27" s="9">
        <v>247478865</v>
      </c>
    </row>
    <row r="28" spans="2:4" x14ac:dyDescent="0.3">
      <c r="B28" s="8" t="s">
        <v>18</v>
      </c>
      <c r="C28" s="2">
        <v>1265796861</v>
      </c>
      <c r="D28" s="9">
        <v>1265796861</v>
      </c>
    </row>
    <row r="29" spans="2:4" x14ac:dyDescent="0.3">
      <c r="B29" s="8" t="s">
        <v>19</v>
      </c>
      <c r="C29" s="2">
        <v>1711293558</v>
      </c>
      <c r="D29" s="9">
        <v>1693268334</v>
      </c>
    </row>
    <row r="30" spans="2:4" ht="18" thickBot="1" x14ac:dyDescent="0.35">
      <c r="B30" s="8" t="s">
        <v>93</v>
      </c>
      <c r="C30" s="2">
        <v>5006720</v>
      </c>
      <c r="D30" s="20">
        <v>-19432339</v>
      </c>
    </row>
    <row r="31" spans="2:4" ht="18" thickBot="1" x14ac:dyDescent="0.35">
      <c r="B31" s="4"/>
      <c r="C31" s="11">
        <f>SUM(C25:C30)</f>
        <v>3788732840</v>
      </c>
      <c r="D31" s="11">
        <f>SUM(D25:D30)</f>
        <v>3746268557</v>
      </c>
    </row>
    <row r="32" spans="2:4" x14ac:dyDescent="0.3">
      <c r="B32" s="4" t="s">
        <v>20</v>
      </c>
      <c r="D32" s="9"/>
    </row>
    <row r="33" spans="2:4" x14ac:dyDescent="0.3">
      <c r="B33" s="8" t="s">
        <v>21</v>
      </c>
      <c r="C33" s="2">
        <v>1629033999</v>
      </c>
      <c r="D33" s="9">
        <v>1593385489</v>
      </c>
    </row>
    <row r="34" spans="2:4" x14ac:dyDescent="0.3">
      <c r="B34" s="8" t="s">
        <v>22</v>
      </c>
      <c r="C34" s="2">
        <v>118611004</v>
      </c>
      <c r="D34" s="9">
        <v>118611004</v>
      </c>
    </row>
    <row r="35" spans="2:4" x14ac:dyDescent="0.3">
      <c r="B35" s="8" t="s">
        <v>23</v>
      </c>
      <c r="C35" s="2">
        <v>1039582945</v>
      </c>
      <c r="D35" s="9">
        <v>1043635227</v>
      </c>
    </row>
    <row r="36" spans="2:4" ht="18" thickBot="1" x14ac:dyDescent="0.35">
      <c r="B36" s="8" t="s">
        <v>24</v>
      </c>
      <c r="C36" s="2">
        <v>17740800</v>
      </c>
      <c r="D36" s="18">
        <v>16482440</v>
      </c>
    </row>
    <row r="37" spans="2:4" ht="18" thickBot="1" x14ac:dyDescent="0.35">
      <c r="B37" s="8"/>
      <c r="C37" s="11">
        <f>SUM(C33:C36)</f>
        <v>2804968748</v>
      </c>
      <c r="D37" s="11">
        <f>SUM(D33:D36)</f>
        <v>2772114160</v>
      </c>
    </row>
    <row r="38" spans="2:4" x14ac:dyDescent="0.3">
      <c r="B38" s="4"/>
    </row>
    <row r="39" spans="2:4" x14ac:dyDescent="0.3">
      <c r="D39" s="13"/>
    </row>
    <row r="40" spans="2:4" x14ac:dyDescent="0.3">
      <c r="B40" s="4" t="s">
        <v>25</v>
      </c>
      <c r="D40" s="9"/>
    </row>
    <row r="41" spans="2:4" x14ac:dyDescent="0.3">
      <c r="B41" s="8" t="s">
        <v>26</v>
      </c>
      <c r="C41" s="2">
        <v>426094414</v>
      </c>
      <c r="D41" s="9">
        <v>434132013</v>
      </c>
    </row>
    <row r="42" spans="2:4" x14ac:dyDescent="0.3">
      <c r="B42" s="8" t="s">
        <v>23</v>
      </c>
      <c r="C42" s="2">
        <v>69728323</v>
      </c>
      <c r="D42" s="9">
        <v>69030913</v>
      </c>
    </row>
    <row r="43" spans="2:4" x14ac:dyDescent="0.3">
      <c r="B43" s="8" t="s">
        <v>27</v>
      </c>
      <c r="C43" s="2">
        <v>49685761</v>
      </c>
      <c r="D43" s="18">
        <v>75794781</v>
      </c>
    </row>
    <row r="44" spans="2:4" x14ac:dyDescent="0.3">
      <c r="B44" s="8" t="s">
        <v>90</v>
      </c>
      <c r="C44" s="2">
        <v>95444302</v>
      </c>
      <c r="D44" s="9">
        <v>121410422</v>
      </c>
    </row>
    <row r="45" spans="2:4" ht="18" thickBot="1" x14ac:dyDescent="0.35">
      <c r="B45" s="8" t="s">
        <v>22</v>
      </c>
      <c r="C45" s="2">
        <v>2898092</v>
      </c>
      <c r="D45" s="9">
        <v>2898092</v>
      </c>
    </row>
    <row r="46" spans="2:4" ht="18" thickBot="1" x14ac:dyDescent="0.35">
      <c r="B46" s="4"/>
      <c r="C46" s="10">
        <f>SUM(C41:C45)</f>
        <v>643850892</v>
      </c>
      <c r="D46" s="10">
        <f>SUM(D41:D45)</f>
        <v>703266221</v>
      </c>
    </row>
    <row r="47" spans="2:4" x14ac:dyDescent="0.3">
      <c r="C47" s="9"/>
      <c r="D47" s="9"/>
    </row>
    <row r="48" spans="2:4" ht="18" thickBot="1" x14ac:dyDescent="0.35">
      <c r="B48" s="4" t="s">
        <v>28</v>
      </c>
      <c r="C48" s="14">
        <f>C37+C46</f>
        <v>3448819640</v>
      </c>
      <c r="D48" s="14">
        <f>D37+D46</f>
        <v>3475380381</v>
      </c>
    </row>
    <row r="49" spans="2:4" x14ac:dyDescent="0.3">
      <c r="C49" s="7"/>
      <c r="D49" s="7"/>
    </row>
    <row r="50" spans="2:4" x14ac:dyDescent="0.3">
      <c r="B50" s="4" t="s">
        <v>29</v>
      </c>
      <c r="C50" s="19">
        <f>C31+C48</f>
        <v>7237552480</v>
      </c>
      <c r="D50" s="19">
        <f>D31+D48</f>
        <v>7221648938</v>
      </c>
    </row>
    <row r="51" spans="2:4" x14ac:dyDescent="0.3">
      <c r="B51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zoomScale="60" zoomScaleNormal="60" workbookViewId="0">
      <selection activeCell="I19" sqref="I19"/>
    </sheetView>
  </sheetViews>
  <sheetFormatPr defaultColWidth="8.7109375" defaultRowHeight="17.25" x14ac:dyDescent="0.3"/>
  <cols>
    <col min="1" max="1" width="82.5703125" style="43" customWidth="1"/>
    <col min="2" max="2" width="19.42578125" style="17" customWidth="1"/>
    <col min="3" max="3" width="17" style="17" customWidth="1"/>
    <col min="4" max="4" width="8.7109375" style="43"/>
    <col min="5" max="5" width="8.7109375" style="15"/>
    <col min="6" max="16384" width="8.7109375" style="43"/>
  </cols>
  <sheetData>
    <row r="1" spans="1:3" x14ac:dyDescent="0.3">
      <c r="A1" s="89"/>
      <c r="B1" s="21" t="s">
        <v>1</v>
      </c>
      <c r="C1" s="21" t="s">
        <v>1</v>
      </c>
    </row>
    <row r="2" spans="1:3" x14ac:dyDescent="0.3">
      <c r="A2" s="89"/>
      <c r="B2" s="82">
        <v>44197</v>
      </c>
      <c r="C2" s="82">
        <v>43831</v>
      </c>
    </row>
    <row r="3" spans="1:3" x14ac:dyDescent="0.3">
      <c r="A3" s="89"/>
      <c r="B3" s="82">
        <v>44377</v>
      </c>
      <c r="C3" s="82">
        <v>44012</v>
      </c>
    </row>
    <row r="4" spans="1:3" ht="18" thickBot="1" x14ac:dyDescent="0.35">
      <c r="A4" s="46"/>
      <c r="B4" s="83"/>
      <c r="C4" s="83"/>
    </row>
    <row r="5" spans="1:3" x14ac:dyDescent="0.3">
      <c r="A5" s="71"/>
      <c r="B5" s="84"/>
      <c r="C5" s="84"/>
    </row>
    <row r="6" spans="1:3" x14ac:dyDescent="0.3">
      <c r="A6" s="8" t="s">
        <v>30</v>
      </c>
      <c r="B6" s="51">
        <v>620165962</v>
      </c>
      <c r="C6" s="51">
        <v>677824044</v>
      </c>
    </row>
    <row r="7" spans="1:3" x14ac:dyDescent="0.3">
      <c r="A7" s="8" t="s">
        <v>106</v>
      </c>
      <c r="B7" s="51">
        <v>33912464</v>
      </c>
      <c r="C7" s="51">
        <v>59230535</v>
      </c>
    </row>
    <row r="8" spans="1:3" ht="18" thickBot="1" x14ac:dyDescent="0.35">
      <c r="A8" s="8" t="s">
        <v>31</v>
      </c>
      <c r="B8" s="51">
        <v>47212951</v>
      </c>
      <c r="C8" s="51">
        <v>31678894</v>
      </c>
    </row>
    <row r="9" spans="1:3" ht="35.25" thickBot="1" x14ac:dyDescent="0.35">
      <c r="A9" s="4" t="s">
        <v>32</v>
      </c>
      <c r="B9" s="52">
        <f>SUM(B6:B8)</f>
        <v>701291377</v>
      </c>
      <c r="C9" s="52">
        <f>SUM(C6:C8)</f>
        <v>768733473</v>
      </c>
    </row>
    <row r="10" spans="1:3" x14ac:dyDescent="0.3">
      <c r="A10" s="8"/>
      <c r="B10" s="51"/>
      <c r="C10" s="51"/>
    </row>
    <row r="11" spans="1:3" x14ac:dyDescent="0.3">
      <c r="A11" s="8" t="s">
        <v>33</v>
      </c>
      <c r="B11" s="51">
        <v>-162279479</v>
      </c>
      <c r="C11" s="51">
        <v>-105440215</v>
      </c>
    </row>
    <row r="12" spans="1:3" x14ac:dyDescent="0.3">
      <c r="A12" s="8" t="s">
        <v>34</v>
      </c>
      <c r="B12" s="51">
        <v>-230396347</v>
      </c>
      <c r="C12" s="51">
        <v>-208350959</v>
      </c>
    </row>
    <row r="13" spans="1:3" x14ac:dyDescent="0.3">
      <c r="A13" s="8" t="s">
        <v>70</v>
      </c>
      <c r="B13" s="51">
        <v>-63854417</v>
      </c>
      <c r="C13" s="51">
        <v>-49996223</v>
      </c>
    </row>
    <row r="14" spans="1:3" x14ac:dyDescent="0.3">
      <c r="A14" s="8" t="s">
        <v>35</v>
      </c>
      <c r="B14" s="51">
        <v>-2616315</v>
      </c>
      <c r="C14" s="51">
        <v>-73796214</v>
      </c>
    </row>
    <row r="15" spans="1:3" x14ac:dyDescent="0.3">
      <c r="A15" s="8" t="s">
        <v>36</v>
      </c>
      <c r="B15" s="51">
        <v>-14723433</v>
      </c>
      <c r="C15" s="51">
        <v>-9319056</v>
      </c>
    </row>
    <row r="16" spans="1:3" x14ac:dyDescent="0.3">
      <c r="A16" s="8" t="s">
        <v>37</v>
      </c>
      <c r="B16" s="51">
        <v>-39523155</v>
      </c>
      <c r="C16" s="51">
        <v>-31994269</v>
      </c>
    </row>
    <row r="17" spans="1:3" x14ac:dyDescent="0.3">
      <c r="A17" s="8" t="s">
        <v>107</v>
      </c>
      <c r="B17" s="51">
        <v>26115815</v>
      </c>
      <c r="C17" s="51">
        <v>7833833</v>
      </c>
    </row>
    <row r="18" spans="1:3" ht="18" thickBot="1" x14ac:dyDescent="0.35">
      <c r="A18" s="8" t="s">
        <v>38</v>
      </c>
      <c r="B18" s="51">
        <v>-89381498</v>
      </c>
      <c r="C18" s="51">
        <v>-50389545</v>
      </c>
    </row>
    <row r="19" spans="1:3" ht="35.25" thickBot="1" x14ac:dyDescent="0.35">
      <c r="A19" s="4" t="s">
        <v>39</v>
      </c>
      <c r="B19" s="52">
        <f>B9+SUM(B11:B18)</f>
        <v>124632548</v>
      </c>
      <c r="C19" s="52">
        <f>C9+SUM(C11:C18)</f>
        <v>247280825</v>
      </c>
    </row>
    <row r="20" spans="1:3" x14ac:dyDescent="0.3">
      <c r="A20" s="8"/>
      <c r="B20" s="51"/>
      <c r="C20" s="51"/>
    </row>
    <row r="21" spans="1:3" x14ac:dyDescent="0.3">
      <c r="A21" s="8" t="s">
        <v>40</v>
      </c>
      <c r="B21" s="51">
        <v>142058684</v>
      </c>
      <c r="C21" s="51">
        <v>111952520</v>
      </c>
    </row>
    <row r="22" spans="1:3" x14ac:dyDescent="0.3">
      <c r="A22" s="8" t="s">
        <v>108</v>
      </c>
      <c r="B22" s="51">
        <v>-142058684</v>
      </c>
      <c r="C22" s="51">
        <v>-111952520</v>
      </c>
    </row>
    <row r="23" spans="1:3" x14ac:dyDescent="0.3">
      <c r="A23" s="8" t="s">
        <v>41</v>
      </c>
      <c r="B23" s="51">
        <v>345846541</v>
      </c>
      <c r="C23" s="51">
        <v>673000461</v>
      </c>
    </row>
    <row r="24" spans="1:3" x14ac:dyDescent="0.3">
      <c r="A24" s="8" t="s">
        <v>42</v>
      </c>
      <c r="B24" s="51">
        <v>-345846541</v>
      </c>
      <c r="C24" s="51">
        <v>-673000461</v>
      </c>
    </row>
    <row r="25" spans="1:3" ht="18" thickBot="1" x14ac:dyDescent="0.35">
      <c r="A25" s="8"/>
      <c r="B25" s="51"/>
      <c r="C25" s="51"/>
    </row>
    <row r="26" spans="1:3" ht="18" thickBot="1" x14ac:dyDescent="0.35">
      <c r="A26" s="4" t="s">
        <v>43</v>
      </c>
      <c r="B26" s="52">
        <f>SUM(B19:B25)</f>
        <v>124632548</v>
      </c>
      <c r="C26" s="52">
        <f>SUM(C19:C25)</f>
        <v>247280825</v>
      </c>
    </row>
    <row r="27" spans="1:3" x14ac:dyDescent="0.3">
      <c r="A27" s="8"/>
      <c r="B27" s="51"/>
      <c r="C27" s="51"/>
    </row>
    <row r="28" spans="1:3" x14ac:dyDescent="0.3">
      <c r="A28" s="8" t="s">
        <v>44</v>
      </c>
      <c r="B28" s="51">
        <v>60644942</v>
      </c>
      <c r="C28" s="51">
        <v>45498399</v>
      </c>
    </row>
    <row r="29" spans="1:3" ht="18" thickBot="1" x14ac:dyDescent="0.35">
      <c r="A29" s="8" t="s">
        <v>45</v>
      </c>
      <c r="B29" s="51">
        <v>-21426384</v>
      </c>
      <c r="C29" s="51">
        <v>-10382934</v>
      </c>
    </row>
    <row r="30" spans="1:3" ht="18" thickBot="1" x14ac:dyDescent="0.35">
      <c r="A30" s="4" t="s">
        <v>46</v>
      </c>
      <c r="B30" s="52">
        <f>SUM(B28:B29)</f>
        <v>39218558</v>
      </c>
      <c r="C30" s="52">
        <f>SUM(C28:C29)</f>
        <v>35115465</v>
      </c>
    </row>
    <row r="31" spans="1:3" ht="18" thickBot="1" x14ac:dyDescent="0.35">
      <c r="A31" s="8"/>
      <c r="B31" s="51"/>
      <c r="C31" s="51"/>
    </row>
    <row r="32" spans="1:3" ht="18" thickBot="1" x14ac:dyDescent="0.35">
      <c r="A32" s="4" t="s">
        <v>47</v>
      </c>
      <c r="B32" s="52">
        <f>B30+B26</f>
        <v>163851106</v>
      </c>
      <c r="C32" s="52">
        <f>C30+C26</f>
        <v>282396290</v>
      </c>
    </row>
    <row r="33" spans="1:3" x14ac:dyDescent="0.3">
      <c r="A33" s="8"/>
      <c r="B33" s="51"/>
      <c r="C33" s="51"/>
    </row>
    <row r="34" spans="1:3" x14ac:dyDescent="0.3">
      <c r="A34" s="8" t="s">
        <v>48</v>
      </c>
      <c r="B34" s="51">
        <v>-30554453</v>
      </c>
      <c r="C34" s="51">
        <v>-46022878</v>
      </c>
    </row>
    <row r="35" spans="1:3" ht="18" thickBot="1" x14ac:dyDescent="0.35">
      <c r="A35" s="8"/>
      <c r="B35" s="51"/>
      <c r="C35" s="51"/>
    </row>
    <row r="36" spans="1:3" ht="18" thickBot="1" x14ac:dyDescent="0.35">
      <c r="A36" s="42" t="s">
        <v>49</v>
      </c>
      <c r="B36" s="52">
        <f>SUM(B32:B35)</f>
        <v>133296653</v>
      </c>
      <c r="C36" s="52">
        <f>SUM(C32:C35)</f>
        <v>236373412</v>
      </c>
    </row>
    <row r="37" spans="1:3" x14ac:dyDescent="0.3">
      <c r="A37" s="42" t="s">
        <v>2</v>
      </c>
      <c r="B37" s="54"/>
      <c r="C37" s="54"/>
    </row>
    <row r="38" spans="1:3" x14ac:dyDescent="0.3">
      <c r="A38" s="8" t="s">
        <v>94</v>
      </c>
      <c r="B38" s="54">
        <v>5006720</v>
      </c>
      <c r="C38" s="54">
        <v>1238169</v>
      </c>
    </row>
    <row r="39" spans="1:3" x14ac:dyDescent="0.3">
      <c r="A39" s="49"/>
      <c r="B39" s="51"/>
      <c r="C39" s="51"/>
    </row>
    <row r="40" spans="1:3" x14ac:dyDescent="0.3">
      <c r="A40" s="16" t="s">
        <v>109</v>
      </c>
      <c r="B40" s="53">
        <v>11.32</v>
      </c>
      <c r="C40" s="53">
        <v>20.079999999999998</v>
      </c>
    </row>
    <row r="41" spans="1:3" ht="18" thickBot="1" x14ac:dyDescent="0.35">
      <c r="A41" s="48"/>
      <c r="B41" s="47"/>
      <c r="C41" s="47"/>
    </row>
    <row r="42" spans="1:3" ht="18" thickBot="1" x14ac:dyDescent="0.35">
      <c r="A42" s="42" t="s">
        <v>50</v>
      </c>
      <c r="B42" s="52">
        <f>B36+B38</f>
        <v>138303373</v>
      </c>
      <c r="C42" s="52">
        <f>C36+C38</f>
        <v>237611581</v>
      </c>
    </row>
    <row r="43" spans="1:3" x14ac:dyDescent="0.3">
      <c r="A43" s="45"/>
      <c r="B43" s="47"/>
      <c r="C43" s="47"/>
    </row>
  </sheetData>
  <mergeCells count="1">
    <mergeCell ref="A1:A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"/>
  <sheetViews>
    <sheetView zoomScale="60" zoomScaleNormal="60" workbookViewId="0">
      <selection activeCell="M5" sqref="M5"/>
    </sheetView>
  </sheetViews>
  <sheetFormatPr defaultColWidth="8.7109375" defaultRowHeight="17.25" x14ac:dyDescent="0.3"/>
  <cols>
    <col min="1" max="1" width="4.5703125" style="23" customWidth="1"/>
    <col min="2" max="2" width="51.85546875" style="28" customWidth="1"/>
    <col min="3" max="3" width="20.28515625" style="28" customWidth="1"/>
    <col min="4" max="4" width="20" style="28" customWidth="1"/>
    <col min="5" max="5" width="23.7109375" style="28" customWidth="1"/>
    <col min="6" max="7" width="25.28515625" style="28" customWidth="1"/>
    <col min="8" max="8" width="28.28515625" style="23" customWidth="1"/>
    <col min="9" max="9" width="14.42578125" style="23" customWidth="1"/>
    <col min="10" max="10" width="13.5703125" style="23" customWidth="1"/>
    <col min="11" max="11" width="15.42578125" style="23" customWidth="1"/>
    <col min="12" max="12" width="13.5703125" style="23" customWidth="1"/>
    <col min="13" max="13" width="13" style="23" customWidth="1"/>
    <col min="14" max="14" width="12.85546875" style="23" customWidth="1"/>
    <col min="15" max="16384" width="8.7109375" style="23"/>
  </cols>
  <sheetData>
    <row r="1" spans="2:14" ht="34.5" x14ac:dyDescent="0.3">
      <c r="B1" s="24"/>
      <c r="C1" s="80" t="s">
        <v>65</v>
      </c>
      <c r="D1" s="80" t="s">
        <v>51</v>
      </c>
      <c r="E1" s="81" t="s">
        <v>66</v>
      </c>
      <c r="F1" s="80" t="s">
        <v>18</v>
      </c>
      <c r="G1" s="80" t="s">
        <v>19</v>
      </c>
      <c r="H1" s="80" t="s">
        <v>52</v>
      </c>
    </row>
    <row r="2" spans="2:14" x14ac:dyDescent="0.3">
      <c r="B2" s="24"/>
      <c r="C2" s="80"/>
      <c r="D2" s="81"/>
      <c r="E2" s="81" t="s">
        <v>67</v>
      </c>
      <c r="F2" s="81"/>
      <c r="G2" s="81"/>
      <c r="H2" s="81"/>
    </row>
    <row r="3" spans="2:14" x14ac:dyDescent="0.3">
      <c r="B3" s="24"/>
      <c r="C3" s="81"/>
      <c r="D3" s="81"/>
      <c r="E3" s="81"/>
      <c r="F3" s="79"/>
      <c r="G3" s="79"/>
      <c r="H3" s="79"/>
    </row>
    <row r="4" spans="2:14" x14ac:dyDescent="0.3">
      <c r="B4" s="24"/>
      <c r="G4" s="23"/>
    </row>
    <row r="5" spans="2:14" x14ac:dyDescent="0.3">
      <c r="B5" s="24" t="s">
        <v>101</v>
      </c>
      <c r="C5" s="77">
        <v>117738440</v>
      </c>
      <c r="D5" s="77">
        <v>441418396</v>
      </c>
      <c r="E5" s="77">
        <v>247478865</v>
      </c>
      <c r="F5" s="77">
        <v>1265796861</v>
      </c>
      <c r="G5" s="77">
        <v>1702843439</v>
      </c>
      <c r="H5" s="77">
        <v>3775276001</v>
      </c>
      <c r="I5" s="88"/>
      <c r="J5" s="88"/>
      <c r="K5" s="88"/>
      <c r="L5" s="88"/>
      <c r="M5" s="88"/>
      <c r="N5" s="88"/>
    </row>
    <row r="6" spans="2:14" x14ac:dyDescent="0.3">
      <c r="B6" s="25" t="s">
        <v>114</v>
      </c>
      <c r="C6" s="26" t="s">
        <v>3</v>
      </c>
      <c r="D6" s="26" t="s">
        <v>3</v>
      </c>
      <c r="E6" s="26" t="s">
        <v>3</v>
      </c>
      <c r="F6" s="29" t="s">
        <v>3</v>
      </c>
      <c r="G6" s="29">
        <v>236373412</v>
      </c>
      <c r="H6" s="29">
        <v>236373412</v>
      </c>
      <c r="I6" s="88"/>
      <c r="J6" s="88"/>
      <c r="K6" s="88"/>
      <c r="L6" s="88"/>
      <c r="M6" s="88"/>
      <c r="N6" s="88"/>
    </row>
    <row r="7" spans="2:14" x14ac:dyDescent="0.3">
      <c r="B7" s="25" t="s">
        <v>91</v>
      </c>
      <c r="C7" s="26" t="s">
        <v>3</v>
      </c>
      <c r="D7" s="26" t="s">
        <v>3</v>
      </c>
      <c r="E7" s="26" t="s">
        <v>3</v>
      </c>
      <c r="F7" s="26" t="s">
        <v>3</v>
      </c>
      <c r="G7" s="26" t="s">
        <v>3</v>
      </c>
      <c r="H7" s="26" t="s">
        <v>69</v>
      </c>
      <c r="I7" s="88"/>
      <c r="J7" s="88"/>
      <c r="K7" s="88"/>
      <c r="L7" s="88"/>
      <c r="M7" s="88"/>
      <c r="N7" s="88"/>
    </row>
    <row r="8" spans="2:14" x14ac:dyDescent="0.3">
      <c r="B8" s="25" t="s">
        <v>115</v>
      </c>
      <c r="C8" s="26" t="s">
        <v>62</v>
      </c>
      <c r="D8" s="26" t="s">
        <v>62</v>
      </c>
      <c r="E8" s="26" t="s">
        <v>63</v>
      </c>
      <c r="F8" s="26" t="s">
        <v>64</v>
      </c>
      <c r="G8" s="29">
        <v>-182141366</v>
      </c>
      <c r="H8" s="29">
        <v>-182141366</v>
      </c>
      <c r="I8" s="88"/>
      <c r="J8" s="88"/>
      <c r="K8" s="88"/>
      <c r="L8" s="88"/>
      <c r="M8" s="88"/>
      <c r="N8" s="88"/>
    </row>
    <row r="9" spans="2:14" ht="34.5" x14ac:dyDescent="0.3">
      <c r="B9" s="25" t="s">
        <v>93</v>
      </c>
      <c r="C9" s="76" t="s">
        <v>95</v>
      </c>
      <c r="D9" s="76" t="s">
        <v>69</v>
      </c>
      <c r="E9" s="76" t="s">
        <v>69</v>
      </c>
      <c r="F9" s="78" t="s">
        <v>64</v>
      </c>
      <c r="G9" s="78">
        <v>1238169</v>
      </c>
      <c r="H9" s="78">
        <v>1238169</v>
      </c>
      <c r="I9" s="88"/>
      <c r="J9" s="88"/>
      <c r="K9" s="88"/>
      <c r="L9" s="88"/>
      <c r="M9" s="88"/>
      <c r="N9" s="88"/>
    </row>
    <row r="10" spans="2:14" x14ac:dyDescent="0.3">
      <c r="B10" s="24"/>
      <c r="C10" s="23"/>
      <c r="D10" s="23"/>
      <c r="E10" s="23"/>
      <c r="F10" s="23"/>
      <c r="G10" s="23"/>
      <c r="I10" s="88"/>
      <c r="J10" s="88"/>
      <c r="K10" s="88"/>
      <c r="L10" s="88"/>
      <c r="M10" s="88"/>
      <c r="N10" s="88"/>
    </row>
    <row r="11" spans="2:14" x14ac:dyDescent="0.3">
      <c r="B11" s="24" t="s">
        <v>116</v>
      </c>
      <c r="C11" s="77">
        <v>117738440</v>
      </c>
      <c r="D11" s="77">
        <v>441418396</v>
      </c>
      <c r="E11" s="77">
        <v>247478865</v>
      </c>
      <c r="F11" s="77">
        <v>1265796861</v>
      </c>
      <c r="G11" s="77">
        <v>1758313654</v>
      </c>
      <c r="H11" s="77">
        <v>3830746216</v>
      </c>
      <c r="I11" s="88"/>
      <c r="J11" s="88"/>
      <c r="K11" s="88"/>
      <c r="L11" s="88"/>
      <c r="M11" s="88"/>
      <c r="N11" s="88"/>
    </row>
    <row r="12" spans="2:14" x14ac:dyDescent="0.3">
      <c r="B12" s="25"/>
      <c r="C12" s="26"/>
      <c r="D12" s="26"/>
      <c r="E12" s="26"/>
      <c r="F12" s="29"/>
      <c r="G12" s="29"/>
      <c r="H12" s="29"/>
      <c r="I12" s="88"/>
      <c r="J12" s="88"/>
      <c r="K12" s="88"/>
      <c r="L12" s="88"/>
      <c r="M12" s="88"/>
      <c r="N12" s="88"/>
    </row>
    <row r="13" spans="2:14" x14ac:dyDescent="0.3">
      <c r="B13" s="25" t="s">
        <v>114</v>
      </c>
      <c r="C13" s="26" t="s">
        <v>3</v>
      </c>
      <c r="D13" s="26" t="s">
        <v>3</v>
      </c>
      <c r="E13" s="26" t="s">
        <v>3</v>
      </c>
      <c r="F13" s="29" t="s">
        <v>3</v>
      </c>
      <c r="G13" s="29">
        <v>-71149096</v>
      </c>
      <c r="H13" s="29">
        <v>-71149096</v>
      </c>
      <c r="I13" s="88"/>
      <c r="J13" s="88"/>
      <c r="K13" s="88"/>
      <c r="L13" s="88"/>
      <c r="M13" s="88"/>
      <c r="N13" s="88"/>
    </row>
    <row r="14" spans="2:14" x14ac:dyDescent="0.3">
      <c r="B14" s="25" t="s">
        <v>117</v>
      </c>
      <c r="C14" s="26"/>
      <c r="D14" s="26"/>
      <c r="E14" s="26"/>
      <c r="F14" s="29"/>
      <c r="G14" s="29">
        <v>7341946</v>
      </c>
      <c r="H14" s="29">
        <v>7341946</v>
      </c>
      <c r="I14" s="88"/>
      <c r="J14" s="88"/>
      <c r="K14" s="88"/>
      <c r="L14" s="88"/>
      <c r="M14" s="88"/>
      <c r="N14" s="88"/>
    </row>
    <row r="15" spans="2:14" ht="34.5" x14ac:dyDescent="0.3">
      <c r="B15" s="25" t="s">
        <v>93</v>
      </c>
      <c r="C15" s="76" t="s">
        <v>68</v>
      </c>
      <c r="D15" s="76" t="s">
        <v>63</v>
      </c>
      <c r="E15" s="76" t="s">
        <v>69</v>
      </c>
      <c r="F15" s="78" t="s">
        <v>64</v>
      </c>
      <c r="G15" s="78">
        <v>-20670509</v>
      </c>
      <c r="H15" s="78">
        <v>-20670509</v>
      </c>
      <c r="I15" s="88"/>
      <c r="J15" s="88"/>
      <c r="K15" s="88"/>
      <c r="L15" s="88"/>
      <c r="M15" s="88"/>
      <c r="N15" s="88"/>
    </row>
    <row r="16" spans="2:14" x14ac:dyDescent="0.3">
      <c r="B16" s="24" t="s">
        <v>118</v>
      </c>
      <c r="C16" s="77">
        <v>117738440</v>
      </c>
      <c r="D16" s="77">
        <v>441418396</v>
      </c>
      <c r="E16" s="77">
        <v>247478865</v>
      </c>
      <c r="F16" s="30">
        <v>1265796861</v>
      </c>
      <c r="G16" s="30">
        <v>1673835995</v>
      </c>
      <c r="H16" s="30">
        <v>3746268557</v>
      </c>
      <c r="I16" s="88"/>
      <c r="J16" s="88"/>
      <c r="K16" s="88"/>
      <c r="L16" s="88"/>
      <c r="M16" s="88"/>
      <c r="N16" s="88"/>
    </row>
    <row r="17" spans="2:14" x14ac:dyDescent="0.3">
      <c r="B17" s="25"/>
      <c r="C17" s="76"/>
      <c r="D17" s="76"/>
      <c r="E17" s="76"/>
      <c r="F17" s="78"/>
      <c r="G17" s="78"/>
      <c r="H17" s="78"/>
      <c r="I17" s="88"/>
      <c r="J17" s="88"/>
      <c r="K17" s="88"/>
      <c r="L17" s="88"/>
      <c r="M17" s="88"/>
      <c r="N17" s="88"/>
    </row>
    <row r="18" spans="2:14" x14ac:dyDescent="0.3">
      <c r="B18" s="25" t="s">
        <v>49</v>
      </c>
      <c r="C18" s="26" t="s">
        <v>3</v>
      </c>
      <c r="D18" s="26" t="s">
        <v>3</v>
      </c>
      <c r="E18" s="26" t="s">
        <v>3</v>
      </c>
      <c r="F18" s="29" t="s">
        <v>3</v>
      </c>
      <c r="G18" s="29">
        <v>133296653</v>
      </c>
      <c r="H18" s="29">
        <v>133296653</v>
      </c>
      <c r="I18" s="88"/>
      <c r="J18" s="88"/>
      <c r="K18" s="88"/>
      <c r="L18" s="88"/>
      <c r="M18" s="88"/>
      <c r="N18" s="88"/>
    </row>
    <row r="19" spans="2:14" x14ac:dyDescent="0.3">
      <c r="B19" s="27" t="s">
        <v>102</v>
      </c>
      <c r="C19" s="26"/>
      <c r="D19" s="26"/>
      <c r="E19" s="26"/>
      <c r="F19" s="26"/>
      <c r="G19" s="26"/>
      <c r="H19" s="26"/>
      <c r="I19" s="88"/>
      <c r="J19" s="88"/>
      <c r="K19" s="88"/>
      <c r="L19" s="88"/>
      <c r="M19" s="88"/>
      <c r="N19" s="88"/>
    </row>
    <row r="20" spans="2:14" x14ac:dyDescent="0.3">
      <c r="B20" s="25" t="s">
        <v>119</v>
      </c>
      <c r="C20" s="26" t="s">
        <v>68</v>
      </c>
      <c r="D20" s="26" t="s">
        <v>69</v>
      </c>
      <c r="E20" s="26" t="s">
        <v>113</v>
      </c>
      <c r="F20" s="26" t="s">
        <v>64</v>
      </c>
      <c r="G20" s="29">
        <v>-95839090</v>
      </c>
      <c r="H20" s="29">
        <v>-95839090</v>
      </c>
      <c r="I20" s="88"/>
      <c r="J20" s="88"/>
      <c r="K20" s="88"/>
      <c r="L20" s="88"/>
      <c r="M20" s="88"/>
      <c r="N20" s="88"/>
    </row>
    <row r="21" spans="2:14" ht="34.5" x14ac:dyDescent="0.3">
      <c r="B21" s="25" t="s">
        <v>93</v>
      </c>
      <c r="C21" s="76" t="s">
        <v>95</v>
      </c>
      <c r="D21" s="76" t="s">
        <v>69</v>
      </c>
      <c r="E21" s="76" t="s">
        <v>69</v>
      </c>
      <c r="F21" s="78" t="s">
        <v>64</v>
      </c>
      <c r="G21" s="78">
        <v>5006720</v>
      </c>
      <c r="H21" s="78">
        <v>5006720</v>
      </c>
      <c r="I21" s="88"/>
      <c r="J21" s="88"/>
      <c r="K21" s="88"/>
      <c r="L21" s="88"/>
      <c r="M21" s="88"/>
      <c r="N21" s="88"/>
    </row>
    <row r="22" spans="2:14" x14ac:dyDescent="0.3">
      <c r="B22" s="24" t="s">
        <v>120</v>
      </c>
      <c r="C22" s="77">
        <v>117738440</v>
      </c>
      <c r="D22" s="77">
        <v>441418396</v>
      </c>
      <c r="E22" s="77">
        <v>247478865</v>
      </c>
      <c r="F22" s="30">
        <v>1265796861</v>
      </c>
      <c r="G22" s="30">
        <v>1716300278</v>
      </c>
      <c r="H22" s="30">
        <v>3788732840</v>
      </c>
      <c r="I22" s="88"/>
      <c r="J22" s="88"/>
      <c r="K22" s="88"/>
      <c r="L22" s="88"/>
      <c r="M22" s="88"/>
      <c r="N22" s="8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3"/>
  <sheetViews>
    <sheetView zoomScale="70" zoomScaleNormal="70" workbookViewId="0">
      <selection activeCell="H20" sqref="H20"/>
    </sheetView>
  </sheetViews>
  <sheetFormatPr defaultColWidth="9.140625" defaultRowHeight="16.5" x14ac:dyDescent="0.3"/>
  <cols>
    <col min="1" max="1" width="9.140625" style="3"/>
    <col min="2" max="2" width="54" style="34" customWidth="1"/>
    <col min="3" max="3" width="20.5703125" style="57" customWidth="1"/>
    <col min="4" max="4" width="21.5703125" style="57" customWidth="1"/>
    <col min="5" max="16384" width="9.140625" style="3"/>
  </cols>
  <sheetData>
    <row r="1" spans="2:4" x14ac:dyDescent="0.3">
      <c r="B1" s="33"/>
      <c r="C1" s="74" t="s">
        <v>103</v>
      </c>
      <c r="D1" s="74" t="s">
        <v>103</v>
      </c>
    </row>
    <row r="2" spans="2:4" x14ac:dyDescent="0.3">
      <c r="B2" s="33"/>
      <c r="C2" s="74" t="s">
        <v>104</v>
      </c>
      <c r="D2" s="74" t="s">
        <v>104</v>
      </c>
    </row>
    <row r="3" spans="2:4" x14ac:dyDescent="0.3">
      <c r="B3" s="33"/>
      <c r="C3" s="72" t="s">
        <v>111</v>
      </c>
      <c r="D3" s="72" t="s">
        <v>112</v>
      </c>
    </row>
    <row r="4" spans="2:4" ht="17.25" thickBot="1" x14ac:dyDescent="0.35">
      <c r="B4" s="35"/>
      <c r="C4" s="85"/>
      <c r="D4" s="85"/>
    </row>
    <row r="5" spans="2:4" x14ac:dyDescent="0.3">
      <c r="B5" s="35"/>
      <c r="C5" s="86"/>
      <c r="D5" s="86"/>
    </row>
    <row r="6" spans="2:4" x14ac:dyDescent="0.3">
      <c r="B6" s="36" t="s">
        <v>47</v>
      </c>
      <c r="C6" s="73">
        <v>163851106</v>
      </c>
      <c r="D6" s="73">
        <v>282396290</v>
      </c>
    </row>
    <row r="7" spans="2:4" x14ac:dyDescent="0.3">
      <c r="B7" s="33"/>
      <c r="C7" s="56"/>
      <c r="D7" s="56"/>
    </row>
    <row r="8" spans="2:4" x14ac:dyDescent="0.3">
      <c r="B8" s="37" t="s">
        <v>71</v>
      </c>
      <c r="C8" s="56"/>
      <c r="D8" s="56"/>
    </row>
    <row r="9" spans="2:4" x14ac:dyDescent="0.3">
      <c r="B9" s="37"/>
      <c r="C9" s="56"/>
      <c r="D9" s="56"/>
    </row>
    <row r="10" spans="2:4" x14ac:dyDescent="0.3">
      <c r="B10" s="22" t="s">
        <v>33</v>
      </c>
      <c r="C10" s="59">
        <v>162279479</v>
      </c>
      <c r="D10" s="59">
        <v>105440215</v>
      </c>
    </row>
    <row r="11" spans="2:4" x14ac:dyDescent="0.3">
      <c r="B11" s="22" t="s">
        <v>72</v>
      </c>
      <c r="C11" s="59">
        <v>-567749</v>
      </c>
      <c r="D11" s="59">
        <v>-156791</v>
      </c>
    </row>
    <row r="12" spans="2:4" x14ac:dyDescent="0.3">
      <c r="B12" s="22" t="s">
        <v>73</v>
      </c>
      <c r="C12" s="59">
        <v>-26102223</v>
      </c>
      <c r="D12" s="59">
        <v>-12651550</v>
      </c>
    </row>
    <row r="13" spans="2:4" ht="25.5" x14ac:dyDescent="0.3">
      <c r="B13" s="22" t="s">
        <v>74</v>
      </c>
      <c r="C13" s="59">
        <v>-34930827</v>
      </c>
      <c r="D13" s="59">
        <v>-14266110</v>
      </c>
    </row>
    <row r="14" spans="2:4" x14ac:dyDescent="0.3">
      <c r="B14" s="22" t="s">
        <v>121</v>
      </c>
      <c r="C14" s="59">
        <v>-28040542</v>
      </c>
      <c r="D14" s="59">
        <v>-27749154</v>
      </c>
    </row>
    <row r="15" spans="2:4" x14ac:dyDescent="0.3">
      <c r="B15" s="22" t="s">
        <v>75</v>
      </c>
      <c r="C15" s="59">
        <v>29080</v>
      </c>
      <c r="D15" s="59">
        <v>3868</v>
      </c>
    </row>
    <row r="16" spans="2:4" x14ac:dyDescent="0.3">
      <c r="B16" s="22" t="s">
        <v>122</v>
      </c>
      <c r="C16" s="60">
        <v>1207364</v>
      </c>
      <c r="D16" s="61">
        <v>4416346</v>
      </c>
    </row>
    <row r="17" spans="2:4" x14ac:dyDescent="0.3">
      <c r="B17" s="22" t="s">
        <v>76</v>
      </c>
      <c r="C17" s="59">
        <v>46391693</v>
      </c>
      <c r="D17" s="59">
        <v>5898078</v>
      </c>
    </row>
    <row r="18" spans="2:4" x14ac:dyDescent="0.3">
      <c r="B18" s="22" t="s">
        <v>77</v>
      </c>
      <c r="C18" s="59">
        <v>-18412655</v>
      </c>
      <c r="D18" s="59">
        <v>-13862030</v>
      </c>
    </row>
    <row r="19" spans="2:4" x14ac:dyDescent="0.3">
      <c r="B19" s="22" t="s">
        <v>92</v>
      </c>
      <c r="C19" s="59">
        <v>3587592</v>
      </c>
      <c r="D19" s="59" t="s">
        <v>3</v>
      </c>
    </row>
    <row r="20" spans="2:4" ht="25.5" x14ac:dyDescent="0.3">
      <c r="B20" s="22" t="s">
        <v>78</v>
      </c>
      <c r="C20" s="59">
        <v>3719115</v>
      </c>
      <c r="D20" s="59">
        <v>7013256</v>
      </c>
    </row>
    <row r="21" spans="2:4" x14ac:dyDescent="0.3">
      <c r="B21" s="22" t="s">
        <v>123</v>
      </c>
      <c r="C21" s="59" t="s">
        <v>69</v>
      </c>
      <c r="D21" s="59">
        <v>-708962</v>
      </c>
    </row>
    <row r="22" spans="2:4" ht="33" x14ac:dyDescent="0.3">
      <c r="B22" s="33" t="s">
        <v>79</v>
      </c>
      <c r="C22" s="55">
        <f>SUM(C6:C20)</f>
        <v>273011433</v>
      </c>
      <c r="D22" s="55">
        <f>SUM(D6:D21)</f>
        <v>335773456</v>
      </c>
    </row>
    <row r="23" spans="2:4" x14ac:dyDescent="0.3">
      <c r="B23" s="33"/>
      <c r="C23" s="55"/>
      <c r="D23" s="55"/>
    </row>
    <row r="24" spans="2:4" x14ac:dyDescent="0.3">
      <c r="B24" s="33"/>
      <c r="C24" s="56"/>
      <c r="D24" s="56"/>
    </row>
    <row r="25" spans="2:4" x14ac:dyDescent="0.3">
      <c r="B25" s="32" t="s">
        <v>80</v>
      </c>
      <c r="C25" s="59">
        <v>120568194</v>
      </c>
      <c r="D25" s="59">
        <v>52379214</v>
      </c>
    </row>
    <row r="26" spans="2:4" x14ac:dyDescent="0.3">
      <c r="B26" s="32" t="s">
        <v>81</v>
      </c>
      <c r="C26" s="59">
        <v>-8311677</v>
      </c>
      <c r="D26" s="59">
        <v>88010936</v>
      </c>
    </row>
    <row r="27" spans="2:4" x14ac:dyDescent="0.3">
      <c r="B27" s="32" t="s">
        <v>82</v>
      </c>
      <c r="C27" s="59">
        <v>-40299389</v>
      </c>
      <c r="D27" s="59">
        <v>-207901911</v>
      </c>
    </row>
    <row r="28" spans="2:4" x14ac:dyDescent="0.3">
      <c r="B28" s="32"/>
      <c r="C28" s="62"/>
      <c r="D28" s="62"/>
    </row>
    <row r="29" spans="2:4" x14ac:dyDescent="0.3">
      <c r="B29" s="33" t="s">
        <v>53</v>
      </c>
      <c r="C29" s="55">
        <f>SUM(C22:C28)</f>
        <v>344968561</v>
      </c>
      <c r="D29" s="55">
        <f>SUM(D22:D28)</f>
        <v>268261695</v>
      </c>
    </row>
    <row r="30" spans="2:4" x14ac:dyDescent="0.3">
      <c r="B30" s="33"/>
      <c r="C30" s="55"/>
      <c r="D30" s="55"/>
    </row>
    <row r="31" spans="2:4" x14ac:dyDescent="0.3">
      <c r="B31" s="41" t="s">
        <v>124</v>
      </c>
      <c r="C31" s="59">
        <v>-3326972</v>
      </c>
      <c r="D31" s="59" t="s">
        <v>3</v>
      </c>
    </row>
    <row r="32" spans="2:4" x14ac:dyDescent="0.3">
      <c r="B32" s="32" t="s">
        <v>54</v>
      </c>
      <c r="C32" s="59">
        <v>945576</v>
      </c>
      <c r="D32" s="59">
        <v>1343071</v>
      </c>
    </row>
    <row r="33" spans="2:4" x14ac:dyDescent="0.3">
      <c r="B33" s="32" t="s">
        <v>125</v>
      </c>
      <c r="C33" s="59" t="s">
        <v>63</v>
      </c>
      <c r="D33" s="59">
        <v>-21223666</v>
      </c>
    </row>
    <row r="34" spans="2:4" x14ac:dyDescent="0.3">
      <c r="B34" s="33" t="s">
        <v>55</v>
      </c>
      <c r="C34" s="64">
        <f>SUM(C29:C33)</f>
        <v>342587165</v>
      </c>
      <c r="D34" s="64">
        <f>SUM(D29:D33)</f>
        <v>248381100</v>
      </c>
    </row>
    <row r="35" spans="2:4" x14ac:dyDescent="0.3">
      <c r="B35" s="33"/>
      <c r="C35" s="55"/>
      <c r="D35" s="65"/>
    </row>
    <row r="36" spans="2:4" x14ac:dyDescent="0.3">
      <c r="B36" s="33" t="s">
        <v>56</v>
      </c>
      <c r="C36" s="55"/>
      <c r="D36" s="55"/>
    </row>
    <row r="37" spans="2:4" x14ac:dyDescent="0.3">
      <c r="B37" s="58" t="s">
        <v>57</v>
      </c>
      <c r="C37" s="66">
        <v>-472658070</v>
      </c>
      <c r="D37" s="66">
        <v>-521260282</v>
      </c>
    </row>
    <row r="38" spans="2:4" x14ac:dyDescent="0.3">
      <c r="B38" s="32" t="s">
        <v>83</v>
      </c>
      <c r="C38" s="66">
        <v>686085</v>
      </c>
      <c r="D38" s="66">
        <v>214050</v>
      </c>
    </row>
    <row r="39" spans="2:4" x14ac:dyDescent="0.3">
      <c r="B39" s="32" t="s">
        <v>97</v>
      </c>
      <c r="C39" s="75"/>
      <c r="D39" s="75"/>
    </row>
    <row r="40" spans="2:4" x14ac:dyDescent="0.3">
      <c r="B40" s="32" t="s">
        <v>88</v>
      </c>
      <c r="C40" s="67">
        <v>65902156</v>
      </c>
      <c r="D40" s="67">
        <v>4443956</v>
      </c>
    </row>
    <row r="41" spans="2:4" x14ac:dyDescent="0.3">
      <c r="B41" s="33" t="s">
        <v>85</v>
      </c>
      <c r="C41" s="55">
        <f>SUM(C37:C40)</f>
        <v>-406069829</v>
      </c>
      <c r="D41" s="55">
        <f>SUM(D37:D40)</f>
        <v>-516602276</v>
      </c>
    </row>
    <row r="42" spans="2:4" x14ac:dyDescent="0.3">
      <c r="B42" s="33"/>
      <c r="C42" s="55"/>
      <c r="D42" s="55"/>
    </row>
    <row r="43" spans="2:4" x14ac:dyDescent="0.3">
      <c r="B43" s="33" t="s">
        <v>58</v>
      </c>
      <c r="D43" s="55"/>
    </row>
    <row r="44" spans="2:4" x14ac:dyDescent="0.3">
      <c r="B44" s="32" t="s">
        <v>84</v>
      </c>
      <c r="C44" s="63">
        <v>77823529</v>
      </c>
      <c r="D44" s="75">
        <v>383969584</v>
      </c>
    </row>
    <row r="45" spans="2:4" x14ac:dyDescent="0.3">
      <c r="B45" s="38" t="s">
        <v>98</v>
      </c>
      <c r="C45" s="63">
        <v>-27866120</v>
      </c>
      <c r="D45" s="75" t="s">
        <v>3</v>
      </c>
    </row>
    <row r="46" spans="2:4" x14ac:dyDescent="0.3">
      <c r="B46" s="38" t="s">
        <v>99</v>
      </c>
      <c r="C46" s="63">
        <v>-47017435</v>
      </c>
      <c r="D46" s="75" t="s">
        <v>3</v>
      </c>
    </row>
    <row r="47" spans="2:4" x14ac:dyDescent="0.3">
      <c r="B47" s="32" t="s">
        <v>59</v>
      </c>
      <c r="C47" s="63">
        <v>-798040</v>
      </c>
      <c r="D47" s="63">
        <v>-507935</v>
      </c>
    </row>
    <row r="48" spans="2:4" ht="22.5" customHeight="1" x14ac:dyDescent="0.3">
      <c r="B48" s="33" t="s">
        <v>60</v>
      </c>
      <c r="C48" s="68">
        <f>SUM(C44:C47)</f>
        <v>2141934</v>
      </c>
      <c r="D48" s="68">
        <f>SUM(D44:D47)</f>
        <v>383461649</v>
      </c>
    </row>
    <row r="49" spans="2:4" x14ac:dyDescent="0.3">
      <c r="B49" s="32" t="s">
        <v>96</v>
      </c>
      <c r="C49" s="87" t="s">
        <v>3</v>
      </c>
      <c r="D49" s="87">
        <v>1238169</v>
      </c>
    </row>
    <row r="50" spans="2:4" x14ac:dyDescent="0.3">
      <c r="B50" s="39" t="s">
        <v>86</v>
      </c>
      <c r="C50" s="68">
        <v>-61340730</v>
      </c>
      <c r="D50" s="68">
        <v>116478642</v>
      </c>
    </row>
    <row r="51" spans="2:4" ht="33" x14ac:dyDescent="0.3">
      <c r="B51" s="39" t="s">
        <v>87</v>
      </c>
      <c r="C51" s="64">
        <v>289452040</v>
      </c>
      <c r="D51" s="64">
        <v>352985119</v>
      </c>
    </row>
    <row r="52" spans="2:4" ht="33" x14ac:dyDescent="0.3">
      <c r="B52" s="39" t="s">
        <v>61</v>
      </c>
      <c r="C52" s="69">
        <v>228111310</v>
      </c>
      <c r="D52" s="69">
        <v>469463761</v>
      </c>
    </row>
    <row r="53" spans="2:4" x14ac:dyDescent="0.3">
      <c r="B53" s="40"/>
      <c r="C53" s="70"/>
      <c r="D53" s="7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30062021-En</vt:lpstr>
      <vt:lpstr>Rez. Glob_30062021-En</vt:lpstr>
      <vt:lpstr>Capitaluri_30062021-En</vt:lpstr>
      <vt:lpstr>Flux de trez_30062021-En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2021-08-12T08:19:19Z</dcterms:modified>
</cp:coreProperties>
</file>