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anuale\SITE\EN\"/>
    </mc:Choice>
  </mc:AlternateContent>
  <bookViews>
    <workbookView xWindow="0" yWindow="0" windowWidth="19200" windowHeight="6465" tabRatio="860"/>
  </bookViews>
  <sheets>
    <sheet name=" Poz.Fin. 31122020-En" sheetId="5" r:id="rId1"/>
    <sheet name="Rez. Glob_31122021-En" sheetId="6" r:id="rId2"/>
    <sheet name="Capitaluri_31122020-En" sheetId="7" r:id="rId3"/>
    <sheet name="Flux de trez_31122020-En" sheetId="8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5" l="1"/>
  <c r="C31" i="5"/>
  <c r="D52" i="8" l="1"/>
  <c r="C52" i="8"/>
  <c r="D26" i="8"/>
  <c r="C26" i="8"/>
  <c r="C32" i="6" l="1"/>
  <c r="B32" i="6"/>
  <c r="C11" i="6"/>
  <c r="B11" i="6"/>
  <c r="C21" i="6" l="1"/>
  <c r="B21" i="6"/>
  <c r="C28" i="6" l="1"/>
  <c r="B28" i="6"/>
  <c r="D45" i="8"/>
  <c r="C45" i="8"/>
  <c r="C34" i="6" l="1"/>
  <c r="C33" i="8"/>
  <c r="D33" i="8"/>
  <c r="B34" i="6"/>
  <c r="D47" i="5"/>
  <c r="C47" i="5"/>
  <c r="D38" i="5"/>
  <c r="C38" i="5"/>
  <c r="D18" i="5"/>
  <c r="C18" i="5"/>
  <c r="D12" i="5"/>
  <c r="C12" i="5"/>
  <c r="C38" i="6" l="1"/>
  <c r="D38" i="8"/>
  <c r="C38" i="8"/>
  <c r="B38" i="6"/>
  <c r="B46" i="6" s="1"/>
  <c r="C49" i="5"/>
  <c r="D49" i="5"/>
  <c r="D20" i="5"/>
  <c r="C20" i="5"/>
  <c r="C51" i="5" l="1"/>
  <c r="D51" i="5"/>
</calcChain>
</file>

<file path=xl/sharedStrings.xml><?xml version="1.0" encoding="utf-8"?>
<sst xmlns="http://schemas.openxmlformats.org/spreadsheetml/2006/main" count="170" uniqueCount="128">
  <si>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</si>
  <si>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</si>
  <si>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</si>
  <si>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</si>
  <si>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</si>
  <si>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</si>
  <si>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</si>
  <si>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</si>
  <si>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</si>
  <si>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</si>
  <si>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</si>
  <si>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</si>
  <si>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</si>
  <si>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</si>
  <si>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</si>
  <si>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</si>
  <si>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</si>
  <si>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</si>
  <si>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</si>
  <si>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</si>
  <si>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</si>
  <si>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</si>
  <si>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</si>
  <si>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</si>
  <si>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</si>
  <si>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</si>
  <si>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</si>
  <si>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</si>
  <si>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</si>
  <si>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</si>
  <si>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</si>
  <si>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</si>
  <si>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</si>
  <si>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</si>
  <si>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</si>
  <si>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</si>
  <si>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</si>
  <si>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</si>
  <si>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</si>
  <si>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</si>
  <si>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</si>
  <si>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</si>
  <si>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</si>
  <si>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</si>
  <si>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</si>
  <si>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Expenses with balancing gas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</si>
  <si>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</si>
  <si>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</si>
  <si>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</si>
  <si>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</si>
  <si>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</si>
  <si>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</si>
  <si>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</si>
  <si>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</si>
  <si>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</si>
  <si>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</si>
  <si>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Share capital adjustments</t>
  </si>
  <si>
    <t>Total equity</t>
  </si>
  <si>
    <t>Net profit for the period, reported</t>
  </si>
  <si>
    <t>Cash generated from operations</t>
  </si>
  <si>
    <t>Interest received</t>
  </si>
  <si>
    <t>Net cash inflow from operation activities</t>
  </si>
  <si>
    <t>Cash flow from investment activities</t>
  </si>
  <si>
    <t>Payments to acquire tangible and intangible assets</t>
  </si>
  <si>
    <t>Cash flow from financing activities</t>
  </si>
  <si>
    <t>Dividends paid</t>
  </si>
  <si>
    <t>Net cash used in financing activities</t>
  </si>
  <si>
    <t>Cash and cash equivalent as at the end of the period</t>
  </si>
  <si>
    <t xml:space="preserve">                         -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</si>
  <si>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</si>
  <si>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</si>
  <si>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</si>
  <si>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</si>
  <si>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</si>
  <si>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 xml:space="preserve">Balance on 31 December 2019 </t>
  </si>
  <si>
    <t xml:space="preserve">                            -</t>
  </si>
  <si>
    <t xml:space="preserve">                      -</t>
  </si>
  <si>
    <t xml:space="preserve">                       -</t>
  </si>
  <si>
    <t xml:space="preserve">                        - </t>
  </si>
  <si>
    <t>Balance on 1 January 2019</t>
  </si>
  <si>
    <t>NTS gas consumption, materials and consumables used</t>
  </si>
  <si>
    <t>Earnings per share, basic and diluted (expressed in RON per share)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</si>
  <si>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</si>
  <si>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</si>
  <si>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</si>
  <si>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</si>
  <si>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</si>
  <si>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Adjustments for impairment of receivables</t>
  </si>
  <si>
    <t>Interest revenue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</si>
  <si>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</si>
  <si>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</si>
  <si>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</si>
  <si>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</si>
  <si>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</si>
  <si>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Paid profit tax</t>
  </si>
  <si>
    <t xml:space="preserve">Receipts from the disposal of tangible assets </t>
  </si>
  <si>
    <t>Long term loans drawings</t>
  </si>
  <si>
    <t>Net cash used in investment activities</t>
  </si>
  <si>
    <t>Net change in cash and cash equivalents</t>
  </si>
  <si>
    <t>Cash and cash equivalent as at the beginning  of the year</t>
  </si>
  <si>
    <t>Interest paid</t>
  </si>
  <si>
    <t>Cash flow from connection fees and grants</t>
  </si>
  <si>
    <t xml:space="preserve">31 decembrie 2019 </t>
  </si>
  <si>
    <t xml:space="preserve">31 decembrie 2020 </t>
  </si>
  <si>
    <t>Deferred tax</t>
  </si>
  <si>
    <t xml:space="preserve">Short-term loans </t>
  </si>
  <si>
    <t xml:space="preserve">Actuarial gain / loss for the period  </t>
  </si>
  <si>
    <t>Deferred tax adjustment loss</t>
  </si>
  <si>
    <t>Dividends related to 2018</t>
  </si>
  <si>
    <t xml:space="preserve">Adjustments for impairment of intangible assets </t>
  </si>
  <si>
    <t xml:space="preserve">Provisions for impairment of inventories </t>
  </si>
  <si>
    <t>Provisions for guarantees</t>
  </si>
  <si>
    <t xml:space="preserve">Provisions for employee benefits </t>
  </si>
  <si>
    <t>The effect of updating the provision for employee benefits</t>
  </si>
  <si>
    <t>Interest expenses</t>
  </si>
  <si>
    <t>Adjustment of the Claim regarding the Concession Agreement</t>
  </si>
  <si>
    <t>Adjustments for impairment of financial assets</t>
  </si>
  <si>
    <t>Other expenses  and revenue</t>
  </si>
  <si>
    <t xml:space="preserve">                           -</t>
  </si>
  <si>
    <t>Consolidation exchange rate conversion difference</t>
  </si>
  <si>
    <t>Exchange rate difference</t>
  </si>
  <si>
    <t xml:space="preserve">                      - </t>
  </si>
  <si>
    <t>Dividends related to 2019</t>
  </si>
  <si>
    <t>Exchange rate conversion difference</t>
  </si>
  <si>
    <t>Financial investment/shares</t>
  </si>
  <si>
    <t>Long term loans repayments</t>
  </si>
  <si>
    <t>Credit withdrawals for working capital</t>
  </si>
  <si>
    <t>Balance on 31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</si>
</sst>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name val="Segoe UI"/>
      <family val="2"/>
    </font>
    <font>
      <b/>
      <u/>
      <sz val="12"/>
      <name val="Segoe UI"/>
      <family val="2"/>
    </font>
    <font>
      <sz val="12"/>
      <color theme="1"/>
      <name val="Segoe UI"/>
      <family val="2"/>
    </font>
    <font>
      <b/>
      <u val="double"/>
      <sz val="12"/>
      <name val="Segoe UI"/>
      <family val="2"/>
    </font>
    <font>
      <b/>
      <u val="double"/>
      <sz val="12"/>
      <color theme="1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Georgia"/>
      <family val="1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</font>
    <font>
      <u/>
      <sz val="11"/>
      <color theme="1"/>
      <name val="Segoe UI"/>
      <family val="2"/>
      <charset val="238"/>
    </font>
    <font>
      <b/>
      <u/>
      <sz val="11"/>
      <color theme="1"/>
      <name val="Segoe UI"/>
      <family val="2"/>
      <charset val="238"/>
    </font>
    <font>
      <b/>
      <u/>
      <sz val="11"/>
      <color theme="1"/>
      <name val="Georgia"/>
      <family val="1"/>
    </font>
    <font>
      <u/>
      <sz val="11"/>
      <color rgb="FF000000"/>
      <name val="Segoe UI"/>
      <family val="2"/>
      <charset val="238"/>
    </font>
    <font>
      <u/>
      <sz val="11"/>
      <color rgb="FF000000"/>
      <name val="Segoe UI"/>
      <family val="2"/>
    </font>
    <font>
      <u/>
      <sz val="11"/>
      <color theme="1"/>
      <name val="Segoe UI"/>
      <family val="2"/>
    </font>
    <font>
      <b/>
      <u val="double"/>
      <sz val="11"/>
      <color theme="1"/>
      <name val="Segoe UI"/>
      <family val="2"/>
      <charset val="238"/>
    </font>
    <font>
      <b/>
      <sz val="11"/>
      <color rgb="FF000000"/>
      <name val="Segoe UI"/>
      <family val="2"/>
    </font>
    <font>
      <b/>
      <u/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b/>
      <sz val="12"/>
      <color rgb="FFFF0000"/>
      <name val="Segoe UI"/>
      <family val="2"/>
      <charset val="238"/>
    </font>
    <font>
      <b/>
      <sz val="12"/>
      <color rgb="FFFF0000"/>
      <name val="Georgia"/>
      <family val="1"/>
    </font>
    <font>
      <b/>
      <sz val="12"/>
      <color rgb="FFFF0000"/>
      <name val="Segoe UI"/>
      <family val="2"/>
    </font>
    <font>
      <sz val="12"/>
      <color rgb="FFFF0000"/>
      <name val="Times New Roman"/>
      <family val="1"/>
    </font>
    <font>
      <sz val="11"/>
      <name val="Segoe UI"/>
      <family val="2"/>
      <charset val="238"/>
    </font>
    <font>
      <sz val="11"/>
      <color theme="1"/>
      <name val="Calibri"/>
      <family val="2"/>
      <scheme val="minor"/>
    </font>
    <font>
      <b/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5" fontId="39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top" wrapText="1"/>
    </xf>
    <xf numFmtId="3" fontId="5" fillId="0" borderId="0" xfId="0" applyNumberFormat="1" applyFont="1" applyFill="1"/>
    <xf numFmtId="164" fontId="1" fillId="0" borderId="0" xfId="0" applyNumberFormat="1" applyFont="1" applyFill="1" applyAlignment="1">
      <alignment horizontal="right" wrapText="1"/>
    </xf>
    <xf numFmtId="0" fontId="7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right" wrapText="1"/>
    </xf>
    <xf numFmtId="14" fontId="8" fillId="0" borderId="0" xfId="0" applyNumberFormat="1" applyFont="1" applyFill="1" applyAlignment="1">
      <alignment horizontal="right" wrapText="1"/>
    </xf>
    <xf numFmtId="3" fontId="2" fillId="0" borderId="0" xfId="0" applyNumberFormat="1" applyFont="1"/>
    <xf numFmtId="0" fontId="9" fillId="0" borderId="0" xfId="0" applyFont="1" applyFill="1" applyAlignment="1">
      <alignment wrapText="1"/>
    </xf>
    <xf numFmtId="0" fontId="11" fillId="0" borderId="0" xfId="0" applyFont="1" applyFill="1"/>
    <xf numFmtId="0" fontId="9" fillId="0" borderId="0" xfId="0" applyFont="1" applyFill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Fill="1"/>
    <xf numFmtId="3" fontId="11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37" fontId="20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37" fontId="2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37" fontId="22" fillId="0" borderId="0" xfId="0" applyNumberFormat="1" applyFont="1" applyAlignment="1">
      <alignment horizontal="right" vertical="center" wrapText="1"/>
    </xf>
    <xf numFmtId="37" fontId="23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7" fontId="21" fillId="0" borderId="0" xfId="0" applyNumberFormat="1" applyFont="1" applyAlignment="1">
      <alignment horizontal="right" vertical="center" wrapText="1"/>
    </xf>
    <xf numFmtId="37" fontId="25" fillId="0" borderId="0" xfId="0" applyNumberFormat="1" applyFont="1" applyAlignment="1">
      <alignment vertical="center" wrapText="1"/>
    </xf>
    <xf numFmtId="37" fontId="26" fillId="0" borderId="0" xfId="0" applyNumberFormat="1" applyFont="1" applyAlignment="1">
      <alignment vertical="center" wrapText="1"/>
    </xf>
    <xf numFmtId="37" fontId="27" fillId="0" borderId="0" xfId="0" applyNumberFormat="1" applyFont="1" applyAlignment="1">
      <alignment vertical="center" wrapText="1"/>
    </xf>
    <xf numFmtId="37" fontId="20" fillId="0" borderId="0" xfId="0" applyNumberFormat="1" applyFont="1" applyAlignment="1">
      <alignment vertical="center" wrapText="1"/>
    </xf>
    <xf numFmtId="37" fontId="28" fillId="0" borderId="0" xfId="0" applyNumberFormat="1" applyFont="1" applyAlignment="1">
      <alignment vertical="center" wrapText="1"/>
    </xf>
    <xf numFmtId="3" fontId="2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5" fontId="30" fillId="0" borderId="0" xfId="0" applyNumberFormat="1" applyFont="1" applyFill="1" applyAlignment="1">
      <alignment horizontal="right" vertical="center" wrapText="1" indent="1"/>
    </xf>
    <xf numFmtId="15" fontId="30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justify" vertical="center" wrapText="1"/>
    </xf>
    <xf numFmtId="0" fontId="18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34" fillId="0" borderId="0" xfId="0" applyFont="1" applyAlignment="1">
      <alignment wrapText="1"/>
    </xf>
    <xf numFmtId="3" fontId="34" fillId="0" borderId="3" xfId="0" applyNumberFormat="1" applyFont="1" applyFill="1" applyBorder="1" applyAlignment="1">
      <alignment horizontal="right"/>
    </xf>
    <xf numFmtId="0" fontId="35" fillId="0" borderId="3" xfId="0" applyFont="1" applyBorder="1" applyAlignment="1">
      <alignment horizontal="right"/>
    </xf>
    <xf numFmtId="3" fontId="34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35" fillId="0" borderId="0" xfId="0" applyFont="1" applyAlignment="1">
      <alignment horizontal="right"/>
    </xf>
    <xf numFmtId="37" fontId="36" fillId="0" borderId="3" xfId="0" applyNumberFormat="1" applyFont="1" applyFill="1" applyBorder="1" applyAlignment="1">
      <alignment horizontal="right"/>
    </xf>
    <xf numFmtId="37" fontId="5" fillId="0" borderId="0" xfId="0" applyNumberFormat="1" applyFont="1" applyFill="1"/>
    <xf numFmtId="0" fontId="37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/>
    <xf numFmtId="3" fontId="3" fillId="0" borderId="4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37" fontId="9" fillId="0" borderId="2" xfId="0" applyNumberFormat="1" applyFont="1" applyFill="1" applyBorder="1" applyAlignment="1">
      <alignment horizontal="right"/>
    </xf>
    <xf numFmtId="37" fontId="1" fillId="0" borderId="0" xfId="0" applyNumberFormat="1" applyFont="1" applyFill="1"/>
    <xf numFmtId="37" fontId="3" fillId="0" borderId="1" xfId="0" applyNumberFormat="1" applyFont="1" applyFill="1" applyBorder="1"/>
    <xf numFmtId="39" fontId="1" fillId="0" borderId="0" xfId="0" applyNumberFormat="1" applyFont="1" applyFill="1"/>
    <xf numFmtId="37" fontId="1" fillId="0" borderId="0" xfId="0" applyNumberFormat="1" applyFont="1"/>
    <xf numFmtId="3" fontId="6" fillId="0" borderId="0" xfId="0" applyNumberFormat="1" applyFont="1" applyAlignment="1">
      <alignment horizontal="right" vertical="center" wrapText="1"/>
    </xf>
    <xf numFmtId="3" fontId="11" fillId="0" borderId="0" xfId="0" applyNumberFormat="1" applyFont="1" applyFill="1"/>
    <xf numFmtId="0" fontId="10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37" fontId="12" fillId="0" borderId="0" xfId="0" applyNumberFormat="1" applyFont="1" applyFill="1" applyAlignment="1">
      <alignment horizontal="right" vertical="center"/>
    </xf>
    <xf numFmtId="37" fontId="38" fillId="0" borderId="0" xfId="0" applyNumberFormat="1" applyFont="1" applyAlignment="1">
      <alignment horizontal="right" vertical="center" wrapText="1"/>
    </xf>
    <xf numFmtId="0" fontId="11" fillId="0" borderId="0" xfId="0" applyFont="1" applyFill="1" applyAlignment="1">
      <alignment horizontal="right"/>
    </xf>
    <xf numFmtId="0" fontId="40" fillId="0" borderId="0" xfId="0" applyFont="1" applyAlignment="1">
      <alignment horizontal="right" vertical="center" wrapText="1"/>
    </xf>
    <xf numFmtId="0" fontId="7" fillId="0" borderId="0" xfId="0" applyFont="1"/>
    <xf numFmtId="165" fontId="11" fillId="0" borderId="0" xfId="1" applyFont="1" applyFill="1" applyAlignment="1">
      <alignment horizontal="right"/>
    </xf>
    <xf numFmtId="37" fontId="33" fillId="0" borderId="0" xfId="0" applyNumberFormat="1" applyFont="1" applyAlignment="1">
      <alignment horizontal="right" vertical="center" wrapText="1"/>
    </xf>
    <xf numFmtId="37" fontId="21" fillId="0" borderId="0" xfId="0" applyNumberFormat="1" applyFont="1" applyAlignment="1">
      <alignment vertical="center" wrapText="1"/>
    </xf>
    <xf numFmtId="0" fontId="34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2"/>
  <sheetViews>
    <sheetView tabSelected="1" zoomScale="70" zoomScaleNormal="70" workbookViewId="0">
      <selection activeCell="L32" sqref="L32"/>
    </sheetView>
  </sheetViews>
  <sheetFormatPr defaultColWidth="9.140625" defaultRowHeight="17.25" x14ac:dyDescent="0.3"/>
  <cols>
    <col min="1" max="1" width="9.140625" style="63"/>
    <col min="2" max="2" width="56.85546875" style="63" customWidth="1"/>
    <col min="3" max="3" width="18.42578125" style="12" customWidth="1"/>
    <col min="4" max="4" width="17.42578125" style="12" customWidth="1"/>
    <col min="5" max="16384" width="9.140625" style="63"/>
  </cols>
  <sheetData>
    <row r="1" spans="2:5" ht="18" thickBot="1" x14ac:dyDescent="0.35"/>
    <row r="2" spans="2:5" x14ac:dyDescent="0.3">
      <c r="B2" s="64"/>
      <c r="C2" s="5">
        <v>43830</v>
      </c>
      <c r="D2" s="5">
        <v>44196</v>
      </c>
    </row>
    <row r="3" spans="2:5" ht="18" thickBot="1" x14ac:dyDescent="0.35">
      <c r="B3" s="64"/>
      <c r="C3" s="65"/>
      <c r="D3" s="66"/>
    </row>
    <row r="4" spans="2:5" x14ac:dyDescent="0.3">
      <c r="B4" s="64"/>
      <c r="D4" s="67"/>
    </row>
    <row r="5" spans="2:5" x14ac:dyDescent="0.3">
      <c r="B5" s="4" t="s">
        <v>4</v>
      </c>
      <c r="C5" s="2"/>
      <c r="D5" s="6"/>
    </row>
    <row r="6" spans="2:5" x14ac:dyDescent="0.3">
      <c r="B6" s="7" t="s">
        <v>7</v>
      </c>
      <c r="C6" s="2">
        <v>622962093</v>
      </c>
      <c r="D6" s="8">
        <v>731437847</v>
      </c>
    </row>
    <row r="7" spans="2:5" x14ac:dyDescent="0.3">
      <c r="B7" s="7" t="s">
        <v>6</v>
      </c>
      <c r="C7" s="2">
        <v>9359179</v>
      </c>
      <c r="D7" s="13">
        <v>19192069</v>
      </c>
    </row>
    <row r="8" spans="2:5" x14ac:dyDescent="0.3">
      <c r="B8" s="7" t="s">
        <v>5</v>
      </c>
      <c r="C8" s="2">
        <v>3058597272</v>
      </c>
      <c r="D8" s="8">
        <v>3931692560</v>
      </c>
      <c r="E8" s="1"/>
    </row>
    <row r="9" spans="2:5" x14ac:dyDescent="0.3">
      <c r="B9" s="7" t="s">
        <v>8</v>
      </c>
      <c r="C9" s="2">
        <v>9775599</v>
      </c>
      <c r="D9" s="8">
        <v>9082127</v>
      </c>
      <c r="E9" s="1"/>
    </row>
    <row r="10" spans="2:5" x14ac:dyDescent="0.3">
      <c r="B10" s="7" t="s">
        <v>9</v>
      </c>
      <c r="C10" s="2">
        <v>723921414</v>
      </c>
      <c r="D10" s="8">
        <v>1364268828</v>
      </c>
      <c r="E10" s="1"/>
    </row>
    <row r="11" spans="2:5" ht="18" thickBot="1" x14ac:dyDescent="0.35">
      <c r="B11" s="1" t="s">
        <v>104</v>
      </c>
      <c r="C11" s="2" t="s">
        <v>118</v>
      </c>
      <c r="D11" s="13">
        <v>4985106</v>
      </c>
      <c r="E11" s="1"/>
    </row>
    <row r="12" spans="2:5" ht="18" thickBot="1" x14ac:dyDescent="0.35">
      <c r="B12" s="4"/>
      <c r="C12" s="9">
        <f>SUM(C6:C11)</f>
        <v>4424615557</v>
      </c>
      <c r="D12" s="9">
        <f>SUM(D6:D11)</f>
        <v>6060658537</v>
      </c>
      <c r="E12" s="1"/>
    </row>
    <row r="13" spans="2:5" x14ac:dyDescent="0.3">
      <c r="B13" s="68"/>
      <c r="D13" s="69"/>
    </row>
    <row r="14" spans="2:5" x14ac:dyDescent="0.3">
      <c r="B14" s="4" t="s">
        <v>0</v>
      </c>
      <c r="C14" s="2"/>
      <c r="D14" s="8"/>
    </row>
    <row r="15" spans="2:5" x14ac:dyDescent="0.3">
      <c r="B15" s="7" t="s">
        <v>10</v>
      </c>
      <c r="C15" s="2">
        <v>494614492</v>
      </c>
      <c r="D15" s="8">
        <v>194141876</v>
      </c>
    </row>
    <row r="16" spans="2:5" x14ac:dyDescent="0.3">
      <c r="B16" s="77" t="s">
        <v>11</v>
      </c>
      <c r="C16" s="2">
        <v>524500459</v>
      </c>
      <c r="D16" s="8">
        <v>677396485</v>
      </c>
    </row>
    <row r="17" spans="2:4" ht="18" thickBot="1" x14ac:dyDescent="0.35">
      <c r="B17" s="7" t="s">
        <v>12</v>
      </c>
      <c r="C17" s="2">
        <v>352985119</v>
      </c>
      <c r="D17" s="8">
        <v>289452040</v>
      </c>
    </row>
    <row r="18" spans="2:4" ht="18" thickBot="1" x14ac:dyDescent="0.35">
      <c r="B18" s="4"/>
      <c r="C18" s="9">
        <f>SUM(C15:C17)</f>
        <v>1372100070</v>
      </c>
      <c r="D18" s="9">
        <f>SUM(D15:D17)</f>
        <v>1160990401</v>
      </c>
    </row>
    <row r="19" spans="2:4" x14ac:dyDescent="0.3">
      <c r="B19" s="4"/>
      <c r="C19" s="6"/>
      <c r="D19" s="6"/>
    </row>
    <row r="20" spans="2:4" ht="18" thickBot="1" x14ac:dyDescent="0.35">
      <c r="B20" s="4" t="s">
        <v>13</v>
      </c>
      <c r="C20" s="78">
        <f>C18+C12</f>
        <v>5796715627</v>
      </c>
      <c r="D20" s="78">
        <f>D18+D12</f>
        <v>7221648938</v>
      </c>
    </row>
    <row r="21" spans="2:4" ht="18" thickTop="1" x14ac:dyDescent="0.3">
      <c r="B21" s="68"/>
      <c r="D21" s="69"/>
    </row>
    <row r="22" spans="2:4" x14ac:dyDescent="0.3">
      <c r="B22" s="4" t="s">
        <v>14</v>
      </c>
      <c r="C22" s="2"/>
      <c r="D22" s="8"/>
    </row>
    <row r="23" spans="2:4" x14ac:dyDescent="0.3">
      <c r="B23" s="7"/>
      <c r="C23" s="2"/>
      <c r="D23" s="8"/>
    </row>
    <row r="24" spans="2:4" x14ac:dyDescent="0.3">
      <c r="B24" s="4" t="s">
        <v>15</v>
      </c>
      <c r="C24" s="2"/>
      <c r="D24" s="8"/>
    </row>
    <row r="25" spans="2:4" x14ac:dyDescent="0.3">
      <c r="B25" s="7" t="s">
        <v>16</v>
      </c>
      <c r="C25" s="2">
        <v>117738440</v>
      </c>
      <c r="D25" s="8">
        <v>117738440</v>
      </c>
    </row>
    <row r="26" spans="2:4" x14ac:dyDescent="0.3">
      <c r="B26" s="7" t="s">
        <v>17</v>
      </c>
      <c r="C26" s="2">
        <v>441418396</v>
      </c>
      <c r="D26" s="8">
        <v>441418396</v>
      </c>
    </row>
    <row r="27" spans="2:4" x14ac:dyDescent="0.3">
      <c r="B27" s="7" t="s">
        <v>18</v>
      </c>
      <c r="C27" s="2">
        <v>247478865</v>
      </c>
      <c r="D27" s="8">
        <v>247478865</v>
      </c>
    </row>
    <row r="28" spans="2:4" x14ac:dyDescent="0.3">
      <c r="B28" s="7" t="s">
        <v>19</v>
      </c>
      <c r="C28" s="2">
        <v>1265796861</v>
      </c>
      <c r="D28" s="8">
        <v>1265796861</v>
      </c>
    </row>
    <row r="29" spans="2:4" x14ac:dyDescent="0.3">
      <c r="B29" s="7" t="s">
        <v>20</v>
      </c>
      <c r="C29" s="2">
        <v>1699175132</v>
      </c>
      <c r="D29" s="8">
        <v>1693268334</v>
      </c>
    </row>
    <row r="30" spans="2:4" ht="18" thickBot="1" x14ac:dyDescent="0.35">
      <c r="B30" s="7" t="s">
        <v>119</v>
      </c>
      <c r="C30" s="2">
        <v>3668307</v>
      </c>
      <c r="D30" s="8">
        <v>-19432339</v>
      </c>
    </row>
    <row r="31" spans="2:4" ht="18" thickBot="1" x14ac:dyDescent="0.35">
      <c r="B31" s="4"/>
      <c r="C31" s="9">
        <f>SUM(C25:C30)</f>
        <v>3775276001</v>
      </c>
      <c r="D31" s="9">
        <f>SUM(D25:D30)</f>
        <v>3746268557</v>
      </c>
    </row>
    <row r="32" spans="2:4" x14ac:dyDescent="0.3">
      <c r="B32" s="4" t="s">
        <v>21</v>
      </c>
      <c r="C32" s="2"/>
      <c r="D32" s="8"/>
    </row>
    <row r="33" spans="2:4" x14ac:dyDescent="0.3">
      <c r="B33" s="7" t="s">
        <v>22</v>
      </c>
      <c r="C33" s="2">
        <v>661062420</v>
      </c>
      <c r="D33" s="8">
        <v>1593385489</v>
      </c>
    </row>
    <row r="34" spans="2:4" x14ac:dyDescent="0.3">
      <c r="B34" s="7" t="s">
        <v>23</v>
      </c>
      <c r="C34" s="2">
        <v>119858608</v>
      </c>
      <c r="D34" s="8">
        <v>118611004</v>
      </c>
    </row>
    <row r="35" spans="2:4" x14ac:dyDescent="0.3">
      <c r="B35" s="7" t="s">
        <v>24</v>
      </c>
      <c r="C35" s="2">
        <v>647728922</v>
      </c>
      <c r="D35" s="8">
        <v>1043635227</v>
      </c>
    </row>
    <row r="36" spans="2:4" x14ac:dyDescent="0.3">
      <c r="B36" s="7" t="s">
        <v>25</v>
      </c>
      <c r="C36" s="13">
        <v>8071065</v>
      </c>
      <c r="D36" s="8" t="s">
        <v>3</v>
      </c>
    </row>
    <row r="37" spans="2:4" ht="18" thickBot="1" x14ac:dyDescent="0.35">
      <c r="B37" s="7" t="s">
        <v>26</v>
      </c>
      <c r="C37" s="2">
        <v>53278838</v>
      </c>
      <c r="D37" s="13">
        <v>16482440</v>
      </c>
    </row>
    <row r="38" spans="2:4" ht="18" thickBot="1" x14ac:dyDescent="0.35">
      <c r="B38" s="4"/>
      <c r="C38" s="9">
        <f>SUM(C33:C37)</f>
        <v>1489999853</v>
      </c>
      <c r="D38" s="9">
        <f>SUM(D33:D37)</f>
        <v>2772114160</v>
      </c>
    </row>
    <row r="40" spans="2:4" x14ac:dyDescent="0.3">
      <c r="B40" s="64"/>
      <c r="D40" s="70"/>
    </row>
    <row r="41" spans="2:4" x14ac:dyDescent="0.3">
      <c r="B41" s="4" t="s">
        <v>27</v>
      </c>
      <c r="C41" s="2"/>
      <c r="D41" s="8"/>
    </row>
    <row r="42" spans="2:4" x14ac:dyDescent="0.3">
      <c r="B42" s="7" t="s">
        <v>28</v>
      </c>
      <c r="C42" s="2">
        <v>432292265</v>
      </c>
      <c r="D42" s="8">
        <v>434132013</v>
      </c>
    </row>
    <row r="43" spans="2:4" x14ac:dyDescent="0.3">
      <c r="B43" s="7" t="s">
        <v>24</v>
      </c>
      <c r="C43" s="2">
        <v>22186786</v>
      </c>
      <c r="D43" s="8">
        <v>69030913</v>
      </c>
    </row>
    <row r="44" spans="2:4" x14ac:dyDescent="0.3">
      <c r="B44" s="7" t="s">
        <v>29</v>
      </c>
      <c r="C44" s="2">
        <v>72239710</v>
      </c>
      <c r="D44" s="13">
        <v>75794781</v>
      </c>
    </row>
    <row r="45" spans="2:4" x14ac:dyDescent="0.3">
      <c r="B45" s="7" t="s">
        <v>105</v>
      </c>
      <c r="C45" s="2">
        <v>2867580</v>
      </c>
      <c r="D45" s="8">
        <v>121410422</v>
      </c>
    </row>
    <row r="46" spans="2:4" ht="18" thickBot="1" x14ac:dyDescent="0.35">
      <c r="B46" s="7" t="s">
        <v>23</v>
      </c>
      <c r="C46" s="2">
        <v>1853432</v>
      </c>
      <c r="D46" s="8">
        <v>2898092</v>
      </c>
    </row>
    <row r="47" spans="2:4" ht="18" thickBot="1" x14ac:dyDescent="0.35">
      <c r="B47" s="4"/>
      <c r="C47" s="9">
        <f>SUM(C42:C46)</f>
        <v>531439773</v>
      </c>
      <c r="D47" s="9">
        <f>SUM(D42:D46)</f>
        <v>703266221</v>
      </c>
    </row>
    <row r="48" spans="2:4" x14ac:dyDescent="0.3">
      <c r="B48" s="4"/>
      <c r="C48" s="8"/>
      <c r="D48" s="8"/>
    </row>
    <row r="49" spans="2:4" ht="18" thickBot="1" x14ac:dyDescent="0.35">
      <c r="B49" s="4" t="s">
        <v>30</v>
      </c>
      <c r="C49" s="10">
        <f>C38+C47</f>
        <v>2021439626</v>
      </c>
      <c r="D49" s="10">
        <f>D38+D47</f>
        <v>3475380381</v>
      </c>
    </row>
    <row r="50" spans="2:4" x14ac:dyDescent="0.3">
      <c r="B50" s="4"/>
      <c r="C50" s="6"/>
      <c r="D50" s="6"/>
    </row>
    <row r="51" spans="2:4" x14ac:dyDescent="0.3">
      <c r="B51" s="4" t="s">
        <v>31</v>
      </c>
      <c r="C51" s="79">
        <f>C31+C49</f>
        <v>5796715627</v>
      </c>
      <c r="D51" s="79">
        <f>D31+D49</f>
        <v>7221648938</v>
      </c>
    </row>
    <row r="52" spans="2:4" x14ac:dyDescent="0.3">
      <c r="B52" s="1"/>
      <c r="C52" s="2"/>
      <c r="D5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zoomScale="60" zoomScaleNormal="60" workbookViewId="0">
      <selection activeCell="E21" sqref="E21"/>
    </sheetView>
  </sheetViews>
  <sheetFormatPr defaultColWidth="8.7109375" defaultRowHeight="17.25" x14ac:dyDescent="0.3"/>
  <cols>
    <col min="1" max="1" width="82.5703125" style="63" customWidth="1"/>
    <col min="2" max="2" width="23.28515625" style="12" customWidth="1"/>
    <col min="3" max="3" width="21" style="12" customWidth="1"/>
    <col min="4" max="16384" width="8.7109375" style="63"/>
  </cols>
  <sheetData>
    <row r="1" spans="1:3" ht="18" thickBot="1" x14ac:dyDescent="0.35"/>
    <row r="2" spans="1:3" x14ac:dyDescent="0.3">
      <c r="A2" s="97"/>
      <c r="B2" s="80" t="s">
        <v>1</v>
      </c>
      <c r="C2" s="80" t="s">
        <v>1</v>
      </c>
    </row>
    <row r="3" spans="1:3" x14ac:dyDescent="0.3">
      <c r="A3" s="97"/>
      <c r="B3" s="15">
        <v>43466</v>
      </c>
      <c r="C3" s="16">
        <v>43831</v>
      </c>
    </row>
    <row r="4" spans="1:3" x14ac:dyDescent="0.3">
      <c r="A4" s="97"/>
      <c r="B4" s="15">
        <v>43830</v>
      </c>
      <c r="C4" s="16">
        <v>44196</v>
      </c>
    </row>
    <row r="5" spans="1:3" x14ac:dyDescent="0.3">
      <c r="A5" s="71"/>
      <c r="B5" s="72"/>
      <c r="C5" s="72"/>
    </row>
    <row r="6" spans="1:3" ht="18" thickBot="1" x14ac:dyDescent="0.35">
      <c r="A6" s="71"/>
      <c r="B6" s="73"/>
      <c r="C6" s="73"/>
    </row>
    <row r="7" spans="1:3" ht="16.5" customHeight="1" x14ac:dyDescent="0.3">
      <c r="A7" s="62"/>
      <c r="B7" s="81"/>
      <c r="C7" s="81"/>
    </row>
    <row r="8" spans="1:3" x14ac:dyDescent="0.3">
      <c r="A8" s="7" t="s">
        <v>32</v>
      </c>
      <c r="B8" s="81">
        <v>1192597737</v>
      </c>
      <c r="C8" s="81">
        <v>1150464877</v>
      </c>
    </row>
    <row r="9" spans="1:3" x14ac:dyDescent="0.3">
      <c r="A9" s="7" t="s">
        <v>33</v>
      </c>
      <c r="B9" s="81">
        <v>327696392</v>
      </c>
      <c r="C9" s="81">
        <v>114222513</v>
      </c>
    </row>
    <row r="10" spans="1:3" ht="18" thickBot="1" x14ac:dyDescent="0.35">
      <c r="A10" s="7" t="s">
        <v>34</v>
      </c>
      <c r="B10" s="81">
        <v>55630757</v>
      </c>
      <c r="C10" s="81">
        <v>73327808</v>
      </c>
    </row>
    <row r="11" spans="1:3" ht="35.25" thickBot="1" x14ac:dyDescent="0.35">
      <c r="A11" s="4" t="s">
        <v>35</v>
      </c>
      <c r="B11" s="82">
        <f>SUM(B8:B10)</f>
        <v>1575924886</v>
      </c>
      <c r="C11" s="82">
        <f>SUM(C8:C10)</f>
        <v>1338015198</v>
      </c>
    </row>
    <row r="12" spans="1:3" x14ac:dyDescent="0.3">
      <c r="A12" s="7"/>
      <c r="B12" s="81"/>
      <c r="C12" s="81"/>
    </row>
    <row r="13" spans="1:3" x14ac:dyDescent="0.3">
      <c r="A13" s="7" t="s">
        <v>36</v>
      </c>
      <c r="B13" s="81">
        <v>-195700887</v>
      </c>
      <c r="C13" s="81">
        <v>-248718205</v>
      </c>
    </row>
    <row r="14" spans="1:3" x14ac:dyDescent="0.3">
      <c r="A14" s="7" t="s">
        <v>37</v>
      </c>
      <c r="B14" s="81">
        <v>-415818106</v>
      </c>
      <c r="C14" s="81">
        <v>-434561188</v>
      </c>
    </row>
    <row r="15" spans="1:3" ht="21" customHeight="1" x14ac:dyDescent="0.3">
      <c r="A15" s="7" t="s">
        <v>80</v>
      </c>
      <c r="B15" s="81">
        <v>-99266835</v>
      </c>
      <c r="C15" s="81">
        <v>-115609386</v>
      </c>
    </row>
    <row r="16" spans="1:3" x14ac:dyDescent="0.3">
      <c r="A16" s="7" t="s">
        <v>38</v>
      </c>
      <c r="B16" s="81">
        <v>-151374380</v>
      </c>
      <c r="C16" s="81">
        <v>-107760493</v>
      </c>
    </row>
    <row r="17" spans="1:3" x14ac:dyDescent="0.3">
      <c r="A17" s="7" t="s">
        <v>39</v>
      </c>
      <c r="B17" s="81">
        <v>-29899092</v>
      </c>
      <c r="C17" s="81">
        <v>-30406540</v>
      </c>
    </row>
    <row r="18" spans="1:3" x14ac:dyDescent="0.3">
      <c r="A18" s="7" t="s">
        <v>40</v>
      </c>
      <c r="B18" s="81">
        <v>-111290048</v>
      </c>
      <c r="C18" s="81">
        <v>-71869930</v>
      </c>
    </row>
    <row r="19" spans="1:3" ht="20.100000000000001" customHeight="1" x14ac:dyDescent="0.3">
      <c r="A19" s="7" t="s">
        <v>41</v>
      </c>
      <c r="B19" s="81">
        <v>-49818887</v>
      </c>
      <c r="C19" s="81">
        <v>-6121086</v>
      </c>
    </row>
    <row r="20" spans="1:3" ht="18" thickBot="1" x14ac:dyDescent="0.35">
      <c r="A20" s="7" t="s">
        <v>42</v>
      </c>
      <c r="B20" s="81">
        <v>-181453361</v>
      </c>
      <c r="C20" s="81">
        <v>-158473942</v>
      </c>
    </row>
    <row r="21" spans="1:3" ht="35.25" thickBot="1" x14ac:dyDescent="0.35">
      <c r="A21" s="4" t="s">
        <v>43</v>
      </c>
      <c r="B21" s="82">
        <f>B11+SUM(B13:B20)</f>
        <v>341303290</v>
      </c>
      <c r="C21" s="82">
        <f>C11+SUM(C13:C20)</f>
        <v>164494428</v>
      </c>
    </row>
    <row r="22" spans="1:3" x14ac:dyDescent="0.3">
      <c r="A22" s="7"/>
      <c r="B22" s="81"/>
      <c r="C22" s="81"/>
    </row>
    <row r="23" spans="1:3" x14ac:dyDescent="0.3">
      <c r="A23" s="7" t="s">
        <v>44</v>
      </c>
      <c r="B23" s="81">
        <v>324687807</v>
      </c>
      <c r="C23" s="81">
        <v>199239242</v>
      </c>
    </row>
    <row r="24" spans="1:3" x14ac:dyDescent="0.3">
      <c r="A24" s="7" t="s">
        <v>45</v>
      </c>
      <c r="B24" s="81">
        <v>-324687807</v>
      </c>
      <c r="C24" s="81">
        <v>-199239242</v>
      </c>
    </row>
    <row r="25" spans="1:3" x14ac:dyDescent="0.3">
      <c r="A25" s="7" t="s">
        <v>46</v>
      </c>
      <c r="B25" s="81">
        <v>868356796</v>
      </c>
      <c r="C25" s="81">
        <v>1587548396</v>
      </c>
    </row>
    <row r="26" spans="1:3" x14ac:dyDescent="0.3">
      <c r="A26" s="7" t="s">
        <v>47</v>
      </c>
      <c r="B26" s="81">
        <v>-868356796</v>
      </c>
      <c r="C26" s="81">
        <v>-1587548396</v>
      </c>
    </row>
    <row r="27" spans="1:3" ht="18" thickBot="1" x14ac:dyDescent="0.35">
      <c r="A27" s="7"/>
      <c r="B27" s="81"/>
      <c r="C27" s="81"/>
    </row>
    <row r="28" spans="1:3" ht="18" thickBot="1" x14ac:dyDescent="0.35">
      <c r="A28" s="4" t="s">
        <v>48</v>
      </c>
      <c r="B28" s="82">
        <f>SUM(B21:B27)</f>
        <v>341303290</v>
      </c>
      <c r="C28" s="82">
        <f>SUM(C21:C27)</f>
        <v>164494428</v>
      </c>
    </row>
    <row r="29" spans="1:3" x14ac:dyDescent="0.3">
      <c r="A29" s="7"/>
      <c r="B29" s="81"/>
      <c r="C29" s="81"/>
    </row>
    <row r="30" spans="1:3" x14ac:dyDescent="0.3">
      <c r="A30" s="7" t="s">
        <v>49</v>
      </c>
      <c r="B30" s="81">
        <v>101618158</v>
      </c>
      <c r="C30" s="81">
        <v>68929384</v>
      </c>
    </row>
    <row r="31" spans="1:3" ht="18" thickBot="1" x14ac:dyDescent="0.35">
      <c r="A31" s="7" t="s">
        <v>50</v>
      </c>
      <c r="B31" s="81">
        <v>-30778655</v>
      </c>
      <c r="C31" s="81">
        <v>-33871638</v>
      </c>
    </row>
    <row r="32" spans="1:3" ht="18" thickBot="1" x14ac:dyDescent="0.35">
      <c r="A32" s="4" t="s">
        <v>51</v>
      </c>
      <c r="B32" s="82">
        <f>SUM(B30:B31)</f>
        <v>70839503</v>
      </c>
      <c r="C32" s="82">
        <f>SUM(C30:C31)</f>
        <v>35057746</v>
      </c>
    </row>
    <row r="33" spans="1:3" ht="18" thickBot="1" x14ac:dyDescent="0.35">
      <c r="A33" s="7"/>
      <c r="B33" s="81"/>
      <c r="C33" s="81"/>
    </row>
    <row r="34" spans="1:3" ht="18" thickBot="1" x14ac:dyDescent="0.35">
      <c r="A34" s="4" t="s">
        <v>52</v>
      </c>
      <c r="B34" s="82">
        <f>B32+B28</f>
        <v>412142793</v>
      </c>
      <c r="C34" s="82">
        <f>C32+C28</f>
        <v>199552174</v>
      </c>
    </row>
    <row r="35" spans="1:3" x14ac:dyDescent="0.3">
      <c r="A35" s="7"/>
      <c r="B35" s="81"/>
      <c r="C35" s="81"/>
    </row>
    <row r="36" spans="1:3" x14ac:dyDescent="0.3">
      <c r="A36" s="7" t="s">
        <v>53</v>
      </c>
      <c r="B36" s="81">
        <v>-70748512</v>
      </c>
      <c r="C36" s="81">
        <v>-34327858</v>
      </c>
    </row>
    <row r="37" spans="1:3" ht="18" thickBot="1" x14ac:dyDescent="0.35">
      <c r="A37" s="7"/>
      <c r="B37" s="81"/>
      <c r="C37" s="81"/>
    </row>
    <row r="38" spans="1:3" ht="18" thickBot="1" x14ac:dyDescent="0.35">
      <c r="A38" s="62" t="s">
        <v>54</v>
      </c>
      <c r="B38" s="82">
        <f>SUM(B34:B37)</f>
        <v>341394281</v>
      </c>
      <c r="C38" s="82">
        <f>SUM(C34:C37)</f>
        <v>165224316</v>
      </c>
    </row>
    <row r="39" spans="1:3" x14ac:dyDescent="0.3">
      <c r="A39" s="62" t="s">
        <v>2</v>
      </c>
      <c r="B39" s="84"/>
      <c r="C39" s="84"/>
    </row>
    <row r="40" spans="1:3" x14ac:dyDescent="0.3">
      <c r="A40" s="93" t="s">
        <v>120</v>
      </c>
      <c r="B40" s="84">
        <v>3668307</v>
      </c>
      <c r="C40" s="84">
        <v>-19432339</v>
      </c>
    </row>
    <row r="41" spans="1:3" x14ac:dyDescent="0.3">
      <c r="A41" s="76"/>
      <c r="B41" s="81"/>
      <c r="C41" s="81"/>
    </row>
    <row r="42" spans="1:3" x14ac:dyDescent="0.3">
      <c r="A42" s="11" t="s">
        <v>81</v>
      </c>
      <c r="B42" s="83">
        <v>29</v>
      </c>
      <c r="C42" s="83">
        <v>14.03</v>
      </c>
    </row>
    <row r="43" spans="1:3" x14ac:dyDescent="0.3">
      <c r="A43" s="75"/>
      <c r="B43" s="74"/>
      <c r="C43" s="74"/>
    </row>
    <row r="44" spans="1:3" x14ac:dyDescent="0.3">
      <c r="A44" s="93" t="s">
        <v>106</v>
      </c>
      <c r="B44" s="84">
        <v>-4636774</v>
      </c>
      <c r="C44" s="84">
        <v>7341946</v>
      </c>
    </row>
    <row r="45" spans="1:3" ht="18" thickBot="1" x14ac:dyDescent="0.35">
      <c r="A45" s="75"/>
      <c r="B45" s="81"/>
      <c r="C45" s="81"/>
    </row>
    <row r="46" spans="1:3" ht="18" thickBot="1" x14ac:dyDescent="0.35">
      <c r="A46" s="62" t="s">
        <v>55</v>
      </c>
      <c r="B46" s="82">
        <f>B38+B44+B40</f>
        <v>340425814</v>
      </c>
      <c r="C46" s="82">
        <v>153133924</v>
      </c>
    </row>
    <row r="47" spans="1:3" x14ac:dyDescent="0.3">
      <c r="A47" s="68"/>
      <c r="B47" s="74"/>
      <c r="C47" s="74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7" zoomScale="60" zoomScaleNormal="60" workbookViewId="0">
      <selection activeCell="C28" sqref="C28"/>
    </sheetView>
  </sheetViews>
  <sheetFormatPr defaultColWidth="8.7109375" defaultRowHeight="17.25" x14ac:dyDescent="0.3"/>
  <cols>
    <col min="1" max="1" width="4.5703125" style="19" customWidth="1"/>
    <col min="2" max="2" width="45.7109375" style="29" bestFit="1" customWidth="1"/>
    <col min="3" max="3" width="23.42578125" style="29" customWidth="1"/>
    <col min="4" max="4" width="20.28515625" style="29" customWidth="1"/>
    <col min="5" max="5" width="20" style="29" customWidth="1"/>
    <col min="6" max="6" width="23.7109375" style="29" customWidth="1"/>
    <col min="7" max="8" width="25.28515625" style="29" customWidth="1"/>
    <col min="9" max="16384" width="8.7109375" style="19"/>
  </cols>
  <sheetData>
    <row r="1" spans="2:9" ht="34.5" x14ac:dyDescent="0.3">
      <c r="B1" s="18"/>
      <c r="C1" s="87" t="s">
        <v>71</v>
      </c>
      <c r="D1" s="87" t="s">
        <v>56</v>
      </c>
      <c r="E1" s="87" t="s">
        <v>72</v>
      </c>
      <c r="F1" s="87" t="s">
        <v>19</v>
      </c>
      <c r="G1" s="87" t="s">
        <v>20</v>
      </c>
      <c r="H1" s="87" t="s">
        <v>57</v>
      </c>
    </row>
    <row r="2" spans="2:9" x14ac:dyDescent="0.3">
      <c r="B2" s="18"/>
      <c r="C2" s="88"/>
      <c r="D2" s="88"/>
      <c r="E2" s="88" t="s">
        <v>73</v>
      </c>
      <c r="F2" s="88"/>
      <c r="G2" s="88"/>
      <c r="H2" s="88"/>
    </row>
    <row r="3" spans="2:9" x14ac:dyDescent="0.3">
      <c r="B3" s="20"/>
      <c r="C3" s="89"/>
      <c r="D3" s="89"/>
      <c r="E3" s="89"/>
      <c r="F3" s="89"/>
      <c r="G3" s="89"/>
      <c r="H3" s="89"/>
    </row>
    <row r="4" spans="2:9" x14ac:dyDescent="0.3">
      <c r="B4" s="21"/>
      <c r="C4" s="31"/>
      <c r="D4" s="31"/>
      <c r="E4" s="31"/>
      <c r="F4" s="31"/>
      <c r="G4" s="31"/>
      <c r="H4" s="31"/>
    </row>
    <row r="5" spans="2:9" x14ac:dyDescent="0.3">
      <c r="B5" s="21" t="s">
        <v>79</v>
      </c>
      <c r="C5" s="85">
        <v>117738440</v>
      </c>
      <c r="D5" s="85">
        <v>441418396</v>
      </c>
      <c r="E5" s="85">
        <v>247478865</v>
      </c>
      <c r="F5" s="85">
        <v>1265796861</v>
      </c>
      <c r="G5" s="85">
        <v>1636830544</v>
      </c>
      <c r="H5" s="85">
        <v>3709263106</v>
      </c>
    </row>
    <row r="6" spans="2:9" ht="26.1" customHeight="1" x14ac:dyDescent="0.3">
      <c r="B6" s="23"/>
      <c r="C6" s="24"/>
      <c r="D6" s="24"/>
      <c r="E6" s="24"/>
      <c r="F6" s="30"/>
      <c r="G6" s="30"/>
      <c r="H6" s="30"/>
    </row>
    <row r="7" spans="2:9" x14ac:dyDescent="0.3">
      <c r="B7" s="25" t="s">
        <v>58</v>
      </c>
      <c r="C7" s="91" t="s">
        <v>68</v>
      </c>
      <c r="D7" s="91" t="s">
        <v>69</v>
      </c>
      <c r="E7" s="91" t="s">
        <v>68</v>
      </c>
      <c r="F7" s="91" t="s">
        <v>75</v>
      </c>
      <c r="G7" s="90">
        <v>341394281</v>
      </c>
      <c r="H7" s="90">
        <v>341394281</v>
      </c>
    </row>
    <row r="8" spans="2:9" ht="26.45" customHeight="1" x14ac:dyDescent="0.3">
      <c r="B8" s="23" t="s">
        <v>106</v>
      </c>
      <c r="C8" s="91" t="s">
        <v>3</v>
      </c>
      <c r="D8" s="91" t="s">
        <v>3</v>
      </c>
      <c r="E8" s="91" t="s">
        <v>3</v>
      </c>
      <c r="F8" s="91" t="s">
        <v>3</v>
      </c>
      <c r="G8" s="90">
        <v>-4636774</v>
      </c>
      <c r="H8" s="90">
        <v>-4636774</v>
      </c>
    </row>
    <row r="9" spans="2:9" x14ac:dyDescent="0.3">
      <c r="B9" s="23" t="s">
        <v>108</v>
      </c>
      <c r="C9" s="94" t="s">
        <v>3</v>
      </c>
      <c r="D9" s="94" t="s">
        <v>3</v>
      </c>
      <c r="E9" s="94" t="s">
        <v>3</v>
      </c>
      <c r="F9" s="94" t="s">
        <v>3</v>
      </c>
      <c r="G9" s="90">
        <v>-255021461</v>
      </c>
      <c r="H9" s="90">
        <v>-255021461</v>
      </c>
    </row>
    <row r="10" spans="2:9" x14ac:dyDescent="0.3">
      <c r="B10" s="23" t="s">
        <v>107</v>
      </c>
      <c r="C10" s="91" t="s">
        <v>68</v>
      </c>
      <c r="D10" s="91" t="s">
        <v>68</v>
      </c>
      <c r="E10" s="91" t="s">
        <v>69</v>
      </c>
      <c r="F10" s="91" t="s">
        <v>70</v>
      </c>
      <c r="G10" s="90">
        <v>-19391459</v>
      </c>
      <c r="H10" s="90">
        <v>-19391459</v>
      </c>
    </row>
    <row r="11" spans="2:9" ht="34.5" x14ac:dyDescent="0.3">
      <c r="B11" s="23" t="s">
        <v>119</v>
      </c>
      <c r="C11" s="92" t="s">
        <v>121</v>
      </c>
      <c r="D11" s="92" t="s">
        <v>77</v>
      </c>
      <c r="E11" s="92" t="s">
        <v>77</v>
      </c>
      <c r="F11" s="92" t="s">
        <v>70</v>
      </c>
      <c r="G11" s="90">
        <v>3668307</v>
      </c>
      <c r="H11" s="90">
        <v>3668307</v>
      </c>
    </row>
    <row r="12" spans="2:9" x14ac:dyDescent="0.3">
      <c r="B12" s="26" t="s">
        <v>74</v>
      </c>
      <c r="C12" s="31">
        <v>117738440</v>
      </c>
      <c r="D12" s="31">
        <v>441418396</v>
      </c>
      <c r="E12" s="31">
        <v>247478865</v>
      </c>
      <c r="F12" s="31">
        <v>1265796861</v>
      </c>
      <c r="G12" s="31">
        <v>1702843439</v>
      </c>
      <c r="H12" s="31">
        <v>3775276001</v>
      </c>
    </row>
    <row r="13" spans="2:9" ht="26.1" customHeight="1" x14ac:dyDescent="0.3">
      <c r="B13" s="26"/>
      <c r="C13" s="31"/>
      <c r="D13" s="31"/>
      <c r="E13" s="31"/>
      <c r="F13" s="31"/>
      <c r="G13" s="90"/>
      <c r="H13" s="90"/>
      <c r="I13" s="26"/>
    </row>
    <row r="14" spans="2:9" x14ac:dyDescent="0.3">
      <c r="B14" s="23" t="s">
        <v>54</v>
      </c>
      <c r="C14" s="91" t="s">
        <v>3</v>
      </c>
      <c r="D14" s="91" t="s">
        <v>3</v>
      </c>
      <c r="E14" s="91" t="s">
        <v>3</v>
      </c>
      <c r="F14" s="91" t="s">
        <v>3</v>
      </c>
      <c r="G14" s="90">
        <v>165224316</v>
      </c>
      <c r="H14" s="90">
        <v>165224316</v>
      </c>
    </row>
    <row r="15" spans="2:9" x14ac:dyDescent="0.3">
      <c r="B15" s="23" t="s">
        <v>106</v>
      </c>
      <c r="C15" s="91" t="s">
        <v>3</v>
      </c>
      <c r="D15" s="91" t="s">
        <v>3</v>
      </c>
      <c r="E15" s="91" t="s">
        <v>3</v>
      </c>
      <c r="F15" s="91" t="s">
        <v>3</v>
      </c>
      <c r="G15" s="90">
        <v>7341946</v>
      </c>
      <c r="H15" s="90">
        <v>7341946</v>
      </c>
    </row>
    <row r="16" spans="2:9" x14ac:dyDescent="0.3">
      <c r="B16" s="23" t="s">
        <v>122</v>
      </c>
      <c r="G16" s="90">
        <v>-182141367</v>
      </c>
      <c r="H16" s="90">
        <v>-182141367</v>
      </c>
    </row>
    <row r="17" spans="2:8" ht="34.5" x14ac:dyDescent="0.3">
      <c r="B17" s="23" t="s">
        <v>119</v>
      </c>
      <c r="C17" s="91" t="s">
        <v>76</v>
      </c>
      <c r="D17" s="91" t="s">
        <v>77</v>
      </c>
      <c r="E17" s="91" t="s">
        <v>78</v>
      </c>
      <c r="F17" s="91" t="s">
        <v>70</v>
      </c>
      <c r="G17" s="90">
        <v>-19432339</v>
      </c>
      <c r="H17" s="90">
        <v>-19432339</v>
      </c>
    </row>
    <row r="18" spans="2:8" x14ac:dyDescent="0.3">
      <c r="B18" s="27"/>
      <c r="C18" s="91"/>
      <c r="D18" s="91"/>
      <c r="E18" s="91"/>
      <c r="F18" s="91"/>
      <c r="G18" s="86"/>
      <c r="H18" s="86"/>
    </row>
    <row r="19" spans="2:8" x14ac:dyDescent="0.3">
      <c r="B19" s="26" t="s">
        <v>127</v>
      </c>
      <c r="C19" s="31">
        <v>117738440</v>
      </c>
      <c r="D19" s="31">
        <v>441418396</v>
      </c>
      <c r="E19" s="31">
        <v>247478865</v>
      </c>
      <c r="F19" s="31">
        <v>1265796861</v>
      </c>
      <c r="G19" s="85">
        <v>1673835995</v>
      </c>
      <c r="H19" s="85">
        <v>3746268557</v>
      </c>
    </row>
    <row r="20" spans="2:8" x14ac:dyDescent="0.3">
      <c r="B20" s="21"/>
      <c r="C20" s="28"/>
      <c r="D20" s="28"/>
      <c r="E20" s="28"/>
      <c r="F20" s="28"/>
      <c r="G20" s="28"/>
      <c r="H20" s="28"/>
    </row>
    <row r="21" spans="2:8" x14ac:dyDescent="0.3">
      <c r="B21" s="23"/>
      <c r="C21" s="22"/>
      <c r="D21" s="22"/>
      <c r="E21" s="22"/>
      <c r="F21" s="22"/>
      <c r="G21" s="22"/>
      <c r="H21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7"/>
  <sheetViews>
    <sheetView zoomScale="70" zoomScaleNormal="70" workbookViewId="0">
      <selection activeCell="H7" sqref="H7"/>
    </sheetView>
  </sheetViews>
  <sheetFormatPr defaultColWidth="9.140625" defaultRowHeight="16.5" x14ac:dyDescent="0.3"/>
  <cols>
    <col min="1" max="1" width="9.140625" style="3"/>
    <col min="2" max="2" width="54" style="52" customWidth="1"/>
    <col min="3" max="3" width="25.5703125" style="52" customWidth="1"/>
    <col min="4" max="4" width="27.42578125" style="52" customWidth="1"/>
    <col min="5" max="16384" width="9.140625" style="3"/>
  </cols>
  <sheetData>
    <row r="1" spans="2:4" x14ac:dyDescent="0.3">
      <c r="B1" s="48"/>
      <c r="C1" s="60"/>
      <c r="D1" s="60"/>
    </row>
    <row r="2" spans="2:4" x14ac:dyDescent="0.3">
      <c r="B2" s="48"/>
      <c r="C2" s="49" t="s">
        <v>102</v>
      </c>
      <c r="D2" s="50" t="s">
        <v>103</v>
      </c>
    </row>
    <row r="3" spans="2:4" x14ac:dyDescent="0.3">
      <c r="B3" s="48"/>
      <c r="C3" s="51"/>
    </row>
    <row r="4" spans="2:4" x14ac:dyDescent="0.3">
      <c r="B4" s="53"/>
      <c r="C4" s="54"/>
      <c r="D4" s="54"/>
    </row>
    <row r="5" spans="2:4" x14ac:dyDescent="0.3">
      <c r="B5" s="55" t="s">
        <v>52</v>
      </c>
      <c r="C5" s="95">
        <v>412142793</v>
      </c>
      <c r="D5" s="95">
        <v>199552174</v>
      </c>
    </row>
    <row r="6" spans="2:4" x14ac:dyDescent="0.3">
      <c r="B6" s="48"/>
      <c r="C6" s="34"/>
      <c r="D6" s="34"/>
    </row>
    <row r="7" spans="2:4" x14ac:dyDescent="0.3">
      <c r="B7" s="56" t="s">
        <v>82</v>
      </c>
      <c r="C7" s="34"/>
      <c r="D7" s="34"/>
    </row>
    <row r="8" spans="2:4" x14ac:dyDescent="0.3">
      <c r="B8" s="56"/>
      <c r="C8" s="34"/>
      <c r="D8" s="34"/>
    </row>
    <row r="9" spans="2:4" x14ac:dyDescent="0.3">
      <c r="B9" s="14" t="s">
        <v>36</v>
      </c>
      <c r="C9" s="36">
        <v>195700887</v>
      </c>
      <c r="D9" s="36">
        <v>248733551</v>
      </c>
    </row>
    <row r="10" spans="2:4" x14ac:dyDescent="0.3">
      <c r="B10" s="14" t="s">
        <v>109</v>
      </c>
      <c r="C10" s="36">
        <v>2128527</v>
      </c>
      <c r="D10" s="36" t="s">
        <v>3</v>
      </c>
    </row>
    <row r="11" spans="2:4" x14ac:dyDescent="0.3">
      <c r="B11" s="14" t="s">
        <v>83</v>
      </c>
      <c r="C11" s="36">
        <v>-102155</v>
      </c>
      <c r="D11" s="36">
        <v>-144553</v>
      </c>
    </row>
    <row r="12" spans="2:4" x14ac:dyDescent="0.3">
      <c r="B12" s="14" t="s">
        <v>84</v>
      </c>
      <c r="C12" s="36">
        <v>53591923</v>
      </c>
      <c r="D12" s="36">
        <v>3555070</v>
      </c>
    </row>
    <row r="13" spans="2:4" x14ac:dyDescent="0.3">
      <c r="B13" s="14" t="s">
        <v>110</v>
      </c>
      <c r="C13" s="36">
        <v>646589</v>
      </c>
      <c r="D13" s="36">
        <v>-832281</v>
      </c>
    </row>
    <row r="14" spans="2:4" ht="25.5" x14ac:dyDescent="0.3">
      <c r="B14" s="14" t="s">
        <v>85</v>
      </c>
      <c r="C14" s="36">
        <v>-23346534</v>
      </c>
      <c r="D14" s="36">
        <v>-44138703</v>
      </c>
    </row>
    <row r="15" spans="2:4" x14ac:dyDescent="0.3">
      <c r="B15" s="14" t="s">
        <v>111</v>
      </c>
      <c r="C15" s="36">
        <v>-968881</v>
      </c>
      <c r="D15" s="36">
        <v>-487404</v>
      </c>
    </row>
    <row r="16" spans="2:4" x14ac:dyDescent="0.3">
      <c r="B16" s="14" t="s">
        <v>112</v>
      </c>
      <c r="C16" s="36">
        <v>2845732</v>
      </c>
      <c r="D16" s="36">
        <v>1834717</v>
      </c>
    </row>
    <row r="17" spans="2:4" ht="25.5" x14ac:dyDescent="0.3">
      <c r="B17" s="14" t="s">
        <v>113</v>
      </c>
      <c r="C17" s="36">
        <v>4217605</v>
      </c>
      <c r="D17" s="36">
        <v>5352542</v>
      </c>
    </row>
    <row r="18" spans="2:4" x14ac:dyDescent="0.3">
      <c r="B18" s="14" t="s">
        <v>86</v>
      </c>
      <c r="C18" s="36">
        <v>13044</v>
      </c>
      <c r="D18" s="36">
        <v>489645</v>
      </c>
    </row>
    <row r="19" spans="2:4" x14ac:dyDescent="0.3">
      <c r="B19" s="14" t="s">
        <v>87</v>
      </c>
      <c r="C19" s="36">
        <v>81229256</v>
      </c>
      <c r="D19" s="36">
        <v>67518099</v>
      </c>
    </row>
    <row r="20" spans="2:4" x14ac:dyDescent="0.3">
      <c r="B20" s="14" t="s">
        <v>88</v>
      </c>
      <c r="C20" s="17">
        <v>70432</v>
      </c>
      <c r="D20" s="32">
        <v>-308909</v>
      </c>
    </row>
    <row r="21" spans="2:4" x14ac:dyDescent="0.3">
      <c r="B21" s="14" t="s">
        <v>114</v>
      </c>
      <c r="C21" s="36">
        <v>-24682897</v>
      </c>
      <c r="D21" s="36">
        <v>-28044891</v>
      </c>
    </row>
    <row r="22" spans="2:4" ht="25.5" x14ac:dyDescent="0.3">
      <c r="B22" s="14" t="s">
        <v>115</v>
      </c>
      <c r="C22" s="36" t="s">
        <v>3</v>
      </c>
      <c r="D22" s="36">
        <v>2866632</v>
      </c>
    </row>
    <row r="23" spans="2:4" x14ac:dyDescent="0.3">
      <c r="B23" s="14" t="s">
        <v>116</v>
      </c>
      <c r="C23" s="36">
        <v>-49677210</v>
      </c>
      <c r="D23" s="36">
        <v>-29334109</v>
      </c>
    </row>
    <row r="24" spans="2:4" ht="25.5" x14ac:dyDescent="0.3">
      <c r="B24" s="14" t="s">
        <v>89</v>
      </c>
      <c r="C24" s="36">
        <v>6817482</v>
      </c>
      <c r="D24" s="36">
        <v>16121142</v>
      </c>
    </row>
    <row r="25" spans="2:4" x14ac:dyDescent="0.3">
      <c r="B25" s="14" t="s">
        <v>117</v>
      </c>
      <c r="C25" s="36">
        <v>-305653</v>
      </c>
      <c r="D25" s="36">
        <v>-704624</v>
      </c>
    </row>
    <row r="26" spans="2:4" ht="33" x14ac:dyDescent="0.3">
      <c r="B26" s="48" t="s">
        <v>90</v>
      </c>
      <c r="C26" s="33">
        <f>SUM(C5:C25)</f>
        <v>660320940</v>
      </c>
      <c r="D26" s="33">
        <f>SUM(D5:D25)</f>
        <v>442028098</v>
      </c>
    </row>
    <row r="27" spans="2:4" x14ac:dyDescent="0.3">
      <c r="B27" s="48"/>
      <c r="C27" s="33"/>
      <c r="D27" s="33"/>
    </row>
    <row r="28" spans="2:4" x14ac:dyDescent="0.3">
      <c r="B28" s="48"/>
      <c r="C28" s="34"/>
      <c r="D28" s="34"/>
    </row>
    <row r="29" spans="2:4" x14ac:dyDescent="0.3">
      <c r="B29" s="35" t="s">
        <v>91</v>
      </c>
      <c r="C29" s="36">
        <v>-99896215</v>
      </c>
      <c r="D29" s="36">
        <v>41008776</v>
      </c>
    </row>
    <row r="30" spans="2:4" x14ac:dyDescent="0.3">
      <c r="B30" s="35" t="s">
        <v>92</v>
      </c>
      <c r="C30" s="36">
        <v>-239953721</v>
      </c>
      <c r="D30" s="36">
        <v>45309337</v>
      </c>
    </row>
    <row r="31" spans="2:4" x14ac:dyDescent="0.3">
      <c r="B31" s="35" t="s">
        <v>93</v>
      </c>
      <c r="C31" s="36">
        <v>92736211</v>
      </c>
      <c r="D31" s="36">
        <v>-140891854</v>
      </c>
    </row>
    <row r="32" spans="2:4" x14ac:dyDescent="0.3">
      <c r="B32" s="35"/>
      <c r="C32" s="37"/>
      <c r="D32" s="37"/>
    </row>
    <row r="33" spans="2:4" x14ac:dyDescent="0.3">
      <c r="B33" s="48" t="s">
        <v>59</v>
      </c>
      <c r="C33" s="33">
        <f>SUM(C26:C32)</f>
        <v>413207215</v>
      </c>
      <c r="D33" s="33">
        <f>SUM(D26:D32)</f>
        <v>387454357</v>
      </c>
    </row>
    <row r="34" spans="2:4" x14ac:dyDescent="0.3">
      <c r="B34" s="48"/>
      <c r="C34" s="33"/>
      <c r="D34" s="33"/>
    </row>
    <row r="35" spans="2:4" x14ac:dyDescent="0.3">
      <c r="B35" s="61" t="s">
        <v>100</v>
      </c>
      <c r="C35" s="36" t="s">
        <v>3</v>
      </c>
      <c r="D35" s="36">
        <v>-3667607</v>
      </c>
    </row>
    <row r="36" spans="2:4" x14ac:dyDescent="0.3">
      <c r="B36" s="35" t="s">
        <v>60</v>
      </c>
      <c r="C36" s="36">
        <v>2066705</v>
      </c>
      <c r="D36" s="36">
        <v>2104548</v>
      </c>
    </row>
    <row r="37" spans="2:4" x14ac:dyDescent="0.3">
      <c r="B37" s="35" t="s">
        <v>94</v>
      </c>
      <c r="C37" s="38">
        <v>-69822103</v>
      </c>
      <c r="D37" s="36">
        <v>-61436932</v>
      </c>
    </row>
    <row r="38" spans="2:4" x14ac:dyDescent="0.3">
      <c r="B38" s="48" t="s">
        <v>61</v>
      </c>
      <c r="C38" s="39">
        <f>SUM(C33:C37)</f>
        <v>345451817</v>
      </c>
      <c r="D38" s="39">
        <f>SUM(D33:D37)</f>
        <v>324454366</v>
      </c>
    </row>
    <row r="39" spans="2:4" x14ac:dyDescent="0.3">
      <c r="B39" s="48"/>
      <c r="C39" s="33"/>
      <c r="D39" s="40"/>
    </row>
    <row r="40" spans="2:4" x14ac:dyDescent="0.3">
      <c r="B40" s="48" t="s">
        <v>62</v>
      </c>
    </row>
    <row r="41" spans="2:4" x14ac:dyDescent="0.3">
      <c r="B41" s="35" t="s">
        <v>63</v>
      </c>
      <c r="C41" s="41">
        <v>-1026337953</v>
      </c>
      <c r="D41" s="41">
        <v>-1499119494</v>
      </c>
    </row>
    <row r="42" spans="2:4" x14ac:dyDescent="0.3">
      <c r="B42" s="35" t="s">
        <v>95</v>
      </c>
      <c r="C42" s="41">
        <v>146396</v>
      </c>
      <c r="D42" s="41">
        <v>214050</v>
      </c>
    </row>
    <row r="43" spans="2:4" x14ac:dyDescent="0.3">
      <c r="B43" s="35" t="s">
        <v>124</v>
      </c>
      <c r="C43" s="42">
        <v>-70432</v>
      </c>
      <c r="D43" s="42" t="s">
        <v>3</v>
      </c>
    </row>
    <row r="44" spans="2:4" x14ac:dyDescent="0.3">
      <c r="B44" s="35" t="s">
        <v>101</v>
      </c>
      <c r="C44" s="43">
        <v>151274740</v>
      </c>
      <c r="D44" s="44">
        <v>252243711</v>
      </c>
    </row>
    <row r="45" spans="2:4" x14ac:dyDescent="0.3">
      <c r="B45" s="48" t="s">
        <v>97</v>
      </c>
      <c r="C45" s="33">
        <f>SUM(C41:C44)</f>
        <v>-874987249</v>
      </c>
      <c r="D45" s="33">
        <f>SUM(D41:D44)</f>
        <v>-1246661733</v>
      </c>
    </row>
    <row r="46" spans="2:4" x14ac:dyDescent="0.3">
      <c r="B46" s="48"/>
      <c r="C46" s="3"/>
      <c r="D46" s="33"/>
    </row>
    <row r="47" spans="2:4" x14ac:dyDescent="0.3">
      <c r="B47" s="48" t="s">
        <v>64</v>
      </c>
    </row>
    <row r="48" spans="2:4" x14ac:dyDescent="0.3">
      <c r="B48" s="35" t="s">
        <v>96</v>
      </c>
      <c r="C48" s="38">
        <v>423477000</v>
      </c>
      <c r="D48" s="38">
        <v>745338331</v>
      </c>
    </row>
    <row r="49" spans="2:4" x14ac:dyDescent="0.3">
      <c r="B49" s="57" t="s">
        <v>125</v>
      </c>
      <c r="C49" s="38" t="s">
        <v>3</v>
      </c>
      <c r="D49" s="38">
        <v>-2785320</v>
      </c>
    </row>
    <row r="50" spans="2:4" x14ac:dyDescent="0.3">
      <c r="B50" s="57" t="s">
        <v>126</v>
      </c>
      <c r="C50" s="38" t="s">
        <v>3</v>
      </c>
      <c r="D50" s="38">
        <v>299720329</v>
      </c>
    </row>
    <row r="51" spans="2:4" x14ac:dyDescent="0.3">
      <c r="B51" s="35" t="s">
        <v>65</v>
      </c>
      <c r="C51" s="38">
        <v>-255942380</v>
      </c>
      <c r="D51" s="38">
        <v>-183867440</v>
      </c>
    </row>
    <row r="52" spans="2:4" x14ac:dyDescent="0.3">
      <c r="B52" s="48" t="s">
        <v>66</v>
      </c>
      <c r="C52" s="45">
        <f>SUM(C48:C51)</f>
        <v>167534620</v>
      </c>
      <c r="D52" s="45">
        <f>SUM(D48:D51)</f>
        <v>858405900</v>
      </c>
    </row>
    <row r="53" spans="2:4" x14ac:dyDescent="0.3">
      <c r="B53" s="35" t="s">
        <v>123</v>
      </c>
      <c r="C53" s="96">
        <v>3668307</v>
      </c>
      <c r="D53" s="96">
        <v>268388</v>
      </c>
    </row>
    <row r="54" spans="2:4" x14ac:dyDescent="0.3">
      <c r="B54" s="58" t="s">
        <v>98</v>
      </c>
      <c r="C54" s="45">
        <v>-358332505</v>
      </c>
      <c r="D54" s="45">
        <v>-63801467</v>
      </c>
    </row>
    <row r="55" spans="2:4" ht="33" x14ac:dyDescent="0.3">
      <c r="B55" s="58" t="s">
        <v>99</v>
      </c>
      <c r="C55" s="39">
        <v>711317624</v>
      </c>
      <c r="D55" s="39">
        <v>352985119</v>
      </c>
    </row>
    <row r="56" spans="2:4" ht="33" x14ac:dyDescent="0.3">
      <c r="B56" s="58" t="s">
        <v>67</v>
      </c>
      <c r="C56" s="46">
        <v>352985119</v>
      </c>
      <c r="D56" s="46">
        <v>289452040</v>
      </c>
    </row>
    <row r="57" spans="2:4" x14ac:dyDescent="0.3">
      <c r="B57" s="59"/>
      <c r="C57" s="47"/>
      <c r="D57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31122020-En</vt:lpstr>
      <vt:lpstr>Rez. Glob_31122021-En</vt:lpstr>
      <vt:lpstr>Capitaluri_31122020-En</vt:lpstr>
      <vt:lpstr>Flux de trez_31122020-En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2021-04-27T11:30:12Z</dcterms:modified>
</cp:coreProperties>
</file>