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W:\Dep.Strategie\ServRelInvestitorii\Ciolpan\rezultate financiare\2023\rez. trim I 2023\Site TGN\EN\"/>
    </mc:Choice>
  </mc:AlternateContent>
  <xr:revisionPtr revIDLastSave="0" documentId="8_{873DB858-EC41-4824-9D67-4BD76B425F08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032023-En" sheetId="5" r:id="rId1"/>
    <sheet name="Rez. Glob_31032023-En" sheetId="6" r:id="rId2"/>
    <sheet name="Capitaluri_31032023-En" sheetId="8" r:id="rId3"/>
    <sheet name="Flux de numerar_31032023-En" sheetId="10" r:id="rId4"/>
  </sheets>
  <definedNames>
    <definedName name="OLE_LINK7" localSheetId="3">'Flux de numerar_31032023-En'!#REF!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0" l="1"/>
  <c r="C48" i="10"/>
  <c r="D40" i="10"/>
  <c r="C40" i="10"/>
  <c r="D19" i="10"/>
  <c r="D25" i="10" s="1"/>
  <c r="D31" i="10" s="1"/>
  <c r="C19" i="10"/>
  <c r="C25" i="10" s="1"/>
  <c r="C31" i="10" s="1"/>
  <c r="D2" i="10"/>
  <c r="C2" i="10"/>
  <c r="C28" i="6"/>
  <c r="B28" i="6"/>
  <c r="C7" i="6"/>
  <c r="B7" i="6"/>
  <c r="C50" i="10" l="1"/>
  <c r="D50" i="10"/>
  <c r="D54" i="10" s="1"/>
  <c r="B17" i="6"/>
  <c r="C17" i="6"/>
  <c r="C54" i="10" l="1"/>
  <c r="C24" i="6"/>
  <c r="B24" i="6"/>
  <c r="B30" i="6" l="1"/>
  <c r="C30" i="6"/>
  <c r="B34" i="6" l="1"/>
  <c r="C34" i="6"/>
  <c r="B41" i="6" l="1"/>
  <c r="C41" i="6"/>
</calcChain>
</file>

<file path=xl/sharedStrings.xml><?xml version="1.0" encoding="utf-8"?>
<sst xmlns="http://schemas.openxmlformats.org/spreadsheetml/2006/main" count="225" uniqueCount="134">
  <si>
    <t>-</t>
  </si>
  <si>
    <t>Asset</t>
  </si>
  <si>
    <t>Intangible assets</t>
  </si>
  <si>
    <t>Rights of use of the leasing assets</t>
  </si>
  <si>
    <t>Tangible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</si>
  <si>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</si>
  <si>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</si>
  <si>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</si>
  <si>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</si>
  <si>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</si>
  <si>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</si>
  <si>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</si>
  <si>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</si>
  <si>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</si>
  <si>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</si>
  <si>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</si>
  <si>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</si>
  <si>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</si>
  <si>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Provision for employee benefits</t>
  </si>
  <si>
    <t>Deferred revenue</t>
  </si>
  <si>
    <t>Current debts</t>
  </si>
  <si>
    <t>Commercial debts and other debts</t>
  </si>
  <si>
    <t>Provision for risks and charges</t>
  </si>
  <si>
    <t>Total debts</t>
  </si>
  <si>
    <t>Total equity and debts</t>
  </si>
  <si>
    <t>Revenue from the domestic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</si>
  <si>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</si>
  <si>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</si>
  <si>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</si>
  <si>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</si>
  <si>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</si>
  <si>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</si>
  <si>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</si>
  <si>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</si>
  <si>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</si>
  <si>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</si>
  <si>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</si>
  <si>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</si>
  <si>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</si>
  <si>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</si>
  <si>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</si>
  <si>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</si>
  <si>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</si>
  <si>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</si>
  <si>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</si>
  <si>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</si>
  <si>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NTS gas consumption, materials and consumables used</t>
  </si>
  <si>
    <t xml:space="preserve">Short-term loans </t>
  </si>
  <si>
    <t>Consolidation exchange rate conversion difference</t>
  </si>
  <si>
    <t>Exchange rate difference</t>
  </si>
  <si>
    <t>Goodwill</t>
  </si>
  <si>
    <t>Revenue from the international transmission activity and assimilated</t>
  </si>
  <si>
    <t>Revenue/ (Expenses)  with provisions for risks and charges</t>
  </si>
  <si>
    <t>Cost of balancing gas</t>
  </si>
  <si>
    <t>Non-controlling interest</t>
  </si>
  <si>
    <t>Equity attributable to shareholders</t>
  </si>
  <si>
    <t>Attributable to the parent company</t>
  </si>
  <si>
    <t xml:space="preserve">Attributable to the non-controlling interests </t>
  </si>
  <si>
    <t xml:space="preserve">Long-term loans </t>
  </si>
  <si>
    <t xml:space="preserve">Commercial debt and other debts  </t>
  </si>
  <si>
    <t>Current assets</t>
  </si>
  <si>
    <t>Consolidation exchange rate difference</t>
  </si>
  <si>
    <t xml:space="preserve">Net profit for the period </t>
  </si>
  <si>
    <t>Other items of comprehensive income</t>
  </si>
  <si>
    <t xml:space="preserve">Basic and diluted earnings per share </t>
  </si>
  <si>
    <t>(expressed in lei per share)</t>
  </si>
  <si>
    <t xml:space="preserve">Actuarial gain / loss for the period  </t>
  </si>
  <si>
    <t xml:space="preserve">                      -</t>
  </si>
  <si>
    <t xml:space="preserve">                         -</t>
  </si>
  <si>
    <t xml:space="preserve">                        -</t>
  </si>
  <si>
    <t xml:space="preserve">                       -</t>
  </si>
  <si>
    <t xml:space="preserve">                          -</t>
  </si>
  <si>
    <t xml:space="preserve">                    -</t>
  </si>
  <si>
    <t xml:space="preserve">                           -</t>
  </si>
  <si>
    <t>Share Capital</t>
  </si>
  <si>
    <t>Share</t>
  </si>
  <si>
    <t>premium</t>
  </si>
  <si>
    <t>Non-controlling interests</t>
  </si>
  <si>
    <t>Total equity</t>
  </si>
  <si>
    <t>Transactions with shareholders:</t>
  </si>
  <si>
    <t>Adjustments for:</t>
  </si>
  <si>
    <t>Gain/(loss) on transfer of fixed assets</t>
  </si>
  <si>
    <t xml:space="preserve">Provisions for risks and charges </t>
  </si>
  <si>
    <t>Revenue from connection fees, grants and goods taken free of charge</t>
  </si>
  <si>
    <t>Sundry debtors and receivable loss</t>
  </si>
  <si>
    <t>Interest revenue</t>
  </si>
  <si>
    <t>Interest expenses</t>
  </si>
  <si>
    <t>Effect of exchange rate fluctuation on other items than from operation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</si>
  <si>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</si>
  <si>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</si>
  <si>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</si>
  <si>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</si>
  <si>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>Cash generated from operations</t>
  </si>
  <si>
    <t>Interest paid</t>
  </si>
  <si>
    <t>Interest received</t>
  </si>
  <si>
    <t>Paid pofit tax</t>
  </si>
  <si>
    <t xml:space="preserve">Cash flow from </t>
  </si>
  <si>
    <t>investment activities</t>
  </si>
  <si>
    <t>Payments to acquire intangible assets</t>
  </si>
  <si>
    <t>Payments to acquire tangible assets</t>
  </si>
  <si>
    <t xml:space="preserve">Receipts from the disposal of tangible assets </t>
  </si>
  <si>
    <t xml:space="preserve">Cash flow from connection fees and grants </t>
  </si>
  <si>
    <t>Long term loans drawings</t>
  </si>
  <si>
    <t>Contributions of associates</t>
  </si>
  <si>
    <t>Long term loans repayments</t>
  </si>
  <si>
    <t>Deferred tax payment</t>
  </si>
  <si>
    <t>Dividends related to 2021</t>
  </si>
  <si>
    <t>Establishing profit reserves</t>
  </si>
  <si>
    <t>Legal reserve increase</t>
  </si>
  <si>
    <t>Increase of share capital</t>
  </si>
  <si>
    <t>31 decembrie 2022</t>
  </si>
  <si>
    <t>Net cash inflow from operation activities</t>
  </si>
  <si>
    <t>Net cash used in investment activities</t>
  </si>
  <si>
    <t>Net cash used in financing activities</t>
  </si>
  <si>
    <t>Net change in cash and cash equivalents</t>
  </si>
  <si>
    <t>Cash and cash equivalent as at the beginning  of the year</t>
  </si>
  <si>
    <t>Cash and cash equivalent as at the end of the period</t>
  </si>
  <si>
    <t xml:space="preserve">31 martie 2022 </t>
  </si>
  <si>
    <t>(neauditat)</t>
  </si>
  <si>
    <t xml:space="preserve">The three months  ended  </t>
  </si>
  <si>
    <t>(unaudited)</t>
  </si>
  <si>
    <t xml:space="preserve">                   -</t>
  </si>
  <si>
    <t xml:space="preserve">                             -</t>
  </si>
  <si>
    <t xml:space="preserve">                     -</t>
  </si>
  <si>
    <t>Balance on 1 January 2022</t>
  </si>
  <si>
    <t xml:space="preserve">Balance on 31 March 2022 </t>
  </si>
  <si>
    <t>Net profit for the period reported</t>
  </si>
  <si>
    <t xml:space="preserve">Balance on 31 December 2022  </t>
  </si>
  <si>
    <t xml:space="preserve">Balance on 31 March 2023  </t>
  </si>
  <si>
    <r>
      <t>Share capital</t>
    </r>
    <r>
      <rPr>
        <b/>
        <u/>
        <sz val="12"/>
        <color theme="1"/>
        <rFont val="Segoe UI"/>
        <family val="2"/>
      </rPr>
      <t xml:space="preserve"> adjustments</t>
    </r>
  </si>
  <si>
    <r>
      <t>Retained</t>
    </r>
    <r>
      <rPr>
        <b/>
        <u/>
        <sz val="12"/>
        <color theme="1"/>
        <rFont val="Segoe UI"/>
        <family val="2"/>
      </rPr>
      <t xml:space="preserve"> earnings</t>
    </r>
  </si>
  <si>
    <t>Adjustment of the Claim regarding the Concession Agreement</t>
  </si>
  <si>
    <t xml:space="preserve">Adjustments for the receivables impairment </t>
  </si>
  <si>
    <t xml:space="preserve">Other revenue and expenses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</si>
</sst>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sz val="12"/>
      <color rgb="FFFF0000"/>
      <name val="Segoe UI"/>
      <family val="2"/>
      <charset val="238"/>
    </font>
    <font>
      <b/>
      <sz val="12"/>
      <name val="Segoe UI"/>
      <family val="2"/>
    </font>
    <font>
      <sz val="12"/>
      <name val="Times New Roman"/>
      <family val="1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u/>
      <sz val="12"/>
      <color rgb="FF000000"/>
      <name val="Segoe UI"/>
      <family val="2"/>
    </font>
    <font>
      <sz val="12"/>
      <color rgb="FFFF0000"/>
      <name val="Segoe UI"/>
      <family val="2"/>
    </font>
    <font>
      <b/>
      <sz val="12"/>
      <color rgb="FF000000"/>
      <name val="Segoe UI"/>
      <family val="2"/>
    </font>
    <font>
      <b/>
      <sz val="10"/>
      <name val="Georgia"/>
      <family val="1"/>
    </font>
    <font>
      <b/>
      <u/>
      <sz val="12"/>
      <color rgb="FF000000"/>
      <name val="Segoe UI"/>
      <family val="2"/>
    </font>
    <font>
      <b/>
      <u val="double"/>
      <sz val="12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0" fontId="9" fillId="0" borderId="0" xfId="0" applyFont="1" applyAlignment="1">
      <alignment horizontal="right"/>
    </xf>
    <xf numFmtId="0" fontId="7" fillId="0" borderId="0" xfId="0" applyFont="1"/>
    <xf numFmtId="0" fontId="11" fillId="0" borderId="0" xfId="0" applyFont="1" applyAlignment="1">
      <alignment vertical="top" wrapText="1"/>
    </xf>
    <xf numFmtId="3" fontId="6" fillId="0" borderId="0" xfId="0" applyNumberFormat="1" applyFont="1"/>
    <xf numFmtId="3" fontId="2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3" fontId="12" fillId="0" borderId="0" xfId="0" applyNumberFormat="1" applyFont="1" applyFill="1" applyAlignment="1">
      <alignment horizontal="right" wrapText="1"/>
    </xf>
    <xf numFmtId="0" fontId="7" fillId="0" borderId="0" xfId="0" applyFont="1" applyAlignment="1"/>
    <xf numFmtId="0" fontId="10" fillId="0" borderId="0" xfId="0" applyFont="1" applyAlignment="1">
      <alignment horizontal="right" vertical="center" wrapText="1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/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37" fontId="8" fillId="0" borderId="0" xfId="0" applyNumberFormat="1" applyFont="1" applyFill="1" applyAlignment="1">
      <alignment vertical="center"/>
    </xf>
    <xf numFmtId="3" fontId="14" fillId="0" borderId="0" xfId="0" applyNumberFormat="1" applyFont="1" applyAlignment="1">
      <alignment vertical="center" wrapText="1"/>
    </xf>
    <xf numFmtId="37" fontId="15" fillId="0" borderId="0" xfId="0" applyNumberFormat="1" applyFont="1" applyFill="1" applyAlignment="1">
      <alignment vertical="center"/>
    </xf>
    <xf numFmtId="3" fontId="18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0" fontId="21" fillId="0" borderId="0" xfId="0" applyFont="1"/>
    <xf numFmtId="3" fontId="2" fillId="0" borderId="4" xfId="0" applyNumberFormat="1" applyFont="1" applyFill="1" applyBorder="1" applyAlignment="1">
      <alignment horizontal="right" wrapText="1"/>
    </xf>
    <xf numFmtId="3" fontId="1" fillId="0" borderId="0" xfId="0" applyNumberFormat="1" applyFont="1"/>
    <xf numFmtId="0" fontId="23" fillId="0" borderId="0" xfId="0" applyFont="1" applyAlignment="1">
      <alignment horizontal="right"/>
    </xf>
    <xf numFmtId="37" fontId="1" fillId="0" borderId="0" xfId="0" applyNumberFormat="1" applyFont="1" applyFill="1"/>
    <xf numFmtId="37" fontId="12" fillId="0" borderId="1" xfId="0" applyNumberFormat="1" applyFont="1" applyFill="1" applyBorder="1"/>
    <xf numFmtId="39" fontId="1" fillId="0" borderId="0" xfId="0" applyNumberFormat="1" applyFont="1" applyFill="1" applyAlignment="1">
      <alignment horizontal="right"/>
    </xf>
    <xf numFmtId="0" fontId="1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37" fontId="12" fillId="0" borderId="2" xfId="0" applyNumberFormat="1" applyFont="1" applyFill="1" applyBorder="1" applyAlignment="1">
      <alignment horizontal="right" wrapText="1"/>
    </xf>
    <xf numFmtId="37" fontId="8" fillId="0" borderId="2" xfId="0" applyNumberFormat="1" applyFont="1" applyFill="1" applyBorder="1" applyAlignment="1">
      <alignment horizontal="right" wrapText="1"/>
    </xf>
    <xf numFmtId="15" fontId="12" fillId="0" borderId="0" xfId="0" applyNumberFormat="1" applyFont="1"/>
    <xf numFmtId="0" fontId="24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3" fontId="24" fillId="0" borderId="0" xfId="0" applyNumberFormat="1" applyFont="1" applyAlignment="1">
      <alignment vertical="center" wrapText="1"/>
    </xf>
    <xf numFmtId="0" fontId="1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6"/>
  <sheetViews>
    <sheetView tabSelected="1" zoomScale="70" zoomScaleNormal="70" workbookViewId="0">
      <selection activeCell="C13" sqref="C13"/>
    </sheetView>
  </sheetViews>
  <sheetFormatPr defaultColWidth="9.140625" defaultRowHeight="17.25" x14ac:dyDescent="0.3"/>
  <cols>
    <col min="1" max="1" width="9.140625" style="19"/>
    <col min="2" max="2" width="48.5703125" style="1" bestFit="1" customWidth="1"/>
    <col min="3" max="4" width="28.5703125" style="2" customWidth="1"/>
    <col min="5" max="16384" width="9.140625" style="19"/>
  </cols>
  <sheetData>
    <row r="1" spans="2:5" ht="18" thickBot="1" x14ac:dyDescent="0.35"/>
    <row r="2" spans="2:5" x14ac:dyDescent="0.3">
      <c r="B2" s="3"/>
      <c r="C2" s="4" t="s">
        <v>117</v>
      </c>
      <c r="D2" s="4" t="s">
        <v>110</v>
      </c>
    </row>
    <row r="3" spans="2:5" ht="18" thickBot="1" x14ac:dyDescent="0.35">
      <c r="B3" s="3"/>
      <c r="C3" s="5" t="s">
        <v>118</v>
      </c>
      <c r="D3" s="5"/>
    </row>
    <row r="4" spans="2:5" x14ac:dyDescent="0.3">
      <c r="B4" s="3"/>
    </row>
    <row r="5" spans="2:5" x14ac:dyDescent="0.3">
      <c r="B5" s="3" t="s">
        <v>1</v>
      </c>
    </row>
    <row r="6" spans="2:5" x14ac:dyDescent="0.3">
      <c r="B6" s="7" t="s">
        <v>4</v>
      </c>
      <c r="C6" s="2">
        <v>797169982</v>
      </c>
      <c r="D6" s="2">
        <v>801193708</v>
      </c>
    </row>
    <row r="7" spans="2:5" x14ac:dyDescent="0.3">
      <c r="B7" s="9" t="s">
        <v>3</v>
      </c>
      <c r="C7" s="2">
        <v>16617764</v>
      </c>
      <c r="D7" s="2">
        <v>16934813</v>
      </c>
    </row>
    <row r="8" spans="2:5" x14ac:dyDescent="0.3">
      <c r="B8" s="9" t="s">
        <v>2</v>
      </c>
      <c r="C8" s="2">
        <v>3811365775</v>
      </c>
      <c r="D8" s="2">
        <v>3909592137</v>
      </c>
      <c r="E8" s="1"/>
    </row>
    <row r="9" spans="2:5" x14ac:dyDescent="0.3">
      <c r="B9" s="7" t="s">
        <v>50</v>
      </c>
      <c r="C9" s="2">
        <v>9736198</v>
      </c>
      <c r="D9" s="2">
        <v>9566769</v>
      </c>
      <c r="E9" s="1"/>
    </row>
    <row r="10" spans="2:5" ht="18" thickBot="1" x14ac:dyDescent="0.35">
      <c r="B10" s="7" t="s">
        <v>5</v>
      </c>
      <c r="C10" s="2">
        <v>2216652917</v>
      </c>
      <c r="D10" s="2">
        <v>2141205428</v>
      </c>
      <c r="E10" s="1"/>
    </row>
    <row r="11" spans="2:5" ht="18" thickBot="1" x14ac:dyDescent="0.35">
      <c r="B11" s="3"/>
      <c r="C11" s="10">
        <v>6851542636</v>
      </c>
      <c r="D11" s="10">
        <v>6878492855</v>
      </c>
      <c r="E11" s="1"/>
    </row>
    <row r="12" spans="2:5" x14ac:dyDescent="0.3">
      <c r="B12" s="7"/>
    </row>
    <row r="13" spans="2:5" x14ac:dyDescent="0.3">
      <c r="B13" s="3" t="s">
        <v>60</v>
      </c>
    </row>
    <row r="14" spans="2:5" x14ac:dyDescent="0.3">
      <c r="B14" s="9" t="s">
        <v>6</v>
      </c>
      <c r="C14" s="2">
        <v>590055021</v>
      </c>
      <c r="D14" s="2">
        <v>613182876</v>
      </c>
    </row>
    <row r="15" spans="2:5" x14ac:dyDescent="0.3">
      <c r="B15" s="7" t="s">
        <v>7</v>
      </c>
      <c r="C15" s="2">
        <v>292734939</v>
      </c>
      <c r="D15" s="2">
        <v>346798529</v>
      </c>
    </row>
    <row r="16" spans="2:5" ht="18" thickBot="1" x14ac:dyDescent="0.35">
      <c r="B16" s="7" t="s">
        <v>8</v>
      </c>
      <c r="C16" s="2">
        <v>382011219</v>
      </c>
      <c r="D16" s="2">
        <v>418666555</v>
      </c>
    </row>
    <row r="17" spans="2:4" ht="18" thickBot="1" x14ac:dyDescent="0.35">
      <c r="B17" s="3"/>
      <c r="C17" s="10">
        <v>1264801179</v>
      </c>
      <c r="D17" s="11">
        <v>1378647960</v>
      </c>
    </row>
    <row r="18" spans="2:4" x14ac:dyDescent="0.3">
      <c r="B18" s="3"/>
      <c r="C18" s="6"/>
      <c r="D18" s="6"/>
    </row>
    <row r="19" spans="2:4" ht="18" thickBot="1" x14ac:dyDescent="0.35">
      <c r="B19" s="3" t="s">
        <v>9</v>
      </c>
      <c r="C19" s="55">
        <v>8116343815</v>
      </c>
      <c r="D19" s="12">
        <v>8257140815</v>
      </c>
    </row>
    <row r="20" spans="2:4" ht="18" thickTop="1" x14ac:dyDescent="0.3">
      <c r="B20" s="7"/>
    </row>
    <row r="21" spans="2:4" x14ac:dyDescent="0.3">
      <c r="B21" s="13" t="s">
        <v>10</v>
      </c>
    </row>
    <row r="22" spans="2:4" x14ac:dyDescent="0.3">
      <c r="B22" s="7"/>
    </row>
    <row r="23" spans="2:4" x14ac:dyDescent="0.3">
      <c r="B23" s="3" t="s">
        <v>11</v>
      </c>
    </row>
    <row r="24" spans="2:4" x14ac:dyDescent="0.3">
      <c r="B24" s="7" t="s">
        <v>12</v>
      </c>
      <c r="C24" s="2">
        <v>1883815040</v>
      </c>
      <c r="D24" s="2">
        <v>1883815040</v>
      </c>
    </row>
    <row r="25" spans="2:4" x14ac:dyDescent="0.3">
      <c r="B25" s="7" t="s">
        <v>13</v>
      </c>
      <c r="C25" s="2">
        <v>441418396</v>
      </c>
      <c r="D25" s="2">
        <v>441418396</v>
      </c>
    </row>
    <row r="26" spans="2:4" x14ac:dyDescent="0.3">
      <c r="B26" s="7" t="s">
        <v>14</v>
      </c>
      <c r="C26" s="2">
        <v>247478865</v>
      </c>
      <c r="D26" s="2">
        <v>247478865</v>
      </c>
    </row>
    <row r="27" spans="2:4" x14ac:dyDescent="0.3">
      <c r="B27" s="7" t="s">
        <v>15</v>
      </c>
      <c r="C27" s="2">
        <v>1265796861</v>
      </c>
      <c r="D27" s="2">
        <v>1265796861</v>
      </c>
    </row>
    <row r="28" spans="2:4" x14ac:dyDescent="0.3">
      <c r="B28" s="7" t="s">
        <v>16</v>
      </c>
      <c r="C28" s="2">
        <v>323705580</v>
      </c>
      <c r="D28" s="2">
        <v>199648810</v>
      </c>
    </row>
    <row r="29" spans="2:4" ht="34.5" x14ac:dyDescent="0.3">
      <c r="B29" s="7" t="s">
        <v>48</v>
      </c>
      <c r="C29" s="2">
        <v>18454115</v>
      </c>
      <c r="D29" s="2">
        <v>19932259</v>
      </c>
    </row>
    <row r="30" spans="2:4" x14ac:dyDescent="0.3">
      <c r="C30" s="22">
        <v>4180668857</v>
      </c>
      <c r="D30" s="16">
        <v>4058090231</v>
      </c>
    </row>
    <row r="31" spans="2:4" x14ac:dyDescent="0.3">
      <c r="B31" s="14" t="s">
        <v>55</v>
      </c>
      <c r="C31" s="22"/>
      <c r="D31" s="21"/>
    </row>
    <row r="32" spans="2:4" ht="18" thickBot="1" x14ac:dyDescent="0.35">
      <c r="B32" s="14" t="s">
        <v>54</v>
      </c>
      <c r="C32" s="2">
        <v>88317177</v>
      </c>
      <c r="D32" s="2">
        <v>82818034</v>
      </c>
    </row>
    <row r="33" spans="2:4" ht="18" thickBot="1" x14ac:dyDescent="0.35">
      <c r="B33" s="19"/>
      <c r="C33" s="10">
        <v>4268986034</v>
      </c>
      <c r="D33" s="11">
        <v>4140908265</v>
      </c>
    </row>
    <row r="34" spans="2:4" x14ac:dyDescent="0.3">
      <c r="B34" s="13"/>
    </row>
    <row r="35" spans="2:4" x14ac:dyDescent="0.3">
      <c r="B35" s="13" t="s">
        <v>17</v>
      </c>
    </row>
    <row r="36" spans="2:4" x14ac:dyDescent="0.3">
      <c r="B36" s="7" t="s">
        <v>58</v>
      </c>
      <c r="C36" s="2">
        <v>1990132456</v>
      </c>
      <c r="D36" s="2">
        <v>2054247351</v>
      </c>
    </row>
    <row r="37" spans="2:4" x14ac:dyDescent="0.3">
      <c r="B37" s="7" t="s">
        <v>18</v>
      </c>
      <c r="C37" s="2">
        <v>110895341</v>
      </c>
      <c r="D37" s="2">
        <v>110895341</v>
      </c>
    </row>
    <row r="38" spans="2:4" x14ac:dyDescent="0.3">
      <c r="B38" s="7" t="s">
        <v>19</v>
      </c>
      <c r="C38" s="2">
        <v>935056215</v>
      </c>
      <c r="D38" s="2">
        <v>969150112</v>
      </c>
    </row>
    <row r="39" spans="2:4" x14ac:dyDescent="0.3">
      <c r="B39" s="7" t="s">
        <v>105</v>
      </c>
      <c r="C39" s="2">
        <v>488531</v>
      </c>
      <c r="D39" s="2">
        <v>3053157</v>
      </c>
    </row>
    <row r="40" spans="2:4" ht="18" customHeight="1" thickBot="1" x14ac:dyDescent="0.35">
      <c r="B40" s="7" t="s">
        <v>59</v>
      </c>
      <c r="C40" s="2">
        <v>13723529</v>
      </c>
      <c r="D40" s="2">
        <v>14178481</v>
      </c>
    </row>
    <row r="41" spans="2:4" ht="18" thickBot="1" x14ac:dyDescent="0.35">
      <c r="B41" s="3"/>
      <c r="C41" s="10">
        <v>3050296072</v>
      </c>
      <c r="D41" s="11">
        <v>3151524442</v>
      </c>
    </row>
    <row r="43" spans="2:4" x14ac:dyDescent="0.3">
      <c r="B43" s="3"/>
    </row>
    <row r="44" spans="2:4" x14ac:dyDescent="0.3">
      <c r="B44" s="13" t="s">
        <v>20</v>
      </c>
    </row>
    <row r="45" spans="2:4" x14ac:dyDescent="0.3">
      <c r="B45" s="7" t="s">
        <v>21</v>
      </c>
      <c r="C45" s="2">
        <v>439936646</v>
      </c>
      <c r="D45" s="2">
        <v>634601301</v>
      </c>
    </row>
    <row r="46" spans="2:4" x14ac:dyDescent="0.3">
      <c r="B46" s="7" t="s">
        <v>19</v>
      </c>
      <c r="C46" s="2">
        <v>115726050</v>
      </c>
      <c r="D46" s="2">
        <v>107439092</v>
      </c>
    </row>
    <row r="47" spans="2:4" x14ac:dyDescent="0.3">
      <c r="B47" s="7" t="s">
        <v>22</v>
      </c>
      <c r="C47" s="2">
        <v>84823263</v>
      </c>
      <c r="D47" s="2">
        <v>81438491</v>
      </c>
    </row>
    <row r="48" spans="2:4" x14ac:dyDescent="0.3">
      <c r="B48" s="7"/>
      <c r="C48" s="2">
        <v>7497431</v>
      </c>
    </row>
    <row r="49" spans="2:4" x14ac:dyDescent="0.3">
      <c r="B49" s="7" t="s">
        <v>47</v>
      </c>
      <c r="C49" s="2">
        <v>144494085</v>
      </c>
      <c r="D49" s="2">
        <v>136644990</v>
      </c>
    </row>
    <row r="50" spans="2:4" ht="18" thickBot="1" x14ac:dyDescent="0.35">
      <c r="B50" s="7" t="s">
        <v>18</v>
      </c>
      <c r="C50" s="2">
        <v>4584234</v>
      </c>
      <c r="D50" s="2">
        <v>4584234</v>
      </c>
    </row>
    <row r="51" spans="2:4" ht="18" thickBot="1" x14ac:dyDescent="0.35">
      <c r="C51" s="10">
        <v>797061709</v>
      </c>
      <c r="D51" s="11">
        <v>964708108</v>
      </c>
    </row>
    <row r="52" spans="2:4" x14ac:dyDescent="0.3">
      <c r="B52" s="3"/>
      <c r="C52" s="8"/>
    </row>
    <row r="53" spans="2:4" x14ac:dyDescent="0.3">
      <c r="B53" s="27" t="s">
        <v>23</v>
      </c>
      <c r="C53" s="22">
        <v>3847357781</v>
      </c>
      <c r="D53" s="28">
        <v>4116232550</v>
      </c>
    </row>
    <row r="54" spans="2:4" x14ac:dyDescent="0.3">
      <c r="B54" s="3"/>
      <c r="C54" s="6"/>
      <c r="D54" s="22"/>
    </row>
    <row r="55" spans="2:4" ht="18" thickBot="1" x14ac:dyDescent="0.35">
      <c r="B55" s="3" t="s">
        <v>24</v>
      </c>
      <c r="C55" s="55">
        <v>8116343815</v>
      </c>
      <c r="D55" s="12">
        <v>8257140815</v>
      </c>
    </row>
    <row r="56" spans="2:4" ht="18" thickTop="1" x14ac:dyDescent="0.3">
      <c r="B56" s="3"/>
      <c r="D56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3"/>
  <sheetViews>
    <sheetView zoomScale="60" zoomScaleNormal="60" workbookViewId="0">
      <selection activeCell="H17" sqref="H17"/>
    </sheetView>
  </sheetViews>
  <sheetFormatPr defaultColWidth="8.85546875" defaultRowHeight="17.25" x14ac:dyDescent="0.3"/>
  <cols>
    <col min="1" max="1" width="82.5703125" style="19" customWidth="1"/>
    <col min="2" max="2" width="20.85546875" style="58" customWidth="1"/>
    <col min="3" max="3" width="20.42578125" style="17" customWidth="1"/>
    <col min="4" max="16384" width="8.85546875" style="19"/>
  </cols>
  <sheetData>
    <row r="1" spans="1:3" ht="34.5" x14ac:dyDescent="0.3">
      <c r="A1" s="72"/>
      <c r="B1" s="64" t="s">
        <v>119</v>
      </c>
      <c r="C1" s="65" t="s">
        <v>119</v>
      </c>
    </row>
    <row r="2" spans="1:3" x14ac:dyDescent="0.3">
      <c r="A2" s="72"/>
      <c r="B2" s="66">
        <v>45016</v>
      </c>
      <c r="C2" s="66">
        <v>44651</v>
      </c>
    </row>
    <row r="3" spans="1:3" x14ac:dyDescent="0.3">
      <c r="A3" s="72"/>
      <c r="B3" s="57"/>
      <c r="C3" s="18"/>
    </row>
    <row r="4" spans="1:3" x14ac:dyDescent="0.3">
      <c r="A4" s="20"/>
      <c r="B4" s="58">
        <v>396326725</v>
      </c>
      <c r="C4" s="17">
        <v>411334767</v>
      </c>
    </row>
    <row r="5" spans="1:3" x14ac:dyDescent="0.3">
      <c r="A5" s="7" t="s">
        <v>25</v>
      </c>
      <c r="B5" s="58">
        <v>29016164</v>
      </c>
      <c r="C5" s="17">
        <v>11255499</v>
      </c>
    </row>
    <row r="6" spans="1:3" ht="18" thickBot="1" x14ac:dyDescent="0.35">
      <c r="A6" s="7" t="s">
        <v>51</v>
      </c>
      <c r="B6" s="58">
        <v>34980892</v>
      </c>
      <c r="C6" s="17">
        <v>34521352</v>
      </c>
    </row>
    <row r="7" spans="1:3" ht="18" thickBot="1" x14ac:dyDescent="0.35">
      <c r="A7" s="7" t="s">
        <v>26</v>
      </c>
      <c r="B7" s="59">
        <f>SUM(B4:B6)</f>
        <v>460323781</v>
      </c>
      <c r="C7" s="59">
        <f>SUM(C4:C6)</f>
        <v>457111618</v>
      </c>
    </row>
    <row r="8" spans="1:3" s="29" customFormat="1" ht="34.5" x14ac:dyDescent="0.3">
      <c r="A8" s="3" t="s">
        <v>27</v>
      </c>
      <c r="B8" s="58"/>
      <c r="C8" s="17"/>
    </row>
    <row r="9" spans="1:3" x14ac:dyDescent="0.3">
      <c r="A9" s="7" t="s">
        <v>28</v>
      </c>
      <c r="B9" s="58">
        <v>-114337733</v>
      </c>
      <c r="C9" s="17">
        <v>-107024986</v>
      </c>
    </row>
    <row r="10" spans="1:3" x14ac:dyDescent="0.3">
      <c r="A10" s="7" t="s">
        <v>29</v>
      </c>
      <c r="B10" s="58">
        <v>-128191168</v>
      </c>
      <c r="C10" s="17">
        <v>-98348031</v>
      </c>
    </row>
    <row r="11" spans="1:3" x14ac:dyDescent="0.3">
      <c r="A11" s="7" t="s">
        <v>46</v>
      </c>
      <c r="B11" s="58">
        <v>-40771367</v>
      </c>
      <c r="C11" s="17">
        <v>-46197908</v>
      </c>
    </row>
    <row r="12" spans="1:3" x14ac:dyDescent="0.3">
      <c r="A12" s="7" t="s">
        <v>30</v>
      </c>
      <c r="B12" s="58">
        <v>-1691096</v>
      </c>
      <c r="C12" s="17">
        <v>-1690361</v>
      </c>
    </row>
    <row r="13" spans="1:3" x14ac:dyDescent="0.3">
      <c r="A13" s="7" t="s">
        <v>31</v>
      </c>
      <c r="B13" s="58">
        <v>-6481139</v>
      </c>
      <c r="C13" s="17">
        <v>-6515044</v>
      </c>
    </row>
    <row r="14" spans="1:3" x14ac:dyDescent="0.3">
      <c r="A14" s="7" t="s">
        <v>32</v>
      </c>
      <c r="B14" s="58">
        <v>-16059903</v>
      </c>
      <c r="C14" s="17">
        <v>-16016603</v>
      </c>
    </row>
    <row r="15" spans="1:3" x14ac:dyDescent="0.3">
      <c r="A15" s="7" t="s">
        <v>52</v>
      </c>
      <c r="B15" s="58">
        <v>-4324567</v>
      </c>
      <c r="C15" s="17">
        <v>-4668455</v>
      </c>
    </row>
    <row r="16" spans="1:3" ht="18" thickBot="1" x14ac:dyDescent="0.35">
      <c r="A16" s="7" t="s">
        <v>33</v>
      </c>
      <c r="B16" s="58">
        <v>-40903284</v>
      </c>
      <c r="C16" s="17">
        <v>62910924</v>
      </c>
    </row>
    <row r="17" spans="1:3" ht="35.25" thickBot="1" x14ac:dyDescent="0.35">
      <c r="A17" s="3" t="s">
        <v>34</v>
      </c>
      <c r="B17" s="59">
        <f>SUM(B7:B16)</f>
        <v>107563524</v>
      </c>
      <c r="C17" s="59">
        <f>SUM(C7:C16)</f>
        <v>239561154</v>
      </c>
    </row>
    <row r="18" spans="1:3" x14ac:dyDescent="0.3">
      <c r="A18" s="7"/>
    </row>
    <row r="19" spans="1:3" x14ac:dyDescent="0.3">
      <c r="A19" s="7" t="s">
        <v>35</v>
      </c>
      <c r="B19" s="58">
        <v>197962138</v>
      </c>
      <c r="C19" s="17">
        <v>316952186</v>
      </c>
    </row>
    <row r="20" spans="1:3" x14ac:dyDescent="0.3">
      <c r="A20" s="7" t="s">
        <v>53</v>
      </c>
      <c r="B20" s="58">
        <v>-197962138</v>
      </c>
      <c r="C20" s="17">
        <v>-316952186</v>
      </c>
    </row>
    <row r="21" spans="1:3" x14ac:dyDescent="0.3">
      <c r="A21" s="7" t="s">
        <v>36</v>
      </c>
      <c r="B21" s="58">
        <v>10755830</v>
      </c>
      <c r="C21" s="17">
        <v>26440196</v>
      </c>
    </row>
    <row r="22" spans="1:3" x14ac:dyDescent="0.3">
      <c r="A22" s="7" t="s">
        <v>37</v>
      </c>
      <c r="B22" s="58">
        <v>-10755830</v>
      </c>
      <c r="C22" s="17">
        <v>-26440196</v>
      </c>
    </row>
    <row r="23" spans="1:3" ht="18" thickBot="1" x14ac:dyDescent="0.35">
      <c r="A23" s="7"/>
    </row>
    <row r="24" spans="1:3" ht="18" thickBot="1" x14ac:dyDescent="0.35">
      <c r="A24" s="3" t="s">
        <v>38</v>
      </c>
      <c r="B24" s="59">
        <f>B17+B19+B20+B21+B22</f>
        <v>107563524</v>
      </c>
      <c r="C24" s="59">
        <f>C17+C19+C20+C21+C22</f>
        <v>239561154</v>
      </c>
    </row>
    <row r="25" spans="1:3" x14ac:dyDescent="0.3">
      <c r="A25" s="7"/>
    </row>
    <row r="26" spans="1:3" x14ac:dyDescent="0.3">
      <c r="A26" s="7" t="s">
        <v>39</v>
      </c>
      <c r="B26" s="58">
        <v>73707692</v>
      </c>
      <c r="C26" s="17">
        <v>156885519</v>
      </c>
    </row>
    <row r="27" spans="1:3" ht="18" thickBot="1" x14ac:dyDescent="0.35">
      <c r="A27" s="7" t="s">
        <v>40</v>
      </c>
      <c r="B27" s="58">
        <v>-31391998</v>
      </c>
      <c r="C27" s="17">
        <v>-81713138</v>
      </c>
    </row>
    <row r="28" spans="1:3" ht="18" thickBot="1" x14ac:dyDescent="0.35">
      <c r="A28" s="3" t="s">
        <v>41</v>
      </c>
      <c r="B28" s="59">
        <f>B26+B27</f>
        <v>42315694</v>
      </c>
      <c r="C28" s="59">
        <f>C26+C27</f>
        <v>75172381</v>
      </c>
    </row>
    <row r="29" spans="1:3" ht="18" thickBot="1" x14ac:dyDescent="0.35">
      <c r="A29" s="7"/>
    </row>
    <row r="30" spans="1:3" ht="18" thickBot="1" x14ac:dyDescent="0.35">
      <c r="A30" s="3" t="s">
        <v>42</v>
      </c>
      <c r="B30" s="59">
        <f>B24+B28</f>
        <v>149879218</v>
      </c>
      <c r="C30" s="59">
        <f>C24+C28</f>
        <v>314733535</v>
      </c>
    </row>
    <row r="31" spans="1:3" x14ac:dyDescent="0.3">
      <c r="A31" s="7"/>
    </row>
    <row r="32" spans="1:3" x14ac:dyDescent="0.3">
      <c r="A32" s="7" t="s">
        <v>43</v>
      </c>
      <c r="B32" s="58">
        <v>-26258990</v>
      </c>
      <c r="C32" s="17">
        <v>-56376380</v>
      </c>
    </row>
    <row r="33" spans="1:3" ht="18" thickBot="1" x14ac:dyDescent="0.35">
      <c r="A33" s="7"/>
    </row>
    <row r="34" spans="1:3" ht="18" thickBot="1" x14ac:dyDescent="0.35">
      <c r="A34" s="26" t="s">
        <v>62</v>
      </c>
      <c r="B34" s="59">
        <f>B30+B32</f>
        <v>123620228</v>
      </c>
      <c r="C34" s="59">
        <f>C30+C32</f>
        <v>258357155</v>
      </c>
    </row>
    <row r="35" spans="1:3" x14ac:dyDescent="0.3">
      <c r="A35" s="7" t="s">
        <v>56</v>
      </c>
      <c r="B35" s="58">
        <v>124056770</v>
      </c>
      <c r="C35" s="23">
        <v>260740378</v>
      </c>
    </row>
    <row r="36" spans="1:3" x14ac:dyDescent="0.3">
      <c r="A36" s="7" t="s">
        <v>57</v>
      </c>
      <c r="B36" s="58">
        <v>-436542</v>
      </c>
      <c r="C36" s="23">
        <v>-2383223</v>
      </c>
    </row>
    <row r="37" spans="1:3" x14ac:dyDescent="0.3">
      <c r="A37" s="26" t="s">
        <v>63</v>
      </c>
      <c r="B37" s="56">
        <v>188381504</v>
      </c>
      <c r="C37" s="21">
        <v>11773844</v>
      </c>
    </row>
    <row r="38" spans="1:3" x14ac:dyDescent="0.3">
      <c r="A38" s="15" t="s">
        <v>64</v>
      </c>
      <c r="B38" s="60">
        <v>0.66</v>
      </c>
      <c r="C38" s="24">
        <v>22.15</v>
      </c>
    </row>
    <row r="39" spans="1:3" x14ac:dyDescent="0.3">
      <c r="A39" s="15" t="s">
        <v>65</v>
      </c>
      <c r="C39" s="23"/>
    </row>
    <row r="40" spans="1:3" ht="18" thickBot="1" x14ac:dyDescent="0.35">
      <c r="A40" s="31" t="s">
        <v>49</v>
      </c>
      <c r="B40" s="58">
        <v>10393226</v>
      </c>
      <c r="C40" s="23">
        <v>-8832201</v>
      </c>
    </row>
    <row r="41" spans="1:3" ht="18" thickBot="1" x14ac:dyDescent="0.35">
      <c r="A41" s="26" t="s">
        <v>45</v>
      </c>
      <c r="B41" s="59">
        <f>B34+B40</f>
        <v>134013454</v>
      </c>
      <c r="C41" s="59">
        <f>C34+C40</f>
        <v>249524954</v>
      </c>
    </row>
    <row r="42" spans="1:3" x14ac:dyDescent="0.3">
      <c r="A42" s="1" t="s">
        <v>56</v>
      </c>
      <c r="B42" s="56">
        <v>134449996</v>
      </c>
      <c r="C42" s="30">
        <v>251908177</v>
      </c>
    </row>
    <row r="43" spans="1:3" x14ac:dyDescent="0.3">
      <c r="A43" s="1" t="s">
        <v>57</v>
      </c>
      <c r="B43" s="56">
        <v>-436542</v>
      </c>
      <c r="C43" s="25">
        <v>-2383223</v>
      </c>
    </row>
  </sheetData>
  <mergeCells count="1">
    <mergeCell ref="A1:A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5"/>
  <sheetViews>
    <sheetView zoomScale="60" zoomScaleNormal="60" workbookViewId="0">
      <selection activeCell="K6" sqref="K6"/>
    </sheetView>
  </sheetViews>
  <sheetFormatPr defaultColWidth="8.85546875" defaultRowHeight="17.25" x14ac:dyDescent="0.3"/>
  <cols>
    <col min="1" max="1" width="43.42578125" style="54" customWidth="1"/>
    <col min="2" max="2" width="21" style="54" customWidth="1"/>
    <col min="3" max="3" width="23.85546875" style="54" customWidth="1"/>
    <col min="4" max="4" width="20.140625" style="54" customWidth="1"/>
    <col min="5" max="5" width="20.5703125" style="54" customWidth="1"/>
    <col min="6" max="6" width="26.140625" style="54" customWidth="1"/>
    <col min="7" max="7" width="23.28515625" style="54" customWidth="1"/>
    <col min="8" max="8" width="26.140625" style="54" customWidth="1"/>
    <col min="9" max="9" width="24.5703125" style="54" customWidth="1"/>
    <col min="10" max="10" width="15.7109375" style="54" bestFit="1" customWidth="1"/>
    <col min="11" max="16384" width="8.85546875" style="54"/>
  </cols>
  <sheetData>
    <row r="1" spans="1:10" ht="51.75" x14ac:dyDescent="0.3">
      <c r="A1" s="62"/>
      <c r="B1" s="51" t="s">
        <v>74</v>
      </c>
      <c r="C1" s="52" t="s">
        <v>129</v>
      </c>
      <c r="D1" s="52" t="s">
        <v>75</v>
      </c>
      <c r="E1" s="51" t="s">
        <v>15</v>
      </c>
      <c r="F1" s="52" t="s">
        <v>130</v>
      </c>
      <c r="G1" s="51" t="s">
        <v>61</v>
      </c>
      <c r="H1" s="51" t="s">
        <v>77</v>
      </c>
      <c r="I1" s="51" t="s">
        <v>78</v>
      </c>
      <c r="J1" s="61"/>
    </row>
    <row r="2" spans="1:10" ht="19.350000000000001" customHeight="1" x14ac:dyDescent="0.3">
      <c r="A2" s="62"/>
      <c r="B2" s="51"/>
      <c r="C2" s="52"/>
      <c r="D2" s="51" t="s">
        <v>76</v>
      </c>
      <c r="E2" s="51"/>
      <c r="F2" s="52"/>
      <c r="G2" s="51"/>
      <c r="H2" s="51"/>
      <c r="I2" s="51"/>
      <c r="J2" s="61"/>
    </row>
    <row r="3" spans="1:10" x14ac:dyDescent="0.3">
      <c r="A3" s="62"/>
      <c r="B3" s="52"/>
      <c r="C3" s="62"/>
      <c r="D3" s="62"/>
      <c r="E3" s="62"/>
      <c r="F3" s="62"/>
      <c r="G3" s="62"/>
      <c r="H3" s="62"/>
      <c r="I3" s="62"/>
      <c r="J3" s="61"/>
    </row>
    <row r="4" spans="1:10" ht="17.45" customHeight="1" x14ac:dyDescent="0.3">
      <c r="A4" s="62" t="s">
        <v>124</v>
      </c>
      <c r="B4" s="69">
        <v>117738440</v>
      </c>
      <c r="C4" s="69">
        <v>441418396</v>
      </c>
      <c r="D4" s="69">
        <v>247478865</v>
      </c>
      <c r="E4" s="69">
        <v>1265796861</v>
      </c>
      <c r="F4" s="70">
        <v>1785866415</v>
      </c>
      <c r="G4" s="70">
        <v>16520600</v>
      </c>
      <c r="H4" s="70">
        <v>93548755</v>
      </c>
      <c r="I4" s="69">
        <v>3968368332</v>
      </c>
      <c r="J4" s="71"/>
    </row>
    <row r="5" spans="1:10" ht="17.45" customHeight="1" x14ac:dyDescent="0.3">
      <c r="A5" s="61" t="s">
        <v>44</v>
      </c>
      <c r="B5" s="42" t="s">
        <v>0</v>
      </c>
      <c r="C5" s="42" t="s">
        <v>0</v>
      </c>
      <c r="D5" s="42" t="s">
        <v>0</v>
      </c>
      <c r="E5" s="42" t="s">
        <v>0</v>
      </c>
      <c r="F5" s="38">
        <v>258357155</v>
      </c>
      <c r="G5" s="36" t="s">
        <v>0</v>
      </c>
      <c r="H5" s="38">
        <v>-2383223</v>
      </c>
      <c r="I5" s="38">
        <v>255973932</v>
      </c>
      <c r="J5" s="71"/>
    </row>
    <row r="6" spans="1:10" ht="17.45" customHeight="1" x14ac:dyDescent="0.3">
      <c r="A6" s="34"/>
      <c r="B6" s="67" t="s">
        <v>72</v>
      </c>
      <c r="C6" s="67" t="s">
        <v>121</v>
      </c>
      <c r="D6" s="67" t="s">
        <v>70</v>
      </c>
      <c r="E6" s="67" t="s">
        <v>71</v>
      </c>
      <c r="F6" s="69">
        <v>258357155</v>
      </c>
      <c r="G6" s="67" t="s">
        <v>70</v>
      </c>
      <c r="H6" s="69">
        <v>-2383223</v>
      </c>
      <c r="I6" s="69">
        <v>255973932</v>
      </c>
      <c r="J6" s="71"/>
    </row>
    <row r="7" spans="1:10" ht="17.45" customHeight="1" x14ac:dyDescent="0.3">
      <c r="A7" s="61" t="s">
        <v>61</v>
      </c>
      <c r="B7" s="68" t="s">
        <v>67</v>
      </c>
      <c r="C7" s="68" t="s">
        <v>69</v>
      </c>
      <c r="D7" s="68" t="s">
        <v>70</v>
      </c>
      <c r="E7" s="68" t="s">
        <v>73</v>
      </c>
      <c r="F7" s="68" t="s">
        <v>73</v>
      </c>
      <c r="G7" s="39">
        <v>-3458436</v>
      </c>
      <c r="H7" s="39">
        <v>-1245862</v>
      </c>
      <c r="I7" s="39">
        <v>-4704298</v>
      </c>
      <c r="J7" s="71"/>
    </row>
    <row r="8" spans="1:10" ht="17.45" customHeight="1" x14ac:dyDescent="0.3">
      <c r="A8" s="62" t="s">
        <v>125</v>
      </c>
      <c r="B8" s="69">
        <v>117738440</v>
      </c>
      <c r="C8" s="69">
        <v>441418396</v>
      </c>
      <c r="D8" s="69">
        <v>247478865</v>
      </c>
      <c r="E8" s="69">
        <v>1265796861</v>
      </c>
      <c r="F8" s="70">
        <v>2044223570</v>
      </c>
      <c r="G8" s="70">
        <v>13062164</v>
      </c>
      <c r="H8" s="70">
        <v>89919670</v>
      </c>
      <c r="I8" s="69">
        <v>4219637966</v>
      </c>
      <c r="J8" s="71"/>
    </row>
    <row r="9" spans="1:10" x14ac:dyDescent="0.3">
      <c r="A9" s="61" t="s">
        <v>126</v>
      </c>
      <c r="B9" s="36" t="s">
        <v>0</v>
      </c>
      <c r="C9" s="36" t="s">
        <v>0</v>
      </c>
      <c r="D9" s="36" t="s">
        <v>0</v>
      </c>
      <c r="E9" s="36" t="s">
        <v>0</v>
      </c>
      <c r="F9" s="38">
        <v>93537986</v>
      </c>
      <c r="G9" s="36" t="s">
        <v>0</v>
      </c>
      <c r="H9" s="38">
        <v>-2443448</v>
      </c>
      <c r="I9" s="38">
        <v>91094538</v>
      </c>
      <c r="J9" s="71"/>
    </row>
    <row r="10" spans="1:10" ht="17.45" customHeight="1" x14ac:dyDescent="0.3">
      <c r="A10" s="61" t="s">
        <v>66</v>
      </c>
      <c r="B10" s="68" t="s">
        <v>69</v>
      </c>
      <c r="C10" s="68" t="s">
        <v>68</v>
      </c>
      <c r="D10" s="68" t="s">
        <v>68</v>
      </c>
      <c r="E10" s="68" t="s">
        <v>73</v>
      </c>
      <c r="F10" s="39">
        <v>2452222</v>
      </c>
      <c r="G10" s="68" t="s">
        <v>69</v>
      </c>
      <c r="H10" s="68" t="s">
        <v>69</v>
      </c>
      <c r="I10" s="39">
        <v>2452222</v>
      </c>
      <c r="J10" s="71"/>
    </row>
    <row r="11" spans="1:10" ht="17.45" customHeight="1" x14ac:dyDescent="0.3">
      <c r="A11" s="61"/>
      <c r="B11" s="36" t="s">
        <v>70</v>
      </c>
      <c r="C11" s="36" t="s">
        <v>69</v>
      </c>
      <c r="D11" s="36" t="s">
        <v>70</v>
      </c>
      <c r="E11" s="36" t="s">
        <v>69</v>
      </c>
      <c r="F11" s="45">
        <v>95990208</v>
      </c>
      <c r="G11" s="42" t="s">
        <v>67</v>
      </c>
      <c r="H11" s="45">
        <v>-2443448</v>
      </c>
      <c r="I11" s="45">
        <v>93546760</v>
      </c>
      <c r="J11" s="71"/>
    </row>
    <row r="12" spans="1:10" ht="17.45" customHeight="1" x14ac:dyDescent="0.3">
      <c r="A12" s="61" t="s">
        <v>107</v>
      </c>
      <c r="B12" s="36" t="s">
        <v>0</v>
      </c>
      <c r="C12" s="36" t="s">
        <v>0</v>
      </c>
      <c r="D12" s="36"/>
      <c r="E12" s="36"/>
      <c r="F12" s="38">
        <v>-21873676</v>
      </c>
      <c r="G12" s="36" t="s">
        <v>0</v>
      </c>
      <c r="H12" s="36" t="s">
        <v>0</v>
      </c>
      <c r="I12" s="38">
        <v>-21873676</v>
      </c>
      <c r="J12" s="71"/>
    </row>
    <row r="13" spans="1:10" x14ac:dyDescent="0.3">
      <c r="A13" s="61" t="s">
        <v>108</v>
      </c>
      <c r="B13" s="36" t="s">
        <v>0</v>
      </c>
      <c r="C13" s="36" t="s">
        <v>0</v>
      </c>
      <c r="D13" s="36" t="s">
        <v>0</v>
      </c>
      <c r="E13" s="36" t="s">
        <v>0</v>
      </c>
      <c r="F13" s="38">
        <v>21873676</v>
      </c>
      <c r="G13" s="36" t="s">
        <v>0</v>
      </c>
      <c r="H13" s="36" t="s">
        <v>0</v>
      </c>
      <c r="I13" s="38">
        <v>21873676</v>
      </c>
      <c r="J13" s="71"/>
    </row>
    <row r="14" spans="1:10" x14ac:dyDescent="0.3">
      <c r="A14" s="34" t="s">
        <v>79</v>
      </c>
      <c r="B14" s="36"/>
      <c r="C14" s="36"/>
      <c r="D14" s="36"/>
      <c r="E14" s="36"/>
      <c r="F14" s="42"/>
      <c r="G14" s="36"/>
      <c r="H14" s="36" t="s">
        <v>0</v>
      </c>
      <c r="I14" s="36"/>
      <c r="J14" s="71"/>
    </row>
    <row r="15" spans="1:10" ht="17.45" customHeight="1" x14ac:dyDescent="0.3">
      <c r="A15" s="61" t="s">
        <v>109</v>
      </c>
      <c r="B15" s="38">
        <v>1766076600</v>
      </c>
      <c r="C15" s="36" t="s">
        <v>0</v>
      </c>
      <c r="D15" s="36" t="s">
        <v>0</v>
      </c>
      <c r="E15" s="36" t="s">
        <v>0</v>
      </c>
      <c r="F15" s="38">
        <v>-1766076600</v>
      </c>
      <c r="G15" s="36" t="s">
        <v>0</v>
      </c>
      <c r="H15" s="36" t="s">
        <v>0</v>
      </c>
      <c r="I15" s="36" t="s">
        <v>0</v>
      </c>
      <c r="J15" s="71"/>
    </row>
    <row r="16" spans="1:10" ht="17.45" customHeight="1" x14ac:dyDescent="0.3">
      <c r="A16" s="61" t="s">
        <v>106</v>
      </c>
      <c r="B16" s="36" t="s">
        <v>67</v>
      </c>
      <c r="C16" s="36" t="s">
        <v>69</v>
      </c>
      <c r="D16" s="36" t="s">
        <v>70</v>
      </c>
      <c r="E16" s="36" t="s">
        <v>73</v>
      </c>
      <c r="F16" s="38">
        <v>-174488368</v>
      </c>
      <c r="G16" s="36" t="s">
        <v>0</v>
      </c>
      <c r="H16" s="36" t="s">
        <v>0</v>
      </c>
      <c r="I16" s="38">
        <v>-174488368</v>
      </c>
      <c r="J16" s="71"/>
    </row>
    <row r="17" spans="1:10" ht="17.45" customHeight="1" x14ac:dyDescent="0.3">
      <c r="A17" s="61" t="s">
        <v>61</v>
      </c>
      <c r="B17" s="36" t="s">
        <v>0</v>
      </c>
      <c r="C17" s="36" t="s">
        <v>0</v>
      </c>
      <c r="D17" s="36" t="s">
        <v>0</v>
      </c>
      <c r="E17" s="36" t="s">
        <v>0</v>
      </c>
      <c r="F17" s="36" t="s">
        <v>0</v>
      </c>
      <c r="G17" s="38">
        <v>6870095</v>
      </c>
      <c r="H17" s="38">
        <v>-10562238</v>
      </c>
      <c r="I17" s="38">
        <v>-3692143</v>
      </c>
      <c r="J17" s="71"/>
    </row>
    <row r="18" spans="1:10" ht="17.45" customHeight="1" x14ac:dyDescent="0.3">
      <c r="A18" s="61" t="s">
        <v>77</v>
      </c>
      <c r="B18" s="68" t="s">
        <v>122</v>
      </c>
      <c r="C18" s="68" t="s">
        <v>70</v>
      </c>
      <c r="D18" s="68" t="s">
        <v>68</v>
      </c>
      <c r="E18" s="68" t="s">
        <v>73</v>
      </c>
      <c r="F18" s="68" t="s">
        <v>69</v>
      </c>
      <c r="G18" s="68" t="s">
        <v>70</v>
      </c>
      <c r="H18" s="39">
        <v>5904050</v>
      </c>
      <c r="I18" s="39">
        <v>5904050</v>
      </c>
      <c r="J18" s="71"/>
    </row>
    <row r="19" spans="1:10" ht="17.45" customHeight="1" x14ac:dyDescent="0.3">
      <c r="A19" s="62" t="s">
        <v>127</v>
      </c>
      <c r="B19" s="69">
        <v>1883815040</v>
      </c>
      <c r="C19" s="69">
        <v>441418396</v>
      </c>
      <c r="D19" s="69">
        <v>247478865</v>
      </c>
      <c r="E19" s="69">
        <v>1265796861</v>
      </c>
      <c r="F19" s="69">
        <v>199648810</v>
      </c>
      <c r="G19" s="69">
        <v>19932259</v>
      </c>
      <c r="H19" s="69">
        <v>82818034</v>
      </c>
      <c r="I19" s="69">
        <v>4140908265</v>
      </c>
      <c r="J19" s="71"/>
    </row>
    <row r="20" spans="1:10" ht="17.45" customHeight="1" x14ac:dyDescent="0.3">
      <c r="A20" s="61" t="s">
        <v>44</v>
      </c>
      <c r="B20" s="42" t="s">
        <v>0</v>
      </c>
      <c r="C20" s="42" t="s">
        <v>0</v>
      </c>
      <c r="D20" s="42" t="s">
        <v>0</v>
      </c>
      <c r="E20" s="42" t="s">
        <v>0</v>
      </c>
      <c r="F20" s="38">
        <v>124056770</v>
      </c>
      <c r="G20" s="36" t="s">
        <v>0</v>
      </c>
      <c r="H20" s="38">
        <v>-436542</v>
      </c>
      <c r="I20" s="38">
        <v>123620228</v>
      </c>
      <c r="J20" s="71"/>
    </row>
    <row r="21" spans="1:10" ht="17.45" customHeight="1" x14ac:dyDescent="0.3">
      <c r="A21" s="34" t="s">
        <v>79</v>
      </c>
      <c r="B21" s="67" t="s">
        <v>72</v>
      </c>
      <c r="C21" s="67" t="s">
        <v>121</v>
      </c>
      <c r="D21" s="67" t="s">
        <v>70</v>
      </c>
      <c r="E21" s="67" t="s">
        <v>71</v>
      </c>
      <c r="F21" s="69">
        <v>124056770</v>
      </c>
      <c r="G21" s="67" t="s">
        <v>123</v>
      </c>
      <c r="H21" s="69">
        <v>-436542</v>
      </c>
      <c r="I21" s="69">
        <v>123620228</v>
      </c>
      <c r="J21" s="71"/>
    </row>
    <row r="22" spans="1:10" x14ac:dyDescent="0.3">
      <c r="A22" s="61" t="s">
        <v>77</v>
      </c>
      <c r="B22" s="36"/>
      <c r="C22" s="36"/>
      <c r="D22" s="36"/>
      <c r="E22" s="36"/>
      <c r="F22" s="36"/>
      <c r="G22" s="36"/>
      <c r="H22" s="38">
        <v>-5935685</v>
      </c>
      <c r="I22" s="38">
        <v>-5935685</v>
      </c>
      <c r="J22" s="71"/>
    </row>
    <row r="23" spans="1:10" ht="17.45" customHeight="1" x14ac:dyDescent="0.3">
      <c r="A23" s="61" t="s">
        <v>61</v>
      </c>
      <c r="B23" s="68" t="s">
        <v>67</v>
      </c>
      <c r="C23" s="68" t="s">
        <v>69</v>
      </c>
      <c r="D23" s="68" t="s">
        <v>70</v>
      </c>
      <c r="E23" s="68" t="s">
        <v>73</v>
      </c>
      <c r="F23" s="68" t="s">
        <v>73</v>
      </c>
      <c r="G23" s="39">
        <v>-1478144</v>
      </c>
      <c r="H23" s="39">
        <v>11871369</v>
      </c>
      <c r="I23" s="39">
        <v>10393225</v>
      </c>
      <c r="J23" s="71"/>
    </row>
    <row r="24" spans="1:10" ht="17.45" customHeight="1" x14ac:dyDescent="0.3">
      <c r="A24" s="62" t="s">
        <v>128</v>
      </c>
      <c r="B24" s="69">
        <v>1883815040</v>
      </c>
      <c r="C24" s="69">
        <v>441418396</v>
      </c>
      <c r="D24" s="69">
        <v>247478865</v>
      </c>
      <c r="E24" s="69">
        <v>1265796861</v>
      </c>
      <c r="F24" s="70">
        <v>323705580</v>
      </c>
      <c r="G24" s="70">
        <v>18454115</v>
      </c>
      <c r="H24" s="70">
        <v>88317177</v>
      </c>
      <c r="I24" s="69">
        <v>4268986034</v>
      </c>
      <c r="J24" s="71"/>
    </row>
    <row r="25" spans="1:10" x14ac:dyDescent="0.3">
      <c r="J25" s="7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5"/>
  <sheetViews>
    <sheetView zoomScale="60" zoomScaleNormal="60" workbookViewId="0">
      <selection activeCell="N23" sqref="N23"/>
    </sheetView>
  </sheetViews>
  <sheetFormatPr defaultRowHeight="17.25" x14ac:dyDescent="0.3"/>
  <cols>
    <col min="2" max="2" width="64.85546875" style="33" customWidth="1"/>
    <col min="3" max="4" width="27.85546875" style="33" customWidth="1"/>
  </cols>
  <sheetData>
    <row r="1" spans="1:5" ht="34.5" x14ac:dyDescent="0.25">
      <c r="A1" s="61"/>
      <c r="B1" s="62"/>
      <c r="C1" s="52" t="s">
        <v>119</v>
      </c>
      <c r="D1" s="51" t="s">
        <v>119</v>
      </c>
      <c r="E1" s="61"/>
    </row>
    <row r="2" spans="1:5" x14ac:dyDescent="0.25">
      <c r="A2" s="61"/>
      <c r="B2" s="62"/>
      <c r="C2" s="51" t="e">
        <f>#REF!</f>
        <v>#REF!</v>
      </c>
      <c r="D2" s="51" t="e">
        <f>#REF!</f>
        <v>#REF!</v>
      </c>
      <c r="E2" s="61"/>
    </row>
    <row r="3" spans="1:5" x14ac:dyDescent="0.25">
      <c r="A3" s="61"/>
      <c r="B3" s="40"/>
      <c r="C3" s="52" t="s">
        <v>120</v>
      </c>
      <c r="D3" s="52" t="s">
        <v>120</v>
      </c>
      <c r="E3" s="61"/>
    </row>
    <row r="4" spans="1:5" x14ac:dyDescent="0.25">
      <c r="A4" s="61"/>
      <c r="B4" s="62" t="s">
        <v>42</v>
      </c>
      <c r="C4" s="43">
        <v>149879218</v>
      </c>
      <c r="D4" s="43">
        <v>314733535</v>
      </c>
      <c r="E4" s="61"/>
    </row>
    <row r="5" spans="1:5" x14ac:dyDescent="0.25">
      <c r="A5" s="61"/>
      <c r="B5" s="62"/>
      <c r="C5" s="52"/>
      <c r="D5" s="52"/>
      <c r="E5" s="61"/>
    </row>
    <row r="6" spans="1:5" x14ac:dyDescent="0.25">
      <c r="A6" s="61"/>
      <c r="B6" s="34" t="s">
        <v>80</v>
      </c>
      <c r="C6" s="52"/>
      <c r="D6" s="52"/>
      <c r="E6" s="61"/>
    </row>
    <row r="7" spans="1:5" x14ac:dyDescent="0.25">
      <c r="A7" s="61"/>
      <c r="B7" s="34"/>
      <c r="C7" s="41"/>
      <c r="D7" s="41"/>
      <c r="E7" s="61"/>
    </row>
    <row r="8" spans="1:5" x14ac:dyDescent="0.25">
      <c r="A8" s="61"/>
      <c r="B8" s="61" t="s">
        <v>28</v>
      </c>
      <c r="C8" s="44">
        <v>106833895</v>
      </c>
      <c r="D8" s="44">
        <v>107024986</v>
      </c>
      <c r="E8" s="61"/>
    </row>
    <row r="9" spans="1:5" x14ac:dyDescent="0.25">
      <c r="A9" s="61"/>
      <c r="B9" s="61" t="s">
        <v>81</v>
      </c>
      <c r="C9" s="38">
        <v>47925</v>
      </c>
      <c r="D9" s="38">
        <v>-626</v>
      </c>
      <c r="E9" s="61"/>
    </row>
    <row r="10" spans="1:5" x14ac:dyDescent="0.25">
      <c r="A10" s="61"/>
      <c r="B10" s="61" t="s">
        <v>82</v>
      </c>
      <c r="C10" s="38">
        <v>3428678</v>
      </c>
      <c r="D10" s="38">
        <v>2058353</v>
      </c>
      <c r="E10" s="61"/>
    </row>
    <row r="11" spans="1:5" ht="34.5" x14ac:dyDescent="0.25">
      <c r="A11" s="61"/>
      <c r="B11" s="61" t="s">
        <v>83</v>
      </c>
      <c r="C11" s="44">
        <v>-28042874</v>
      </c>
      <c r="D11" s="44">
        <v>-26774878</v>
      </c>
      <c r="E11" s="61"/>
    </row>
    <row r="12" spans="1:5" ht="34.5" x14ac:dyDescent="0.25">
      <c r="A12" s="61"/>
      <c r="B12" s="61" t="s">
        <v>131</v>
      </c>
      <c r="C12" s="38">
        <v>-51591184</v>
      </c>
      <c r="D12" s="38">
        <v>-76039560</v>
      </c>
      <c r="E12" s="61"/>
    </row>
    <row r="13" spans="1:5" x14ac:dyDescent="0.25">
      <c r="A13" s="61"/>
      <c r="B13" s="61" t="s">
        <v>84</v>
      </c>
      <c r="C13" s="44">
        <v>11293</v>
      </c>
      <c r="D13" s="44">
        <v>9051</v>
      </c>
      <c r="E13" s="61"/>
    </row>
    <row r="14" spans="1:5" x14ac:dyDescent="0.25">
      <c r="A14" s="61"/>
      <c r="B14" s="61" t="s">
        <v>132</v>
      </c>
      <c r="C14" s="38">
        <v>18829476</v>
      </c>
      <c r="D14" s="38">
        <v>-85489069</v>
      </c>
      <c r="E14" s="61"/>
    </row>
    <row r="15" spans="1:5" x14ac:dyDescent="0.25">
      <c r="A15" s="61"/>
      <c r="B15" s="61" t="s">
        <v>85</v>
      </c>
      <c r="C15" s="38">
        <v>-13084537</v>
      </c>
      <c r="D15" s="38">
        <v>-12310315</v>
      </c>
      <c r="E15" s="61"/>
    </row>
    <row r="16" spans="1:5" x14ac:dyDescent="0.25">
      <c r="A16" s="61"/>
      <c r="B16" s="61" t="s">
        <v>86</v>
      </c>
      <c r="C16" s="38">
        <v>24517675</v>
      </c>
      <c r="D16" s="38">
        <v>7302173</v>
      </c>
      <c r="E16" s="61"/>
    </row>
    <row r="17" spans="1:5" ht="34.5" x14ac:dyDescent="0.25">
      <c r="A17" s="61"/>
      <c r="B17" s="61" t="s">
        <v>87</v>
      </c>
      <c r="C17" s="38">
        <v>4563671</v>
      </c>
      <c r="D17" s="38">
        <v>-1865659</v>
      </c>
      <c r="E17" s="61"/>
    </row>
    <row r="18" spans="1:5" x14ac:dyDescent="0.25">
      <c r="A18" s="61"/>
      <c r="B18" s="61" t="s">
        <v>133</v>
      </c>
      <c r="C18" s="39" t="s">
        <v>73</v>
      </c>
      <c r="D18" s="39">
        <v>-560808</v>
      </c>
      <c r="E18" s="61"/>
    </row>
    <row r="19" spans="1:5" x14ac:dyDescent="0.25">
      <c r="A19" s="61"/>
      <c r="B19" s="62" t="s">
        <v>88</v>
      </c>
      <c r="C19" s="48">
        <f>SUM(C4:C18)</f>
        <v>215393236</v>
      </c>
      <c r="D19" s="48">
        <f>SUM(D4:D18)</f>
        <v>228087183</v>
      </c>
      <c r="E19" s="61"/>
    </row>
    <row r="20" spans="1:5" x14ac:dyDescent="0.25">
      <c r="A20" s="61"/>
      <c r="B20" s="61"/>
      <c r="C20" s="32"/>
      <c r="D20" s="32"/>
      <c r="E20" s="61"/>
    </row>
    <row r="21" spans="1:5" x14ac:dyDescent="0.25">
      <c r="A21" s="61"/>
      <c r="B21" s="61"/>
      <c r="C21" s="36"/>
      <c r="D21" s="36"/>
      <c r="E21" s="61"/>
    </row>
    <row r="22" spans="1:5" x14ac:dyDescent="0.25">
      <c r="A22" s="61"/>
      <c r="B22" s="61" t="s">
        <v>89</v>
      </c>
      <c r="C22" s="38">
        <v>27747890</v>
      </c>
      <c r="D22" s="38">
        <v>149935638</v>
      </c>
      <c r="E22" s="61"/>
    </row>
    <row r="23" spans="1:5" x14ac:dyDescent="0.25">
      <c r="A23" s="61"/>
      <c r="B23" s="61" t="s">
        <v>90</v>
      </c>
      <c r="C23" s="38">
        <v>21593943</v>
      </c>
      <c r="D23" s="38">
        <v>-79033882</v>
      </c>
      <c r="E23" s="61"/>
    </row>
    <row r="24" spans="1:5" x14ac:dyDescent="0.25">
      <c r="A24" s="61"/>
      <c r="B24" s="61" t="s">
        <v>91</v>
      </c>
      <c r="C24" s="49">
        <v>-84302232</v>
      </c>
      <c r="D24" s="49">
        <v>-85845141</v>
      </c>
      <c r="E24" s="61"/>
    </row>
    <row r="25" spans="1:5" x14ac:dyDescent="0.25">
      <c r="A25" s="61"/>
      <c r="B25" s="62" t="s">
        <v>92</v>
      </c>
      <c r="C25" s="45">
        <f>SUM(C19:C24)</f>
        <v>180432837</v>
      </c>
      <c r="D25" s="45">
        <f>SUM(D19:D24)</f>
        <v>213143798</v>
      </c>
      <c r="E25" s="61"/>
    </row>
    <row r="26" spans="1:5" x14ac:dyDescent="0.25">
      <c r="A26" s="61"/>
      <c r="B26" s="61"/>
      <c r="C26" s="52"/>
      <c r="D26" s="52"/>
      <c r="E26" s="61"/>
    </row>
    <row r="27" spans="1:5" x14ac:dyDescent="0.25">
      <c r="A27" s="61"/>
      <c r="B27" s="61" t="s">
        <v>93</v>
      </c>
      <c r="C27" s="49">
        <v>406930</v>
      </c>
      <c r="D27" s="49">
        <v>-7185138</v>
      </c>
      <c r="E27" s="61"/>
    </row>
    <row r="28" spans="1:5" x14ac:dyDescent="0.25">
      <c r="A28" s="61"/>
      <c r="B28" s="61" t="s">
        <v>94</v>
      </c>
      <c r="C28" s="44">
        <v>-19775978</v>
      </c>
      <c r="D28" s="44">
        <v>381736</v>
      </c>
      <c r="E28" s="61"/>
    </row>
    <row r="29" spans="1:5" x14ac:dyDescent="0.25">
      <c r="A29" s="61"/>
      <c r="B29" s="61" t="s">
        <v>95</v>
      </c>
      <c r="C29" s="49">
        <v>-12899119</v>
      </c>
      <c r="D29" s="49">
        <v>-15645056</v>
      </c>
      <c r="E29" s="61"/>
    </row>
    <row r="30" spans="1:5" x14ac:dyDescent="0.25">
      <c r="A30" s="61"/>
      <c r="B30" s="61"/>
      <c r="C30" s="52"/>
      <c r="D30" s="52"/>
      <c r="E30" s="61"/>
    </row>
    <row r="31" spans="1:5" x14ac:dyDescent="0.25">
      <c r="A31" s="61"/>
      <c r="B31" s="62" t="s">
        <v>111</v>
      </c>
      <c r="C31" s="53">
        <f>SUM(C25:C30)</f>
        <v>148164670</v>
      </c>
      <c r="D31" s="53">
        <f>SUM(D25:D30)</f>
        <v>190695340</v>
      </c>
      <c r="E31" s="61"/>
    </row>
    <row r="32" spans="1:5" x14ac:dyDescent="0.25">
      <c r="A32" s="61"/>
      <c r="B32" s="62"/>
      <c r="C32" s="52"/>
      <c r="D32" s="52"/>
      <c r="E32" s="61"/>
    </row>
    <row r="33" spans="1:5" x14ac:dyDescent="0.25">
      <c r="A33" s="61"/>
      <c r="B33" s="62" t="s">
        <v>96</v>
      </c>
      <c r="C33" s="62"/>
      <c r="D33" s="62"/>
      <c r="E33" s="61"/>
    </row>
    <row r="34" spans="1:5" x14ac:dyDescent="0.25">
      <c r="B34" s="62" t="s">
        <v>97</v>
      </c>
      <c r="C34" s="62"/>
      <c r="D34" s="62"/>
    </row>
    <row r="35" spans="1:5" x14ac:dyDescent="0.25">
      <c r="B35" s="61" t="s">
        <v>98</v>
      </c>
      <c r="C35" s="49">
        <v>-117288479</v>
      </c>
      <c r="D35" s="49">
        <v>-142208644</v>
      </c>
    </row>
    <row r="36" spans="1:5" x14ac:dyDescent="0.25">
      <c r="B36" s="61" t="s">
        <v>99</v>
      </c>
      <c r="C36" s="49">
        <v>-6253411</v>
      </c>
      <c r="D36" s="49">
        <v>-1182540</v>
      </c>
    </row>
    <row r="37" spans="1:5" x14ac:dyDescent="0.25">
      <c r="B37" s="61" t="s">
        <v>100</v>
      </c>
      <c r="C37" s="44" t="s">
        <v>0</v>
      </c>
      <c r="D37" s="44">
        <v>12251</v>
      </c>
    </row>
    <row r="38" spans="1:5" x14ac:dyDescent="0.25">
      <c r="B38" s="61" t="s">
        <v>101</v>
      </c>
      <c r="C38" s="50">
        <v>165786</v>
      </c>
      <c r="D38" s="50">
        <v>16550998</v>
      </c>
    </row>
    <row r="39" spans="1:5" x14ac:dyDescent="0.25">
      <c r="B39" s="61"/>
      <c r="C39" s="42"/>
      <c r="D39" s="42"/>
    </row>
    <row r="40" spans="1:5" x14ac:dyDescent="0.25">
      <c r="B40" s="62" t="s">
        <v>112</v>
      </c>
      <c r="C40" s="47">
        <f>SUM(C35:C39)</f>
        <v>-123376104</v>
      </c>
      <c r="D40" s="47">
        <f>SUM(D35:D39)</f>
        <v>-126827935</v>
      </c>
    </row>
    <row r="41" spans="1:5" x14ac:dyDescent="0.25">
      <c r="B41" s="62"/>
      <c r="C41" s="42"/>
      <c r="D41" s="42"/>
    </row>
    <row r="42" spans="1:5" x14ac:dyDescent="0.25">
      <c r="B42" s="62" t="s">
        <v>112</v>
      </c>
      <c r="C42" s="62"/>
      <c r="D42" s="62"/>
    </row>
    <row r="43" spans="1:5" x14ac:dyDescent="0.25">
      <c r="B43" s="35" t="s">
        <v>109</v>
      </c>
      <c r="C43" s="44">
        <v>-32975844</v>
      </c>
      <c r="D43" s="44">
        <v>-30878880</v>
      </c>
    </row>
    <row r="44" spans="1:5" x14ac:dyDescent="0.25">
      <c r="B44" s="35" t="s">
        <v>102</v>
      </c>
      <c r="C44" s="41">
        <v>-25841790</v>
      </c>
      <c r="D44" s="41">
        <v>-227809122</v>
      </c>
    </row>
    <row r="45" spans="1:5" x14ac:dyDescent="0.25">
      <c r="B45" s="35" t="s">
        <v>103</v>
      </c>
      <c r="C45" s="49">
        <v>-2553758</v>
      </c>
      <c r="D45" s="49">
        <v>-2291390</v>
      </c>
    </row>
    <row r="46" spans="1:5" x14ac:dyDescent="0.25">
      <c r="B46" s="61" t="s">
        <v>104</v>
      </c>
      <c r="C46" s="44">
        <v>-72510</v>
      </c>
      <c r="D46" s="44">
        <v>-649468</v>
      </c>
    </row>
    <row r="47" spans="1:5" x14ac:dyDescent="0.25">
      <c r="B47" s="61"/>
      <c r="C47" s="52"/>
      <c r="D47" s="52"/>
    </row>
    <row r="48" spans="1:5" x14ac:dyDescent="0.25">
      <c r="B48" s="62" t="s">
        <v>113</v>
      </c>
      <c r="C48" s="53">
        <f>SUM(C43:C47)</f>
        <v>-61443902</v>
      </c>
      <c r="D48" s="53">
        <f>SUM(D43:D47)</f>
        <v>-261628860</v>
      </c>
    </row>
    <row r="49" spans="2:4" x14ac:dyDescent="0.25">
      <c r="B49" s="61"/>
      <c r="C49" s="52"/>
      <c r="D49" s="52"/>
    </row>
    <row r="50" spans="2:4" x14ac:dyDescent="0.25">
      <c r="B50" s="63" t="s">
        <v>114</v>
      </c>
      <c r="C50" s="47">
        <f>C48+C40+C31</f>
        <v>-36655336</v>
      </c>
      <c r="D50" s="47">
        <f>D48+D40+D31</f>
        <v>-197761455</v>
      </c>
    </row>
    <row r="51" spans="2:4" x14ac:dyDescent="0.25">
      <c r="B51" s="62"/>
      <c r="C51" s="41"/>
      <c r="D51" s="41"/>
    </row>
    <row r="52" spans="2:4" ht="34.5" x14ac:dyDescent="0.25">
      <c r="B52" s="63" t="s">
        <v>115</v>
      </c>
      <c r="C52" s="48">
        <v>418666555</v>
      </c>
      <c r="D52" s="48">
        <v>414955056</v>
      </c>
    </row>
    <row r="53" spans="2:4" x14ac:dyDescent="0.3">
      <c r="C53" s="32"/>
      <c r="D53" s="32"/>
    </row>
    <row r="54" spans="2:4" x14ac:dyDescent="0.25">
      <c r="B54" s="63" t="s">
        <v>116</v>
      </c>
      <c r="C54" s="37">
        <f>C50+C52</f>
        <v>382011219</v>
      </c>
      <c r="D54" s="37">
        <f>D50+D52</f>
        <v>217193601</v>
      </c>
    </row>
    <row r="56" spans="2:4" x14ac:dyDescent="0.25">
      <c r="B56" s="63"/>
      <c r="C56" s="47"/>
      <c r="D56" s="47"/>
    </row>
    <row r="57" spans="2:4" x14ac:dyDescent="0.3">
      <c r="C57" s="41"/>
      <c r="D57" s="41"/>
    </row>
    <row r="58" spans="2:4" x14ac:dyDescent="0.25">
      <c r="B58" s="61"/>
      <c r="C58" s="48"/>
      <c r="D58" s="48"/>
    </row>
    <row r="59" spans="2:4" x14ac:dyDescent="0.25">
      <c r="B59" s="63"/>
      <c r="C59" s="32"/>
      <c r="D59" s="32"/>
    </row>
    <row r="60" spans="2:4" x14ac:dyDescent="0.25">
      <c r="B60" s="62"/>
      <c r="C60" s="37"/>
      <c r="D60" s="37"/>
    </row>
    <row r="61" spans="2:4" x14ac:dyDescent="0.3">
      <c r="B61" s="62"/>
    </row>
    <row r="62" spans="2:4" x14ac:dyDescent="0.3">
      <c r="B62" s="63"/>
    </row>
    <row r="63" spans="2:4" x14ac:dyDescent="0.3">
      <c r="B63" s="46"/>
    </row>
    <row r="64" spans="2:4" x14ac:dyDescent="0.3">
      <c r="B64" s="46"/>
    </row>
    <row r="65" spans="2:2" x14ac:dyDescent="0.3">
      <c r="B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31032023-En</vt:lpstr>
      <vt:lpstr>Rez. Glob_31032023-En</vt:lpstr>
      <vt:lpstr>Capitaluri_31032023-En</vt:lpstr>
      <vt:lpstr>Flux de numerar_31032023-En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2023-05-15T04:36:55Z</dcterms:modified>
</cp:coreProperties>
</file>