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1\Rezultate Trim I\Site\EN\"/>
    </mc:Choice>
  </mc:AlternateContent>
  <bookViews>
    <workbookView xWindow="0" yWindow="0" windowWidth="19200" windowHeight="6465" tabRatio="860"/>
  </bookViews>
  <sheets>
    <sheet name=" Poz.Fin. 31032021-En" sheetId="5" r:id="rId1"/>
    <sheet name="Rez. Glob_31032021-En" sheetId="6" r:id="rId2"/>
    <sheet name="Capitaluri_31032021-En" sheetId="7" r:id="rId3"/>
    <sheet name="Flux de trez_31032021-En" sheetId="8" r:id="rId4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8" l="1"/>
  <c r="C46" i="8"/>
  <c r="D39" i="8"/>
  <c r="C39" i="8"/>
  <c r="D21" i="8"/>
  <c r="D28" i="8" s="1"/>
  <c r="D32" i="8" s="1"/>
  <c r="C21" i="8"/>
  <c r="C28" i="8" s="1"/>
  <c r="C32" i="8" s="1"/>
  <c r="D46" i="5" l="1"/>
  <c r="C46" i="5"/>
  <c r="D37" i="5"/>
  <c r="D48" i="5" s="1"/>
  <c r="C37" i="5"/>
  <c r="D31" i="5"/>
  <c r="C31" i="5"/>
  <c r="D18" i="5"/>
  <c r="C18" i="5"/>
  <c r="D12" i="5"/>
  <c r="C12" i="5"/>
  <c r="D20" i="5" l="1"/>
  <c r="C20" i="5"/>
  <c r="D50" i="5"/>
  <c r="C48" i="5"/>
  <c r="C50" i="5" l="1"/>
  <c r="C30" i="6" l="1"/>
  <c r="B30" i="6"/>
  <c r="C9" i="6"/>
  <c r="B9" i="6"/>
  <c r="C19" i="6" l="1"/>
  <c r="B19" i="6"/>
  <c r="C26" i="6" l="1"/>
  <c r="B26" i="6"/>
  <c r="C32" i="6" l="1"/>
  <c r="B32" i="6"/>
  <c r="C36" i="6" l="1"/>
  <c r="C42" i="6" s="1"/>
  <c r="B36" i="6"/>
  <c r="B42" i="6" s="1"/>
</calcChain>
</file>

<file path=xl/sharedStrings.xml><?xml version="1.0" encoding="utf-8"?>
<sst xmlns="http://schemas.openxmlformats.org/spreadsheetml/2006/main" count="201" uniqueCount="123">
  <si>
    <t>Active circulante</t>
  </si>
  <si>
    <t>Perioada</t>
  </si>
  <si>
    <t xml:space="preserve">   </t>
  </si>
  <si>
    <t>-</t>
  </si>
  <si>
    <t>Asset</t>
  </si>
  <si>
    <t>Intangible assets</t>
  </si>
  <si>
    <t>Rights of use of the leasing assets</t>
  </si>
  <si>
    <t>Tangible assets</t>
  </si>
  <si>
    <t>Trade receivables and other receivables</t>
  </si>
  <si>
    <t>Inventories</t>
  </si>
  <si>
    <t>Commercial receivables and other receivables</t>
  </si>
  <si>
    <t>Cash and cash equivalent</t>
  </si>
  <si>
    <t>Total asset</t>
  </si>
  <si>
    <t>EQUITY AND DEBTS</t>
  </si>
  <si>
    <t>Equity</t>
  </si>
  <si>
    <t>Share capital</t>
  </si>
  <si>
    <t>Hyperinflation adjustment of share capital</t>
  </si>
  <si>
    <t>Share premium</t>
  </si>
  <si>
    <t>Other reserves</t>
  </si>
  <si>
    <t>Retained earnings</t>
  </si>
  <si>
    <t>Long-term debts</t>
  </si>
  <si>
    <t>Long-term loans</t>
  </si>
  <si>
    <t>Provision for employee benefits</t>
  </si>
  <si>
    <t>Deferred revenue</t>
  </si>
  <si>
    <t>Commercial debt and other debts</t>
  </si>
  <si>
    <t>Current debts</t>
  </si>
  <si>
    <t>Commercial debts and other debts</t>
  </si>
  <si>
    <t>Provision for risks and charges</t>
  </si>
  <si>
    <t>Total debts</t>
  </si>
  <si>
    <t>Total equity and debts</t>
  </si>
  <si>
    <t>Revenue from the domestic transmission activity</t>
  </si>
  <si>
    <t>Othe revenue</t>
  </si>
  <si>
    <t>Operational revenue before the balancing and construction activity according to IFRIC12</t>
  </si>
  <si>
    <t>Depreciation</t>
  </si>
  <si>
    <t>Employees costs</t>
  </si>
  <si>
    <t>Expenses with royalties</t>
  </si>
  <si>
    <t>Maintenance and transmission</t>
  </si>
  <si>
    <t>Taxes and other amounts owed to the state</t>
  </si>
  <si>
    <t>Other operating expenses</t>
  </si>
  <si>
    <t>Operational profit before the balancing and construction activity according to IFRIC12</t>
  </si>
  <si>
    <t>Revenue from the balancing activity</t>
  </si>
  <si>
    <t>Revenue from the construction activity according to IFRIC12</t>
  </si>
  <si>
    <t>Cost of assets constructed according to IFRIC12</t>
  </si>
  <si>
    <t>Operational profit</t>
  </si>
  <si>
    <t>Financial revenue</t>
  </si>
  <si>
    <t>Financial expenses</t>
  </si>
  <si>
    <t>Financial revenue, net</t>
  </si>
  <si>
    <t>Profit before tax</t>
  </si>
  <si>
    <t>Profit tax expense</t>
  </si>
  <si>
    <t>Net profit for the period</t>
  </si>
  <si>
    <t>Total comprehensive income for the period</t>
  </si>
  <si>
    <t>Share capital adjustments</t>
  </si>
  <si>
    <t>Total equity</t>
  </si>
  <si>
    <t>Cash generated from operations</t>
  </si>
  <si>
    <t>Interest received</t>
  </si>
  <si>
    <t>Net cash inflow from operation activities</t>
  </si>
  <si>
    <t>Cash flow from investment activities</t>
  </si>
  <si>
    <t>Payments to acquire tangible and intangible assets</t>
  </si>
  <si>
    <t>Cash flow from financing activities</t>
  </si>
  <si>
    <t>Dividends paid</t>
  </si>
  <si>
    <t>Net cash used in financing activities</t>
  </si>
  <si>
    <t>Cash and cash equivalent as at the end of the period</t>
  </si>
  <si>
    <t xml:space="preserve">                         -</t>
  </si>
  <si>
    <t xml:space="preserve">                        -</t>
  </si>
  <si>
    <t xml:space="preserve">                          -</t>
  </si>
  <si>
    <t>Share Capital</t>
  </si>
  <si>
    <t>Share</t>
  </si>
  <si>
    <t>premium</t>
  </si>
  <si>
    <t xml:space="preserve">                      -</t>
  </si>
  <si>
    <t xml:space="preserve">                       -</t>
  </si>
  <si>
    <t>NTS gas consumption, materials and consumables used</t>
  </si>
  <si>
    <t>Adjustments for:</t>
  </si>
  <si>
    <t>Gain/(loss) on transfer of fixed assets</t>
  </si>
  <si>
    <t xml:space="preserve">Provisions for risks and charges </t>
  </si>
  <si>
    <t>Revenue from connection fees, grants and goods taken free of charge</t>
  </si>
  <si>
    <t>Sundry debtors and receivable loss</t>
  </si>
  <si>
    <t>Adjustments for impairment of receivables</t>
  </si>
  <si>
    <t>Interest revenue</t>
  </si>
  <si>
    <t>Effect of exchange rate fluctuation on other items than from operation</t>
  </si>
  <si>
    <t xml:space="preserve">Operating profit before the changes in working capital </t>
  </si>
  <si>
    <t xml:space="preserve">(Increase)/decrease in trade and other receivables </t>
  </si>
  <si>
    <t xml:space="preserve">(Increase)/decrease in inventories </t>
  </si>
  <si>
    <t>Increase/(decrease) in trade payables and other debts</t>
  </si>
  <si>
    <t xml:space="preserve">Receipts from the disposal of tangible assets </t>
  </si>
  <si>
    <t>Long term loans drawings</t>
  </si>
  <si>
    <t>Net cash used in investment activities</t>
  </si>
  <si>
    <t>Net change in cash and cash equivalents</t>
  </si>
  <si>
    <t>Cash and cash equivalent as at the beginning  of the year</t>
  </si>
  <si>
    <t>Interest paid</t>
  </si>
  <si>
    <t>Cash flow from connection fees and grants</t>
  </si>
  <si>
    <t>Deferred tax</t>
  </si>
  <si>
    <t xml:space="preserve">Short-term loans </t>
  </si>
  <si>
    <t xml:space="preserve">Actuarial gain / loss for the period  </t>
  </si>
  <si>
    <t xml:space="preserve">Provisions for employee benefits </t>
  </si>
  <si>
    <t>Interest expenses</t>
  </si>
  <si>
    <t>Adjustment of the Claim regarding the Concession Agreement</t>
  </si>
  <si>
    <t xml:space="preserve">                           -</t>
  </si>
  <si>
    <t>Consolidation exchange rate conversion difference</t>
  </si>
  <si>
    <t>Exchange rate difference</t>
  </si>
  <si>
    <t xml:space="preserve">                      - </t>
  </si>
  <si>
    <t>Exchange rate conversion difference</t>
  </si>
  <si>
    <t>Financial investment/shares</t>
  </si>
  <si>
    <t>Long term loans repayments</t>
  </si>
  <si>
    <t>Credit withdrawals for working capital</t>
  </si>
  <si>
    <t>Balance on 31 December 2020</t>
  </si>
  <si>
    <t>31 martie 2021</t>
  </si>
  <si>
    <t>31 decembrie 2020</t>
  </si>
  <si>
    <t>(neauditat)</t>
  </si>
  <si>
    <t xml:space="preserve"> (unaudited)</t>
  </si>
  <si>
    <t>31 martie 2020</t>
  </si>
  <si>
    <t xml:space="preserve">(neauditat) </t>
  </si>
  <si>
    <t>Balance on 1 January 2020</t>
  </si>
  <si>
    <t>Transactions with shareholders:</t>
  </si>
  <si>
    <t>Dividends for 2019</t>
  </si>
  <si>
    <t>Balance on 31 Martch 2020 (unaudited)</t>
  </si>
  <si>
    <t>Balance on 31 Martch 2021 (unaudited)</t>
  </si>
  <si>
    <t xml:space="preserve">Perioada de trei </t>
  </si>
  <si>
    <t>luni încheiată la</t>
  </si>
  <si>
    <t>Goodwill</t>
  </si>
  <si>
    <t>Revenue from the international transmission activity and assimilated</t>
  </si>
  <si>
    <t>Revenue/ (Expenses)  with provisions for risks and charges</t>
  </si>
  <si>
    <t>Cost of balancing gas</t>
  </si>
  <si>
    <t>Basic and diluted earnings per share (expressed in lei per share)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</si>
</sst>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41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sz val="11"/>
      <color theme="1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sz val="12"/>
      <color rgb="FFFF0000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sz val="10"/>
      <color theme="1"/>
      <name val="Georgia"/>
      <family val="1"/>
    </font>
    <font>
      <b/>
      <u/>
      <sz val="12"/>
      <name val="Arial Narrow"/>
      <family val="2"/>
    </font>
    <font>
      <b/>
      <sz val="12"/>
      <name val="Segoe UI"/>
      <family val="2"/>
    </font>
    <font>
      <b/>
      <u/>
      <sz val="12"/>
      <name val="Segoe UI"/>
      <family val="2"/>
    </font>
    <font>
      <sz val="12"/>
      <color theme="1"/>
      <name val="Segoe UI"/>
      <family val="2"/>
    </font>
    <font>
      <b/>
      <u val="double"/>
      <sz val="12"/>
      <name val="Segoe UI"/>
      <family val="2"/>
    </font>
    <font>
      <b/>
      <u val="double"/>
      <sz val="12"/>
      <color theme="1"/>
      <name val="Segoe UI"/>
      <family val="2"/>
    </font>
    <font>
      <sz val="12"/>
      <name val="Segoe UI"/>
      <family val="2"/>
    </font>
    <font>
      <b/>
      <sz val="12"/>
      <color rgb="FF000000"/>
      <name val="Segoe UI"/>
      <family val="2"/>
    </font>
    <font>
      <b/>
      <sz val="12"/>
      <color theme="1"/>
      <name val="Georgia"/>
      <family val="1"/>
    </font>
    <font>
      <b/>
      <sz val="1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b/>
      <sz val="11"/>
      <color rgb="FF000000"/>
      <name val="Segoe UI"/>
      <family val="2"/>
    </font>
    <font>
      <i/>
      <sz val="11"/>
      <color theme="1"/>
      <name val="Segoe UI"/>
      <family val="2"/>
    </font>
    <font>
      <sz val="11"/>
      <color rgb="FF000000"/>
      <name val="Segoe UI"/>
      <family val="2"/>
    </font>
    <font>
      <b/>
      <sz val="11"/>
      <name val="Segoe UI"/>
      <family val="2"/>
    </font>
    <font>
      <b/>
      <sz val="12"/>
      <color rgb="FFFF0000"/>
      <name val="Segoe UI"/>
      <family val="2"/>
      <charset val="238"/>
    </font>
    <font>
      <sz val="12"/>
      <color rgb="FFFF0000"/>
      <name val="Times New Roman"/>
      <family val="1"/>
    </font>
    <font>
      <b/>
      <sz val="11"/>
      <name val="Georgia"/>
      <family val="1"/>
    </font>
    <font>
      <sz val="11"/>
      <name val="Segoe UI"/>
      <family val="2"/>
      <charset val="238"/>
    </font>
    <font>
      <b/>
      <u/>
      <sz val="11"/>
      <name val="Georgia"/>
      <family val="1"/>
    </font>
    <font>
      <sz val="11"/>
      <name val="Segoe UI"/>
      <family val="2"/>
    </font>
    <font>
      <u/>
      <sz val="11"/>
      <name val="Segoe UI"/>
      <family val="2"/>
      <charset val="238"/>
    </font>
    <font>
      <b/>
      <u/>
      <sz val="11"/>
      <name val="Segoe UI"/>
      <family val="2"/>
      <charset val="238"/>
    </font>
    <font>
      <u/>
      <sz val="11"/>
      <name val="Segoe UI"/>
      <family val="2"/>
    </font>
    <font>
      <b/>
      <u val="double"/>
      <sz val="11"/>
      <name val="Segoe UI"/>
      <family val="2"/>
      <charset val="238"/>
    </font>
    <font>
      <b/>
      <u/>
      <sz val="10"/>
      <color theme="1"/>
      <name val="Georgia"/>
      <family val="1"/>
    </font>
    <font>
      <b/>
      <u/>
      <sz val="12"/>
      <color theme="1"/>
      <name val="Segoe UI"/>
      <family val="2"/>
    </font>
    <font>
      <u/>
      <sz val="12"/>
      <color theme="1"/>
      <name val="Segoe UI"/>
      <family val="2"/>
    </font>
    <font>
      <i/>
      <sz val="12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/>
    <xf numFmtId="0" fontId="3" fillId="0" borderId="0" xfId="0" applyFont="1" applyAlignment="1">
      <alignment wrapText="1"/>
    </xf>
    <xf numFmtId="14" fontId="4" fillId="0" borderId="2" xfId="0" applyNumberFormat="1" applyFont="1" applyFill="1" applyBorder="1" applyAlignment="1">
      <alignment horizontal="right" wrapText="1"/>
    </xf>
    <xf numFmtId="3" fontId="3" fillId="0" borderId="3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3" fontId="3" fillId="0" borderId="1" xfId="0" applyNumberFormat="1" applyFont="1" applyFill="1" applyBorder="1" applyAlignment="1">
      <alignment horizontal="right" wrapText="1"/>
    </xf>
    <xf numFmtId="3" fontId="5" fillId="0" borderId="1" xfId="0" applyNumberFormat="1" applyFont="1" applyFill="1" applyBorder="1" applyAlignment="1">
      <alignment horizontal="right" wrapText="1"/>
    </xf>
    <xf numFmtId="3" fontId="5" fillId="0" borderId="4" xfId="0" applyNumberFormat="1" applyFont="1" applyFill="1" applyBorder="1" applyAlignment="1">
      <alignment horizontal="right" wrapText="1"/>
    </xf>
    <xf numFmtId="3" fontId="1" fillId="0" borderId="0" xfId="0" applyNumberFormat="1" applyFont="1" applyFill="1" applyAlignment="1">
      <alignment horizontal="right" vertical="top" wrapText="1"/>
    </xf>
    <xf numFmtId="3" fontId="3" fillId="0" borderId="3" xfId="0" applyNumberFormat="1" applyFont="1" applyFill="1" applyBorder="1" applyAlignment="1">
      <alignment horizontal="right" wrapText="1"/>
    </xf>
    <xf numFmtId="0" fontId="6" fillId="0" borderId="0" xfId="0" applyFont="1"/>
    <xf numFmtId="0" fontId="1" fillId="0" borderId="0" xfId="0" applyFont="1" applyAlignment="1">
      <alignment vertical="top" wrapText="1"/>
    </xf>
    <xf numFmtId="3" fontId="7" fillId="0" borderId="0" xfId="0" applyNumberFormat="1" applyFont="1" applyFill="1"/>
    <xf numFmtId="164" fontId="1" fillId="0" borderId="0" xfId="0" applyNumberFormat="1" applyFont="1" applyFill="1" applyAlignment="1">
      <alignment horizontal="right" wrapText="1"/>
    </xf>
    <xf numFmtId="3" fontId="5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/>
    <xf numFmtId="37" fontId="8" fillId="0" borderId="2" xfId="0" applyNumberFormat="1" applyFont="1" applyFill="1" applyBorder="1" applyAlignment="1">
      <alignment horizontal="right"/>
    </xf>
    <xf numFmtId="0" fontId="10" fillId="0" borderId="0" xfId="0" applyFont="1" applyAlignment="1">
      <alignment vertical="center" wrapText="1"/>
    </xf>
    <xf numFmtId="0" fontId="12" fillId="0" borderId="0" xfId="0" applyFont="1" applyFill="1" applyAlignment="1">
      <alignment wrapText="1"/>
    </xf>
    <xf numFmtId="0" fontId="14" fillId="0" borderId="0" xfId="0" applyFont="1" applyFill="1"/>
    <xf numFmtId="0" fontId="12" fillId="0" borderId="0" xfId="0" applyFont="1" applyFill="1"/>
    <xf numFmtId="0" fontId="14" fillId="0" borderId="0" xfId="0" applyFont="1" applyAlignment="1">
      <alignment horizontal="right" vertical="center" wrapText="1"/>
    </xf>
    <xf numFmtId="0" fontId="18" fillId="0" borderId="0" xfId="0" applyFont="1" applyAlignment="1">
      <alignment vertical="center" wrapText="1"/>
    </xf>
    <xf numFmtId="0" fontId="17" fillId="0" borderId="0" xfId="0" applyFont="1" applyFill="1"/>
    <xf numFmtId="3" fontId="14" fillId="0" borderId="0" xfId="0" applyNumberFormat="1" applyFont="1" applyAlignment="1">
      <alignment horizontal="right" vertical="center" wrapText="1"/>
    </xf>
    <xf numFmtId="3" fontId="16" fillId="0" borderId="0" xfId="0" applyNumberFormat="1" applyFont="1" applyAlignment="1">
      <alignment horizontal="right" vertical="center" wrapText="1"/>
    </xf>
    <xf numFmtId="0" fontId="19" fillId="0" borderId="3" xfId="0" applyFont="1" applyBorder="1" applyAlignment="1">
      <alignment horizontal="right"/>
    </xf>
    <xf numFmtId="0" fontId="22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2" fillId="0" borderId="0" xfId="0" applyFont="1"/>
    <xf numFmtId="0" fontId="22" fillId="0" borderId="0" xfId="0" applyFont="1" applyAlignment="1">
      <alignment horizontal="justify" vertical="center" wrapText="1"/>
    </xf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3" fillId="0" borderId="0" xfId="0" applyFont="1" applyAlignment="1">
      <alignment vertical="top" wrapText="1"/>
    </xf>
    <xf numFmtId="0" fontId="7" fillId="0" borderId="0" xfId="0" applyFont="1"/>
    <xf numFmtId="0" fontId="27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27" fillId="0" borderId="0" xfId="0" applyFont="1" applyAlignment="1">
      <alignment vertical="top" wrapText="1"/>
    </xf>
    <xf numFmtId="37" fontId="7" fillId="0" borderId="0" xfId="0" applyNumberFormat="1" applyFont="1" applyFill="1"/>
    <xf numFmtId="0" fontId="28" fillId="0" borderId="0" xfId="0" applyFont="1"/>
    <xf numFmtId="0" fontId="3" fillId="0" borderId="0" xfId="0" applyFont="1" applyAlignment="1">
      <alignment vertical="top" wrapText="1"/>
    </xf>
    <xf numFmtId="0" fontId="1" fillId="0" borderId="0" xfId="0" applyFont="1" applyAlignment="1"/>
    <xf numFmtId="37" fontId="1" fillId="0" borderId="0" xfId="0" applyNumberFormat="1" applyFont="1" applyFill="1"/>
    <xf numFmtId="37" fontId="3" fillId="0" borderId="1" xfId="0" applyNumberFormat="1" applyFont="1" applyFill="1" applyBorder="1"/>
    <xf numFmtId="39" fontId="1" fillId="0" borderId="0" xfId="0" applyNumberFormat="1" applyFont="1" applyFill="1"/>
    <xf numFmtId="37" fontId="1" fillId="0" borderId="0" xfId="0" applyNumberFormat="1" applyFont="1"/>
    <xf numFmtId="0" fontId="13" fillId="0" borderId="0" xfId="0" applyFont="1" applyFill="1" applyAlignment="1">
      <alignment horizontal="right" vertical="center" wrapText="1"/>
    </xf>
    <xf numFmtId="0" fontId="12" fillId="0" borderId="0" xfId="0" applyFont="1" applyFill="1" applyAlignment="1">
      <alignment horizontal="right" vertical="center" wrapText="1"/>
    </xf>
    <xf numFmtId="37" fontId="15" fillId="0" borderId="0" xfId="0" applyNumberFormat="1" applyFont="1" applyFill="1" applyAlignment="1">
      <alignment horizontal="right" vertical="center"/>
    </xf>
    <xf numFmtId="37" fontId="20" fillId="0" borderId="0" xfId="0" applyNumberFormat="1" applyFont="1" applyAlignment="1">
      <alignment horizontal="right" vertical="center" wrapText="1"/>
    </xf>
    <xf numFmtId="0" fontId="29" fillId="0" borderId="0" xfId="0" applyFont="1" applyAlignment="1">
      <alignment horizontal="right" vertical="center" wrapText="1"/>
    </xf>
    <xf numFmtId="0" fontId="30" fillId="0" borderId="0" xfId="0" applyFont="1"/>
    <xf numFmtId="0" fontId="32" fillId="0" borderId="0" xfId="0" applyFont="1" applyAlignment="1">
      <alignment vertical="center" wrapText="1"/>
    </xf>
    <xf numFmtId="37" fontId="30" fillId="0" borderId="0" xfId="0" applyNumberFormat="1" applyFont="1" applyAlignment="1">
      <alignment horizontal="right" vertical="center" wrapText="1"/>
    </xf>
    <xf numFmtId="3" fontId="30" fillId="0" borderId="0" xfId="0" applyNumberFormat="1" applyFont="1"/>
    <xf numFmtId="0" fontId="30" fillId="0" borderId="0" xfId="0" applyFont="1" applyAlignment="1">
      <alignment horizontal="right"/>
    </xf>
    <xf numFmtId="0" fontId="20" fillId="0" borderId="0" xfId="0" applyFont="1" applyAlignment="1">
      <alignment horizontal="right" vertical="center" wrapText="1"/>
    </xf>
    <xf numFmtId="37" fontId="33" fillId="0" borderId="0" xfId="0" applyNumberFormat="1" applyFont="1" applyAlignment="1">
      <alignment horizontal="right" vertical="center" wrapText="1"/>
    </xf>
    <xf numFmtId="37" fontId="34" fillId="0" borderId="0" xfId="0" applyNumberFormat="1" applyFont="1" applyAlignment="1">
      <alignment vertical="center" wrapText="1"/>
    </xf>
    <xf numFmtId="3" fontId="31" fillId="0" borderId="0" xfId="0" applyNumberFormat="1" applyFont="1" applyAlignment="1">
      <alignment vertical="center" wrapText="1"/>
    </xf>
    <xf numFmtId="37" fontId="32" fillId="0" borderId="0" xfId="0" applyNumberFormat="1" applyFont="1" applyAlignment="1">
      <alignment horizontal="right" vertical="center" wrapText="1"/>
    </xf>
    <xf numFmtId="37" fontId="35" fillId="0" borderId="0" xfId="0" applyNumberFormat="1" applyFont="1" applyAlignment="1">
      <alignment vertical="center" wrapText="1"/>
    </xf>
    <xf numFmtId="37" fontId="20" fillId="0" borderId="0" xfId="0" applyNumberFormat="1" applyFont="1" applyAlignment="1">
      <alignment vertical="center" wrapText="1"/>
    </xf>
    <xf numFmtId="37" fontId="36" fillId="0" borderId="0" xfId="0" applyNumberFormat="1" applyFont="1" applyAlignment="1">
      <alignment vertical="center" wrapText="1"/>
    </xf>
    <xf numFmtId="3" fontId="36" fillId="0" borderId="0" xfId="0" applyNumberFormat="1" applyFont="1" applyAlignment="1">
      <alignment vertical="center" wrapText="1"/>
    </xf>
    <xf numFmtId="0" fontId="27" fillId="0" borderId="0" xfId="0" applyFont="1" applyAlignment="1">
      <alignment vertical="top" wrapText="1"/>
    </xf>
    <xf numFmtId="0" fontId="37" fillId="0" borderId="0" xfId="0" applyFont="1" applyAlignment="1">
      <alignment horizontal="right" vertical="center" wrapText="1"/>
    </xf>
    <xf numFmtId="37" fontId="26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38" fillId="0" borderId="0" xfId="0" applyFont="1" applyAlignment="1">
      <alignment horizontal="right" vertical="center" wrapText="1"/>
    </xf>
    <xf numFmtId="3" fontId="16" fillId="0" borderId="0" xfId="0" applyNumberFormat="1" applyFont="1" applyAlignment="1">
      <alignment vertical="center" wrapText="1"/>
    </xf>
    <xf numFmtId="3" fontId="39" fillId="0" borderId="0" xfId="0" applyNumberFormat="1" applyFont="1" applyAlignment="1">
      <alignment horizontal="right" vertical="center" wrapText="1"/>
    </xf>
    <xf numFmtId="14" fontId="11" fillId="0" borderId="0" xfId="0" applyNumberFormat="1" applyFont="1" applyFill="1" applyBorder="1" applyAlignment="1">
      <alignment horizontal="right" wrapText="1"/>
    </xf>
    <xf numFmtId="0" fontId="9" fillId="0" borderId="3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2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37" fontId="32" fillId="0" borderId="0" xfId="0" applyNumberFormat="1" applyFont="1" applyAlignment="1">
      <alignment vertical="center" wrapText="1"/>
    </xf>
    <xf numFmtId="0" fontId="40" fillId="0" borderId="0" xfId="0" applyFont="1" applyAlignment="1">
      <alignment vertical="center" wrapText="1"/>
    </xf>
    <xf numFmtId="0" fontId="27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1"/>
  <sheetViews>
    <sheetView tabSelected="1" zoomScale="70" zoomScaleNormal="70" workbookViewId="0">
      <selection activeCell="B23" sqref="B23"/>
    </sheetView>
  </sheetViews>
  <sheetFormatPr defaultColWidth="9.140625" defaultRowHeight="17.25" x14ac:dyDescent="0.3"/>
  <cols>
    <col min="1" max="1" width="9.140625" style="43"/>
    <col min="2" max="2" width="56.85546875" style="43" customWidth="1"/>
    <col min="3" max="3" width="20" style="2" bestFit="1" customWidth="1"/>
    <col min="4" max="4" width="26.28515625" style="2" customWidth="1"/>
    <col min="5" max="16384" width="9.140625" style="43"/>
  </cols>
  <sheetData>
    <row r="1" spans="2:5" ht="18" thickBot="1" x14ac:dyDescent="0.35"/>
    <row r="2" spans="2:5" x14ac:dyDescent="0.3">
      <c r="B2" s="44"/>
      <c r="C2" s="5" t="s">
        <v>105</v>
      </c>
      <c r="D2" s="5" t="s">
        <v>106</v>
      </c>
    </row>
    <row r="3" spans="2:5" ht="18" thickBot="1" x14ac:dyDescent="0.35">
      <c r="B3" s="44"/>
      <c r="C3" s="6" t="s">
        <v>108</v>
      </c>
      <c r="D3" s="31"/>
    </row>
    <row r="4" spans="2:5" x14ac:dyDescent="0.3">
      <c r="B4" s="44"/>
      <c r="D4" s="7"/>
    </row>
    <row r="5" spans="2:5" x14ac:dyDescent="0.3">
      <c r="B5" s="4" t="s">
        <v>4</v>
      </c>
      <c r="D5" s="7"/>
    </row>
    <row r="6" spans="2:5" x14ac:dyDescent="0.3">
      <c r="B6" s="8" t="s">
        <v>7</v>
      </c>
      <c r="C6" s="2">
        <v>729047732</v>
      </c>
      <c r="D6" s="9">
        <v>731437847</v>
      </c>
    </row>
    <row r="7" spans="2:5" x14ac:dyDescent="0.3">
      <c r="B7" s="8" t="s">
        <v>6</v>
      </c>
      <c r="C7" s="2">
        <v>18742400</v>
      </c>
      <c r="D7" s="18">
        <v>19192069</v>
      </c>
    </row>
    <row r="8" spans="2:5" x14ac:dyDescent="0.3">
      <c r="B8" s="8" t="s">
        <v>5</v>
      </c>
      <c r="C8" s="2">
        <v>4019105325</v>
      </c>
      <c r="D8" s="9">
        <v>3931692560</v>
      </c>
      <c r="E8" s="1"/>
    </row>
    <row r="9" spans="2:5" x14ac:dyDescent="0.3">
      <c r="B9" s="8" t="s">
        <v>118</v>
      </c>
      <c r="C9" s="2">
        <v>9184571</v>
      </c>
      <c r="D9" s="9">
        <v>9082127</v>
      </c>
      <c r="E9" s="1"/>
    </row>
    <row r="10" spans="2:5" x14ac:dyDescent="0.3">
      <c r="B10" s="8" t="s">
        <v>8</v>
      </c>
      <c r="C10" s="2">
        <v>1390260801</v>
      </c>
      <c r="D10" s="9">
        <v>1364268828</v>
      </c>
      <c r="E10" s="1"/>
    </row>
    <row r="11" spans="2:5" ht="18" thickBot="1" x14ac:dyDescent="0.35">
      <c r="B11" s="1" t="s">
        <v>90</v>
      </c>
      <c r="C11" s="2">
        <v>4018299</v>
      </c>
      <c r="D11" s="18">
        <v>4985106</v>
      </c>
      <c r="E11" s="1"/>
    </row>
    <row r="12" spans="2:5" ht="18" thickBot="1" x14ac:dyDescent="0.35">
      <c r="B12" s="4"/>
      <c r="C12" s="10">
        <f>SUM(C6:C11)</f>
        <v>6170359128</v>
      </c>
      <c r="D12" s="10">
        <f>SUM(D6:D11)</f>
        <v>6060658537</v>
      </c>
      <c r="E12" s="1"/>
    </row>
    <row r="13" spans="2:5" x14ac:dyDescent="0.3">
      <c r="B13" s="45"/>
      <c r="D13" s="9"/>
    </row>
    <row r="14" spans="2:5" x14ac:dyDescent="0.3">
      <c r="B14" s="4" t="s">
        <v>0</v>
      </c>
      <c r="D14" s="9"/>
    </row>
    <row r="15" spans="2:5" x14ac:dyDescent="0.3">
      <c r="B15" s="8" t="s">
        <v>9</v>
      </c>
      <c r="C15" s="2">
        <v>178814897</v>
      </c>
      <c r="D15" s="9">
        <v>194141876</v>
      </c>
    </row>
    <row r="16" spans="2:5" x14ac:dyDescent="0.3">
      <c r="B16" s="50" t="s">
        <v>10</v>
      </c>
      <c r="C16" s="2">
        <v>629286180</v>
      </c>
      <c r="D16" s="9">
        <v>677396485</v>
      </c>
    </row>
    <row r="17" spans="2:4" ht="18" thickBot="1" x14ac:dyDescent="0.35">
      <c r="B17" s="8" t="s">
        <v>11</v>
      </c>
      <c r="C17" s="2">
        <v>329942233</v>
      </c>
      <c r="D17" s="9">
        <v>289452040</v>
      </c>
    </row>
    <row r="18" spans="2:4" ht="18" thickBot="1" x14ac:dyDescent="0.35">
      <c r="B18" s="4"/>
      <c r="C18" s="11">
        <f>SUM(C15:C17)</f>
        <v>1138043310</v>
      </c>
      <c r="D18" s="11">
        <f>SUM(D15:D17)</f>
        <v>1160990401</v>
      </c>
    </row>
    <row r="19" spans="2:4" x14ac:dyDescent="0.3">
      <c r="B19" s="4"/>
      <c r="C19" s="7"/>
      <c r="D19" s="7"/>
    </row>
    <row r="20" spans="2:4" ht="18" thickBot="1" x14ac:dyDescent="0.35">
      <c r="B20" s="4" t="s">
        <v>12</v>
      </c>
      <c r="C20" s="12">
        <f>C18+C12</f>
        <v>7308402438</v>
      </c>
      <c r="D20" s="12">
        <f>D18+D12</f>
        <v>7221648938</v>
      </c>
    </row>
    <row r="21" spans="2:4" ht="18" thickTop="1" x14ac:dyDescent="0.3">
      <c r="B21" s="45"/>
      <c r="D21" s="9"/>
    </row>
    <row r="22" spans="2:4" x14ac:dyDescent="0.3">
      <c r="B22" s="4" t="s">
        <v>13</v>
      </c>
      <c r="D22" s="9"/>
    </row>
    <row r="23" spans="2:4" x14ac:dyDescent="0.3">
      <c r="B23" s="8"/>
      <c r="D23" s="9"/>
    </row>
    <row r="24" spans="2:4" x14ac:dyDescent="0.3">
      <c r="B24" s="4" t="s">
        <v>14</v>
      </c>
      <c r="D24" s="9"/>
    </row>
    <row r="25" spans="2:4" x14ac:dyDescent="0.3">
      <c r="B25" s="8" t="s">
        <v>15</v>
      </c>
      <c r="C25" s="2">
        <v>117738440</v>
      </c>
      <c r="D25" s="9">
        <v>117738440</v>
      </c>
    </row>
    <row r="26" spans="2:4" x14ac:dyDescent="0.3">
      <c r="B26" s="8" t="s">
        <v>16</v>
      </c>
      <c r="C26" s="2">
        <v>441418396</v>
      </c>
      <c r="D26" s="9">
        <v>441418396</v>
      </c>
    </row>
    <row r="27" spans="2:4" x14ac:dyDescent="0.3">
      <c r="B27" s="8" t="s">
        <v>17</v>
      </c>
      <c r="C27" s="2">
        <v>247478865</v>
      </c>
      <c r="D27" s="9">
        <v>247478865</v>
      </c>
    </row>
    <row r="28" spans="2:4" x14ac:dyDescent="0.3">
      <c r="B28" s="8" t="s">
        <v>18</v>
      </c>
      <c r="C28" s="2">
        <v>1265796861</v>
      </c>
      <c r="D28" s="9">
        <v>1265796861</v>
      </c>
    </row>
    <row r="29" spans="2:4" x14ac:dyDescent="0.3">
      <c r="B29" s="8" t="s">
        <v>19</v>
      </c>
      <c r="C29" s="2">
        <v>1828251912</v>
      </c>
      <c r="D29" s="9">
        <v>1693268334</v>
      </c>
    </row>
    <row r="30" spans="2:4" ht="18" thickBot="1" x14ac:dyDescent="0.35">
      <c r="B30" s="8" t="s">
        <v>97</v>
      </c>
      <c r="C30" s="2">
        <v>8164395</v>
      </c>
      <c r="D30" s="20">
        <v>-19432339</v>
      </c>
    </row>
    <row r="31" spans="2:4" ht="18" thickBot="1" x14ac:dyDescent="0.35">
      <c r="B31" s="4"/>
      <c r="C31" s="11">
        <f>SUM(C25:C30)</f>
        <v>3908848869</v>
      </c>
      <c r="D31" s="11">
        <f>SUM(D25:D30)</f>
        <v>3746268557</v>
      </c>
    </row>
    <row r="32" spans="2:4" x14ac:dyDescent="0.3">
      <c r="B32" s="4" t="s">
        <v>20</v>
      </c>
      <c r="D32" s="9"/>
    </row>
    <row r="33" spans="2:4" x14ac:dyDescent="0.3">
      <c r="B33" s="8" t="s">
        <v>21</v>
      </c>
      <c r="C33" s="2">
        <v>1651679068</v>
      </c>
      <c r="D33" s="9">
        <v>1593385489</v>
      </c>
    </row>
    <row r="34" spans="2:4" x14ac:dyDescent="0.3">
      <c r="B34" s="8" t="s">
        <v>22</v>
      </c>
      <c r="C34" s="2">
        <v>118611004</v>
      </c>
      <c r="D34" s="9">
        <v>118611004</v>
      </c>
    </row>
    <row r="35" spans="2:4" x14ac:dyDescent="0.3">
      <c r="B35" s="8" t="s">
        <v>23</v>
      </c>
      <c r="C35" s="2">
        <v>1037421208</v>
      </c>
      <c r="D35" s="9">
        <v>1043635227</v>
      </c>
    </row>
    <row r="36" spans="2:4" ht="18" thickBot="1" x14ac:dyDescent="0.35">
      <c r="B36" s="8" t="s">
        <v>24</v>
      </c>
      <c r="C36" s="2">
        <v>15984585</v>
      </c>
      <c r="D36" s="18">
        <v>16482440</v>
      </c>
    </row>
    <row r="37" spans="2:4" ht="18" thickBot="1" x14ac:dyDescent="0.35">
      <c r="B37" s="8"/>
      <c r="C37" s="11">
        <f>SUM(C33:C36)</f>
        <v>2823695865</v>
      </c>
      <c r="D37" s="11">
        <f>SUM(D33:D36)</f>
        <v>2772114160</v>
      </c>
    </row>
    <row r="38" spans="2:4" x14ac:dyDescent="0.3">
      <c r="B38" s="4"/>
    </row>
    <row r="39" spans="2:4" x14ac:dyDescent="0.3">
      <c r="D39" s="13"/>
    </row>
    <row r="40" spans="2:4" x14ac:dyDescent="0.3">
      <c r="B40" s="4" t="s">
        <v>25</v>
      </c>
      <c r="D40" s="9"/>
    </row>
    <row r="41" spans="2:4" x14ac:dyDescent="0.3">
      <c r="B41" s="8" t="s">
        <v>26</v>
      </c>
      <c r="C41" s="2">
        <v>349095192</v>
      </c>
      <c r="D41" s="9">
        <v>434132013</v>
      </c>
    </row>
    <row r="42" spans="2:4" x14ac:dyDescent="0.3">
      <c r="B42" s="8" t="s">
        <v>23</v>
      </c>
      <c r="C42" s="2">
        <v>69728323</v>
      </c>
      <c r="D42" s="9">
        <v>69030913</v>
      </c>
    </row>
    <row r="43" spans="2:4" x14ac:dyDescent="0.3">
      <c r="B43" s="8" t="s">
        <v>27</v>
      </c>
      <c r="C43" s="2">
        <v>78011020</v>
      </c>
      <c r="D43" s="18">
        <v>75794781</v>
      </c>
    </row>
    <row r="44" spans="2:4" x14ac:dyDescent="0.3">
      <c r="B44" s="8" t="s">
        <v>91</v>
      </c>
      <c r="C44" s="2">
        <v>76125077</v>
      </c>
      <c r="D44" s="9">
        <v>121410422</v>
      </c>
    </row>
    <row r="45" spans="2:4" ht="18" thickBot="1" x14ac:dyDescent="0.35">
      <c r="B45" s="8" t="s">
        <v>22</v>
      </c>
      <c r="C45" s="2">
        <v>2898092</v>
      </c>
      <c r="D45" s="9">
        <v>2898092</v>
      </c>
    </row>
    <row r="46" spans="2:4" ht="18" thickBot="1" x14ac:dyDescent="0.35">
      <c r="B46" s="4"/>
      <c r="C46" s="10">
        <f>SUM(C41:C45)</f>
        <v>575857704</v>
      </c>
      <c r="D46" s="10">
        <f>SUM(D41:D45)</f>
        <v>703266221</v>
      </c>
    </row>
    <row r="47" spans="2:4" x14ac:dyDescent="0.3">
      <c r="C47" s="9"/>
      <c r="D47" s="9"/>
    </row>
    <row r="48" spans="2:4" ht="18" thickBot="1" x14ac:dyDescent="0.35">
      <c r="B48" s="4" t="s">
        <v>28</v>
      </c>
      <c r="C48" s="14">
        <f>C37+C46</f>
        <v>3399553569</v>
      </c>
      <c r="D48" s="14">
        <f>D37+D46</f>
        <v>3475380381</v>
      </c>
    </row>
    <row r="49" spans="2:4" x14ac:dyDescent="0.3">
      <c r="C49" s="7"/>
      <c r="D49" s="7"/>
    </row>
    <row r="50" spans="2:4" x14ac:dyDescent="0.3">
      <c r="B50" s="4" t="s">
        <v>29</v>
      </c>
      <c r="C50" s="19">
        <f>C31+C48</f>
        <v>7308402438</v>
      </c>
      <c r="D50" s="19">
        <f>D31+D48</f>
        <v>7221648938</v>
      </c>
    </row>
    <row r="51" spans="2:4" x14ac:dyDescent="0.3">
      <c r="B51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zoomScale="60" zoomScaleNormal="60" workbookViewId="0">
      <selection activeCell="G15" sqref="G15"/>
    </sheetView>
  </sheetViews>
  <sheetFormatPr defaultColWidth="8.7109375" defaultRowHeight="17.25" x14ac:dyDescent="0.3"/>
  <cols>
    <col min="1" max="1" width="82.5703125" style="43" customWidth="1"/>
    <col min="2" max="2" width="19.42578125" style="17" customWidth="1"/>
    <col min="3" max="3" width="19.140625" style="17" customWidth="1"/>
    <col min="4" max="4" width="8.7109375" style="43"/>
    <col min="5" max="5" width="8.7109375" style="15"/>
    <col min="6" max="16384" width="8.7109375" style="43"/>
  </cols>
  <sheetData>
    <row r="1" spans="1:3" x14ac:dyDescent="0.3">
      <c r="A1" s="91"/>
      <c r="B1" s="21" t="s">
        <v>1</v>
      </c>
      <c r="C1" s="21" t="s">
        <v>1</v>
      </c>
    </row>
    <row r="2" spans="1:3" x14ac:dyDescent="0.3">
      <c r="A2" s="91"/>
      <c r="B2" s="82">
        <v>44197</v>
      </c>
      <c r="C2" s="82">
        <v>43831</v>
      </c>
    </row>
    <row r="3" spans="1:3" x14ac:dyDescent="0.3">
      <c r="A3" s="91"/>
      <c r="B3" s="82">
        <v>44286</v>
      </c>
      <c r="C3" s="82">
        <v>43921</v>
      </c>
    </row>
    <row r="4" spans="1:3" ht="18" thickBot="1" x14ac:dyDescent="0.35">
      <c r="A4" s="46"/>
      <c r="B4" s="83" t="s">
        <v>108</v>
      </c>
      <c r="C4" s="83" t="s">
        <v>108</v>
      </c>
    </row>
    <row r="5" spans="1:3" x14ac:dyDescent="0.3">
      <c r="A5" s="74"/>
      <c r="B5" s="84"/>
      <c r="C5" s="84"/>
    </row>
    <row r="6" spans="1:3" x14ac:dyDescent="0.3">
      <c r="A6" s="8" t="s">
        <v>30</v>
      </c>
      <c r="B6" s="51">
        <v>421450362</v>
      </c>
      <c r="C6" s="51">
        <v>474268118</v>
      </c>
    </row>
    <row r="7" spans="1:3" x14ac:dyDescent="0.3">
      <c r="A7" s="8" t="s">
        <v>119</v>
      </c>
      <c r="B7" s="51">
        <v>10342360</v>
      </c>
      <c r="C7" s="51">
        <v>29547277</v>
      </c>
    </row>
    <row r="8" spans="1:3" ht="16.5" customHeight="1" thickBot="1" x14ac:dyDescent="0.35">
      <c r="A8" s="8" t="s">
        <v>31</v>
      </c>
      <c r="B8" s="51">
        <v>24597113</v>
      </c>
      <c r="C8" s="51">
        <v>8985992</v>
      </c>
    </row>
    <row r="9" spans="1:3" ht="35.25" thickBot="1" x14ac:dyDescent="0.35">
      <c r="A9" s="4" t="s">
        <v>32</v>
      </c>
      <c r="B9" s="52">
        <f>SUM(B6:B8)</f>
        <v>456389835</v>
      </c>
      <c r="C9" s="52">
        <f>SUM(C6:C8)</f>
        <v>512801387</v>
      </c>
    </row>
    <row r="10" spans="1:3" x14ac:dyDescent="0.3">
      <c r="A10" s="8"/>
      <c r="B10" s="51"/>
      <c r="C10" s="51"/>
    </row>
    <row r="11" spans="1:3" x14ac:dyDescent="0.3">
      <c r="A11" s="8" t="s">
        <v>33</v>
      </c>
      <c r="B11" s="51">
        <v>-81109952</v>
      </c>
      <c r="C11" s="51">
        <v>-61835700</v>
      </c>
    </row>
    <row r="12" spans="1:3" x14ac:dyDescent="0.3">
      <c r="A12" s="8" t="s">
        <v>34</v>
      </c>
      <c r="B12" s="51">
        <v>-95732204</v>
      </c>
      <c r="C12" s="51">
        <v>-90718551</v>
      </c>
    </row>
    <row r="13" spans="1:3" x14ac:dyDescent="0.3">
      <c r="A13" s="8" t="s">
        <v>70</v>
      </c>
      <c r="B13" s="51">
        <v>-37752350</v>
      </c>
      <c r="C13" s="51">
        <v>-30643247</v>
      </c>
    </row>
    <row r="14" spans="1:3" x14ac:dyDescent="0.3">
      <c r="A14" s="8" t="s">
        <v>35</v>
      </c>
      <c r="B14" s="51">
        <v>-1727171</v>
      </c>
      <c r="C14" s="51">
        <v>-50424925</v>
      </c>
    </row>
    <row r="15" spans="1:3" x14ac:dyDescent="0.3">
      <c r="A15" s="8" t="s">
        <v>36</v>
      </c>
      <c r="B15" s="51">
        <v>-6340229</v>
      </c>
      <c r="C15" s="51">
        <v>-5374057</v>
      </c>
    </row>
    <row r="16" spans="1:3" ht="21" customHeight="1" x14ac:dyDescent="0.3">
      <c r="A16" s="8" t="s">
        <v>37</v>
      </c>
      <c r="B16" s="51">
        <v>-16527646</v>
      </c>
      <c r="C16" s="51">
        <v>-17095454</v>
      </c>
    </row>
    <row r="17" spans="1:3" x14ac:dyDescent="0.3">
      <c r="A17" s="8" t="s">
        <v>120</v>
      </c>
      <c r="B17" s="51">
        <v>-2157738</v>
      </c>
      <c r="C17" s="51">
        <v>-3451572</v>
      </c>
    </row>
    <row r="18" spans="1:3" ht="18" thickBot="1" x14ac:dyDescent="0.35">
      <c r="A18" s="8" t="s">
        <v>38</v>
      </c>
      <c r="B18" s="51">
        <v>-38036074</v>
      </c>
      <c r="C18" s="51">
        <v>-14498896</v>
      </c>
    </row>
    <row r="19" spans="1:3" ht="35.25" thickBot="1" x14ac:dyDescent="0.35">
      <c r="A19" s="4" t="s">
        <v>39</v>
      </c>
      <c r="B19" s="52">
        <f>B9+SUM(B11:B18)</f>
        <v>177006471</v>
      </c>
      <c r="C19" s="52">
        <f>C9+SUM(C11:C18)</f>
        <v>238758985</v>
      </c>
    </row>
    <row r="20" spans="1:3" ht="20.100000000000001" customHeight="1" x14ac:dyDescent="0.3">
      <c r="A20" s="8"/>
      <c r="B20" s="51"/>
      <c r="C20" s="51"/>
    </row>
    <row r="21" spans="1:3" x14ac:dyDescent="0.3">
      <c r="A21" s="8" t="s">
        <v>40</v>
      </c>
      <c r="B21" s="51">
        <v>74252638</v>
      </c>
      <c r="C21" s="51">
        <v>64515238</v>
      </c>
    </row>
    <row r="22" spans="1:3" x14ac:dyDescent="0.3">
      <c r="A22" s="8" t="s">
        <v>121</v>
      </c>
      <c r="B22" s="51">
        <v>-74252638</v>
      </c>
      <c r="C22" s="51">
        <v>-64515238</v>
      </c>
    </row>
    <row r="23" spans="1:3" x14ac:dyDescent="0.3">
      <c r="A23" s="8" t="s">
        <v>41</v>
      </c>
      <c r="B23" s="51">
        <v>158009935</v>
      </c>
      <c r="C23" s="51">
        <v>339362701</v>
      </c>
    </row>
    <row r="24" spans="1:3" x14ac:dyDescent="0.3">
      <c r="A24" s="8" t="s">
        <v>42</v>
      </c>
      <c r="B24" s="51">
        <v>-158009935</v>
      </c>
      <c r="C24" s="51">
        <v>-339362701</v>
      </c>
    </row>
    <row r="25" spans="1:3" ht="18" thickBot="1" x14ac:dyDescent="0.35">
      <c r="A25" s="8"/>
      <c r="B25" s="51"/>
      <c r="C25" s="51"/>
    </row>
    <row r="26" spans="1:3" ht="18" thickBot="1" x14ac:dyDescent="0.35">
      <c r="A26" s="4" t="s">
        <v>43</v>
      </c>
      <c r="B26" s="52">
        <f>SUM(B19:B25)</f>
        <v>177006471</v>
      </c>
      <c r="C26" s="52">
        <f>SUM(C19:C25)</f>
        <v>238758985</v>
      </c>
    </row>
    <row r="27" spans="1:3" x14ac:dyDescent="0.3">
      <c r="A27" s="8"/>
      <c r="B27" s="51"/>
      <c r="C27" s="51"/>
    </row>
    <row r="28" spans="1:3" x14ac:dyDescent="0.3">
      <c r="A28" s="8" t="s">
        <v>44</v>
      </c>
      <c r="B28" s="51">
        <v>31465558</v>
      </c>
      <c r="C28" s="51">
        <v>8226211</v>
      </c>
    </row>
    <row r="29" spans="1:3" ht="18" thickBot="1" x14ac:dyDescent="0.35">
      <c r="A29" s="8" t="s">
        <v>45</v>
      </c>
      <c r="B29" s="51">
        <v>-14965550</v>
      </c>
      <c r="C29" s="51">
        <v>-5915340</v>
      </c>
    </row>
    <row r="30" spans="1:3" ht="18" thickBot="1" x14ac:dyDescent="0.35">
      <c r="A30" s="4" t="s">
        <v>46</v>
      </c>
      <c r="B30" s="52">
        <f>SUM(B28:B29)</f>
        <v>16500008</v>
      </c>
      <c r="C30" s="52">
        <f>SUM(C28:C29)</f>
        <v>2310871</v>
      </c>
    </row>
    <row r="31" spans="1:3" ht="18" thickBot="1" x14ac:dyDescent="0.35">
      <c r="A31" s="8"/>
      <c r="B31" s="51"/>
      <c r="C31" s="51"/>
    </row>
    <row r="32" spans="1:3" ht="18" thickBot="1" x14ac:dyDescent="0.35">
      <c r="A32" s="4" t="s">
        <v>47</v>
      </c>
      <c r="B32" s="52">
        <f>B30+B26</f>
        <v>193506479</v>
      </c>
      <c r="C32" s="52">
        <f>C30+C26</f>
        <v>241069856</v>
      </c>
    </row>
    <row r="33" spans="1:3" x14ac:dyDescent="0.3">
      <c r="A33" s="8"/>
      <c r="B33" s="51"/>
      <c r="C33" s="51"/>
    </row>
    <row r="34" spans="1:3" x14ac:dyDescent="0.3">
      <c r="A34" s="8" t="s">
        <v>48</v>
      </c>
      <c r="B34" s="51">
        <v>-39090562</v>
      </c>
      <c r="C34" s="51">
        <v>-40488160</v>
      </c>
    </row>
    <row r="35" spans="1:3" ht="18" thickBot="1" x14ac:dyDescent="0.35">
      <c r="A35" s="8"/>
      <c r="B35" s="51"/>
      <c r="C35" s="51"/>
    </row>
    <row r="36" spans="1:3" ht="18" thickBot="1" x14ac:dyDescent="0.35">
      <c r="A36" s="42" t="s">
        <v>49</v>
      </c>
      <c r="B36" s="52">
        <f>SUM(B32:B35)</f>
        <v>154415917</v>
      </c>
      <c r="C36" s="52">
        <f>SUM(C32:C35)</f>
        <v>200581696</v>
      </c>
    </row>
    <row r="37" spans="1:3" x14ac:dyDescent="0.3">
      <c r="A37" s="42" t="s">
        <v>2</v>
      </c>
      <c r="B37" s="54"/>
      <c r="C37" s="54"/>
    </row>
    <row r="38" spans="1:3" x14ac:dyDescent="0.3">
      <c r="A38" s="8" t="s">
        <v>98</v>
      </c>
      <c r="B38" s="54">
        <v>8164395</v>
      </c>
      <c r="C38" s="54">
        <v>-8106823</v>
      </c>
    </row>
    <row r="39" spans="1:3" x14ac:dyDescent="0.3">
      <c r="A39" s="49"/>
      <c r="B39" s="51"/>
      <c r="C39" s="51"/>
    </row>
    <row r="40" spans="1:3" x14ac:dyDescent="0.3">
      <c r="A40" s="16" t="s">
        <v>122</v>
      </c>
      <c r="B40" s="53">
        <v>13.12</v>
      </c>
      <c r="C40" s="53">
        <v>17.04</v>
      </c>
    </row>
    <row r="41" spans="1:3" ht="18" thickBot="1" x14ac:dyDescent="0.35">
      <c r="A41" s="48"/>
      <c r="B41" s="47"/>
      <c r="C41" s="47"/>
    </row>
    <row r="42" spans="1:3" ht="18" thickBot="1" x14ac:dyDescent="0.35">
      <c r="A42" s="42" t="s">
        <v>50</v>
      </c>
      <c r="B42" s="52">
        <f>B36+B38</f>
        <v>162580312</v>
      </c>
      <c r="C42" s="52">
        <f>C36+C38</f>
        <v>192474873</v>
      </c>
    </row>
    <row r="43" spans="1:3" x14ac:dyDescent="0.3">
      <c r="A43" s="45"/>
      <c r="B43" s="47"/>
      <c r="C43" s="47"/>
    </row>
  </sheetData>
  <mergeCells count="1">
    <mergeCell ref="A1:A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zoomScale="60" zoomScaleNormal="60" workbookViewId="0">
      <selection activeCell="H16" sqref="H16"/>
    </sheetView>
  </sheetViews>
  <sheetFormatPr defaultColWidth="8.7109375" defaultRowHeight="17.25" x14ac:dyDescent="0.3"/>
  <cols>
    <col min="1" max="1" width="4.5703125" style="24" customWidth="1"/>
    <col min="2" max="2" width="45.7109375" style="28" bestFit="1" customWidth="1"/>
    <col min="3" max="3" width="23.42578125" style="28" customWidth="1"/>
    <col min="4" max="4" width="20.28515625" style="28" customWidth="1"/>
    <col min="5" max="5" width="20" style="28" customWidth="1"/>
    <col min="6" max="6" width="23.7109375" style="28" customWidth="1"/>
    <col min="7" max="8" width="25.28515625" style="28" customWidth="1"/>
    <col min="9" max="16384" width="8.7109375" style="24"/>
  </cols>
  <sheetData>
    <row r="1" spans="2:9" ht="34.5" x14ac:dyDescent="0.3">
      <c r="B1" s="23"/>
      <c r="C1" s="55" t="s">
        <v>65</v>
      </c>
      <c r="D1" s="55" t="s">
        <v>51</v>
      </c>
      <c r="E1" s="55" t="s">
        <v>66</v>
      </c>
      <c r="F1" s="55" t="s">
        <v>18</v>
      </c>
      <c r="G1" s="55" t="s">
        <v>19</v>
      </c>
      <c r="H1" s="55" t="s">
        <v>52</v>
      </c>
    </row>
    <row r="2" spans="2:9" x14ac:dyDescent="0.3">
      <c r="B2" s="23"/>
      <c r="C2" s="56"/>
      <c r="D2" s="56"/>
      <c r="E2" s="56" t="s">
        <v>67</v>
      </c>
      <c r="F2" s="56"/>
      <c r="G2" s="56"/>
      <c r="H2" s="56"/>
    </row>
    <row r="3" spans="2:9" x14ac:dyDescent="0.3">
      <c r="B3" s="25"/>
      <c r="C3" s="57"/>
      <c r="D3" s="57"/>
      <c r="E3" s="57"/>
      <c r="F3" s="57"/>
      <c r="G3" s="57"/>
      <c r="H3" s="57"/>
    </row>
    <row r="4" spans="2:9" x14ac:dyDescent="0.3">
      <c r="B4" s="85"/>
      <c r="C4" s="30"/>
      <c r="D4" s="30"/>
      <c r="E4" s="30"/>
      <c r="F4" s="30"/>
      <c r="G4" s="30"/>
      <c r="H4" s="30"/>
    </row>
    <row r="5" spans="2:9" x14ac:dyDescent="0.3">
      <c r="B5" s="85" t="s">
        <v>111</v>
      </c>
      <c r="C5" s="80">
        <v>117738440</v>
      </c>
      <c r="D5" s="80">
        <v>441418396</v>
      </c>
      <c r="E5" s="80">
        <v>247478865</v>
      </c>
      <c r="F5" s="80">
        <v>1265796861</v>
      </c>
      <c r="G5" s="80">
        <v>1702843439</v>
      </c>
      <c r="H5" s="80">
        <v>3775276001</v>
      </c>
    </row>
    <row r="6" spans="2:9" ht="26.1" customHeight="1" x14ac:dyDescent="0.3">
      <c r="B6" s="86"/>
      <c r="C6" s="26"/>
      <c r="D6" s="26"/>
      <c r="E6" s="26"/>
      <c r="F6" s="26"/>
      <c r="G6" s="26"/>
      <c r="H6" s="26"/>
    </row>
    <row r="7" spans="2:9" x14ac:dyDescent="0.3">
      <c r="B7" s="86" t="s">
        <v>49</v>
      </c>
      <c r="C7" s="26" t="s">
        <v>3</v>
      </c>
      <c r="D7" s="26" t="s">
        <v>3</v>
      </c>
      <c r="E7" s="26" t="s">
        <v>3</v>
      </c>
      <c r="F7" s="26" t="s">
        <v>3</v>
      </c>
      <c r="G7" s="29">
        <v>200581696</v>
      </c>
      <c r="H7" s="29">
        <v>200581696</v>
      </c>
    </row>
    <row r="8" spans="2:9" ht="26.45" customHeight="1" x14ac:dyDescent="0.3">
      <c r="B8" s="86" t="s">
        <v>92</v>
      </c>
      <c r="C8" s="26" t="s">
        <v>3</v>
      </c>
      <c r="D8" s="26" t="s">
        <v>3</v>
      </c>
      <c r="E8" s="26" t="s">
        <v>3</v>
      </c>
      <c r="F8" s="26" t="s">
        <v>3</v>
      </c>
      <c r="G8" s="26" t="s">
        <v>3</v>
      </c>
      <c r="H8" s="26" t="s">
        <v>69</v>
      </c>
    </row>
    <row r="9" spans="2:9" x14ac:dyDescent="0.3">
      <c r="B9" s="86" t="s">
        <v>113</v>
      </c>
      <c r="C9" s="26" t="s">
        <v>62</v>
      </c>
      <c r="D9" s="26" t="s">
        <v>62</v>
      </c>
      <c r="E9" s="26" t="s">
        <v>63</v>
      </c>
      <c r="F9" s="26" t="s">
        <v>64</v>
      </c>
      <c r="G9" s="26" t="s">
        <v>3</v>
      </c>
      <c r="H9" s="26" t="s">
        <v>3</v>
      </c>
    </row>
    <row r="10" spans="2:9" ht="34.5" x14ac:dyDescent="0.3">
      <c r="B10" s="86" t="s">
        <v>97</v>
      </c>
      <c r="C10" s="79" t="s">
        <v>99</v>
      </c>
      <c r="D10" s="79" t="s">
        <v>69</v>
      </c>
      <c r="E10" s="79" t="s">
        <v>69</v>
      </c>
      <c r="F10" s="79" t="s">
        <v>64</v>
      </c>
      <c r="G10" s="81">
        <v>-8106823</v>
      </c>
      <c r="H10" s="81">
        <v>-8106823</v>
      </c>
    </row>
    <row r="11" spans="2:9" x14ac:dyDescent="0.3">
      <c r="B11" s="85" t="s">
        <v>114</v>
      </c>
      <c r="C11" s="80">
        <v>117738440</v>
      </c>
      <c r="D11" s="80">
        <v>441418396</v>
      </c>
      <c r="E11" s="80">
        <v>247478865</v>
      </c>
      <c r="F11" s="80">
        <v>1265796861</v>
      </c>
      <c r="G11" s="80">
        <v>1895318312</v>
      </c>
      <c r="H11" s="80">
        <v>3967750874</v>
      </c>
    </row>
    <row r="12" spans="2:9" x14ac:dyDescent="0.3">
      <c r="B12" s="86"/>
      <c r="C12" s="80"/>
      <c r="D12" s="80"/>
      <c r="E12" s="80"/>
      <c r="F12" s="80"/>
      <c r="G12" s="80"/>
      <c r="H12" s="80"/>
    </row>
    <row r="13" spans="2:9" ht="26.1" customHeight="1" x14ac:dyDescent="0.3">
      <c r="B13" s="86" t="s">
        <v>49</v>
      </c>
      <c r="C13" s="26" t="s">
        <v>3</v>
      </c>
      <c r="D13" s="26" t="s">
        <v>3</v>
      </c>
      <c r="E13" s="26" t="s">
        <v>3</v>
      </c>
      <c r="F13" s="26" t="s">
        <v>3</v>
      </c>
      <c r="G13" s="29">
        <v>-35357380</v>
      </c>
      <c r="H13" s="29">
        <v>-35357380</v>
      </c>
      <c r="I13" s="27"/>
    </row>
    <row r="14" spans="2:9" x14ac:dyDescent="0.3">
      <c r="B14" s="86" t="s">
        <v>92</v>
      </c>
      <c r="C14" s="26" t="s">
        <v>3</v>
      </c>
      <c r="D14" s="26" t="s">
        <v>3</v>
      </c>
      <c r="E14" s="26" t="s">
        <v>3</v>
      </c>
      <c r="F14" s="26" t="s">
        <v>3</v>
      </c>
      <c r="G14" s="29">
        <v>7341946</v>
      </c>
      <c r="H14" s="29">
        <v>7341946</v>
      </c>
    </row>
    <row r="15" spans="2:9" x14ac:dyDescent="0.3">
      <c r="B15" s="86" t="s">
        <v>113</v>
      </c>
      <c r="C15" s="26" t="s">
        <v>3</v>
      </c>
      <c r="D15" s="26" t="s">
        <v>3</v>
      </c>
      <c r="E15" s="26" t="s">
        <v>3</v>
      </c>
      <c r="F15" s="26" t="s">
        <v>3</v>
      </c>
      <c r="G15" s="29">
        <v>-182141367</v>
      </c>
      <c r="H15" s="29">
        <v>-182141367</v>
      </c>
    </row>
    <row r="16" spans="2:9" ht="34.5" x14ac:dyDescent="0.3">
      <c r="B16" s="86" t="s">
        <v>97</v>
      </c>
      <c r="C16" s="79" t="s">
        <v>68</v>
      </c>
      <c r="D16" s="79" t="s">
        <v>63</v>
      </c>
      <c r="E16" s="79" t="s">
        <v>69</v>
      </c>
      <c r="F16" s="79" t="s">
        <v>64</v>
      </c>
      <c r="G16" s="81">
        <v>-11325516</v>
      </c>
      <c r="H16" s="81">
        <v>-11325516</v>
      </c>
    </row>
    <row r="17" spans="2:8" x14ac:dyDescent="0.3">
      <c r="B17" s="85" t="s">
        <v>104</v>
      </c>
      <c r="C17" s="80">
        <v>117738440</v>
      </c>
      <c r="D17" s="80">
        <v>441418396</v>
      </c>
      <c r="E17" s="80">
        <v>247478865</v>
      </c>
      <c r="F17" s="80">
        <v>1265796861</v>
      </c>
      <c r="G17" s="30">
        <v>1673835995</v>
      </c>
      <c r="H17" s="30">
        <v>3746268557</v>
      </c>
    </row>
    <row r="18" spans="2:8" x14ac:dyDescent="0.3">
      <c r="B18" s="90"/>
      <c r="C18" s="80"/>
      <c r="D18" s="80"/>
      <c r="E18" s="80"/>
      <c r="F18" s="80"/>
      <c r="G18" s="30"/>
      <c r="H18" s="30"/>
    </row>
    <row r="19" spans="2:8" x14ac:dyDescent="0.3">
      <c r="B19" s="86" t="s">
        <v>49</v>
      </c>
      <c r="C19" s="26" t="s">
        <v>3</v>
      </c>
      <c r="D19" s="26" t="s">
        <v>3</v>
      </c>
      <c r="E19" s="26" t="s">
        <v>3</v>
      </c>
      <c r="F19" s="26" t="s">
        <v>3</v>
      </c>
      <c r="G19" s="29">
        <v>154415917</v>
      </c>
      <c r="H19" s="29">
        <v>154415917</v>
      </c>
    </row>
    <row r="20" spans="2:8" x14ac:dyDescent="0.3">
      <c r="B20" s="86" t="s">
        <v>112</v>
      </c>
      <c r="C20" s="26" t="s">
        <v>3</v>
      </c>
      <c r="D20" s="26" t="s">
        <v>3</v>
      </c>
      <c r="E20" s="26" t="s">
        <v>3</v>
      </c>
      <c r="F20" s="26" t="s">
        <v>3</v>
      </c>
      <c r="G20" s="26" t="s">
        <v>3</v>
      </c>
      <c r="H20" s="26" t="s">
        <v>3</v>
      </c>
    </row>
    <row r="21" spans="2:8" x14ac:dyDescent="0.3">
      <c r="B21" s="86" t="s">
        <v>113</v>
      </c>
      <c r="C21" s="26" t="s">
        <v>3</v>
      </c>
      <c r="D21" s="26" t="s">
        <v>3</v>
      </c>
      <c r="E21" s="26" t="s">
        <v>3</v>
      </c>
      <c r="F21" s="26" t="s">
        <v>3</v>
      </c>
      <c r="G21" s="26" t="s">
        <v>3</v>
      </c>
      <c r="H21" s="26" t="s">
        <v>3</v>
      </c>
    </row>
    <row r="22" spans="2:8" ht="34.5" x14ac:dyDescent="0.3">
      <c r="B22" s="86" t="s">
        <v>97</v>
      </c>
      <c r="C22" s="79" t="s">
        <v>68</v>
      </c>
      <c r="D22" s="79" t="s">
        <v>63</v>
      </c>
      <c r="E22" s="79" t="s">
        <v>69</v>
      </c>
      <c r="F22" s="79" t="s">
        <v>96</v>
      </c>
      <c r="G22" s="81">
        <v>8164395</v>
      </c>
      <c r="H22" s="81">
        <v>8164395</v>
      </c>
    </row>
    <row r="23" spans="2:8" x14ac:dyDescent="0.3">
      <c r="B23" s="85" t="s">
        <v>115</v>
      </c>
      <c r="C23" s="80">
        <v>117738440</v>
      </c>
      <c r="D23" s="80">
        <v>441418396</v>
      </c>
      <c r="E23" s="80">
        <v>247478865</v>
      </c>
      <c r="F23" s="80">
        <v>1265796861</v>
      </c>
      <c r="G23" s="30">
        <v>1836416307</v>
      </c>
      <c r="H23" s="30">
        <v>3908848869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1"/>
  <sheetViews>
    <sheetView zoomScale="70" zoomScaleNormal="70" workbookViewId="0">
      <selection activeCell="L30" sqref="L30"/>
    </sheetView>
  </sheetViews>
  <sheetFormatPr defaultColWidth="9.140625" defaultRowHeight="16.5" x14ac:dyDescent="0.3"/>
  <cols>
    <col min="1" max="1" width="9.140625" style="3"/>
    <col min="2" max="2" width="54" style="34" customWidth="1"/>
    <col min="3" max="3" width="20.5703125" style="60" customWidth="1"/>
    <col min="4" max="4" width="21.5703125" style="60" customWidth="1"/>
    <col min="5" max="16384" width="9.140625" style="3"/>
  </cols>
  <sheetData>
    <row r="1" spans="2:4" x14ac:dyDescent="0.3">
      <c r="B1" s="33"/>
      <c r="C1" s="77" t="s">
        <v>116</v>
      </c>
      <c r="D1" s="77" t="s">
        <v>116</v>
      </c>
    </row>
    <row r="2" spans="2:4" x14ac:dyDescent="0.3">
      <c r="B2" s="33"/>
      <c r="C2" s="77" t="s">
        <v>117</v>
      </c>
      <c r="D2" s="77" t="s">
        <v>117</v>
      </c>
    </row>
    <row r="3" spans="2:4" x14ac:dyDescent="0.3">
      <c r="B3" s="33"/>
      <c r="C3" s="75" t="s">
        <v>105</v>
      </c>
      <c r="D3" s="75" t="s">
        <v>109</v>
      </c>
    </row>
    <row r="4" spans="2:4" ht="17.25" thickBot="1" x14ac:dyDescent="0.35">
      <c r="B4" s="35"/>
      <c r="C4" s="87" t="s">
        <v>110</v>
      </c>
      <c r="D4" s="87" t="s">
        <v>107</v>
      </c>
    </row>
    <row r="5" spans="2:4" x14ac:dyDescent="0.3">
      <c r="B5" s="35"/>
      <c r="C5" s="88"/>
      <c r="D5" s="88"/>
    </row>
    <row r="6" spans="2:4" x14ac:dyDescent="0.3">
      <c r="B6" s="36" t="s">
        <v>47</v>
      </c>
      <c r="C6" s="76">
        <v>193506479</v>
      </c>
      <c r="D6" s="76">
        <v>241069856</v>
      </c>
    </row>
    <row r="7" spans="2:4" x14ac:dyDescent="0.3">
      <c r="B7" s="33"/>
      <c r="C7" s="59"/>
      <c r="D7" s="59"/>
    </row>
    <row r="8" spans="2:4" x14ac:dyDescent="0.3">
      <c r="B8" s="37" t="s">
        <v>71</v>
      </c>
      <c r="C8" s="59"/>
      <c r="D8" s="59"/>
    </row>
    <row r="9" spans="2:4" x14ac:dyDescent="0.3">
      <c r="B9" s="37"/>
      <c r="C9" s="59"/>
      <c r="D9" s="59"/>
    </row>
    <row r="10" spans="2:4" x14ac:dyDescent="0.3">
      <c r="B10" s="22" t="s">
        <v>33</v>
      </c>
      <c r="C10" s="62">
        <v>81109952</v>
      </c>
      <c r="D10" s="62">
        <v>61835700</v>
      </c>
    </row>
    <row r="11" spans="2:4" x14ac:dyDescent="0.3">
      <c r="B11" s="22" t="s">
        <v>72</v>
      </c>
      <c r="C11" s="62">
        <v>-586426</v>
      </c>
      <c r="D11" s="62">
        <v>-210104</v>
      </c>
    </row>
    <row r="12" spans="2:4" x14ac:dyDescent="0.3">
      <c r="B12" s="22" t="s">
        <v>73</v>
      </c>
      <c r="C12" s="62">
        <v>2216239</v>
      </c>
      <c r="D12" s="62">
        <v>914801</v>
      </c>
    </row>
    <row r="13" spans="2:4" ht="25.5" x14ac:dyDescent="0.3">
      <c r="B13" s="22" t="s">
        <v>74</v>
      </c>
      <c r="C13" s="62">
        <v>-17451936</v>
      </c>
      <c r="D13" s="62">
        <v>-5551851</v>
      </c>
    </row>
    <row r="14" spans="2:4" x14ac:dyDescent="0.3">
      <c r="B14" s="22" t="s">
        <v>93</v>
      </c>
      <c r="C14" s="62">
        <v>-58501</v>
      </c>
      <c r="D14" s="62">
        <v>-36320</v>
      </c>
    </row>
    <row r="15" spans="2:4" x14ac:dyDescent="0.3">
      <c r="B15" s="22" t="s">
        <v>75</v>
      </c>
      <c r="C15" s="62">
        <v>26292</v>
      </c>
      <c r="D15" s="62" t="s">
        <v>3</v>
      </c>
    </row>
    <row r="16" spans="2:4" x14ac:dyDescent="0.3">
      <c r="B16" s="22" t="s">
        <v>76</v>
      </c>
      <c r="C16" s="63">
        <v>21399500</v>
      </c>
      <c r="D16" s="64">
        <v>-1316536</v>
      </c>
    </row>
    <row r="17" spans="2:4" x14ac:dyDescent="0.3">
      <c r="B17" s="22" t="s">
        <v>77</v>
      </c>
      <c r="C17" s="62">
        <v>-9221329</v>
      </c>
      <c r="D17" s="62">
        <v>-6009392</v>
      </c>
    </row>
    <row r="18" spans="2:4" x14ac:dyDescent="0.3">
      <c r="B18" s="22" t="s">
        <v>94</v>
      </c>
      <c r="C18" s="62">
        <v>1808680</v>
      </c>
      <c r="D18" s="62" t="s">
        <v>3</v>
      </c>
    </row>
    <row r="19" spans="2:4" ht="25.5" x14ac:dyDescent="0.3">
      <c r="B19" s="22" t="s">
        <v>95</v>
      </c>
      <c r="C19" s="62">
        <v>-14266205</v>
      </c>
      <c r="D19" s="62" t="s">
        <v>3</v>
      </c>
    </row>
    <row r="20" spans="2:4" ht="25.5" x14ac:dyDescent="0.3">
      <c r="B20" s="22" t="s">
        <v>78</v>
      </c>
      <c r="C20" s="62">
        <v>4758100</v>
      </c>
      <c r="D20" s="62">
        <v>5190752</v>
      </c>
    </row>
    <row r="21" spans="2:4" ht="33" x14ac:dyDescent="0.3">
      <c r="B21" s="33" t="s">
        <v>79</v>
      </c>
      <c r="C21" s="58">
        <f>SUM(C6:C20)</f>
        <v>263240845</v>
      </c>
      <c r="D21" s="58">
        <f>SUM(D6:D20)</f>
        <v>295886906</v>
      </c>
    </row>
    <row r="22" spans="2:4" x14ac:dyDescent="0.3">
      <c r="B22" s="33"/>
      <c r="C22" s="58"/>
      <c r="D22" s="58"/>
    </row>
    <row r="23" spans="2:4" x14ac:dyDescent="0.3">
      <c r="B23" s="33"/>
      <c r="C23" s="59"/>
      <c r="D23" s="59"/>
    </row>
    <row r="24" spans="2:4" x14ac:dyDescent="0.3">
      <c r="B24" s="32" t="s">
        <v>80</v>
      </c>
      <c r="C24" s="62">
        <v>13119825</v>
      </c>
      <c r="D24" s="62">
        <v>-38390062</v>
      </c>
    </row>
    <row r="25" spans="2:4" x14ac:dyDescent="0.3">
      <c r="B25" s="32" t="s">
        <v>81</v>
      </c>
      <c r="C25" s="62">
        <v>10339379</v>
      </c>
      <c r="D25" s="62">
        <v>28136774</v>
      </c>
    </row>
    <row r="26" spans="2:4" x14ac:dyDescent="0.3">
      <c r="B26" s="32" t="s">
        <v>82</v>
      </c>
      <c r="C26" s="62">
        <v>-16007034</v>
      </c>
      <c r="D26" s="62">
        <v>26290771</v>
      </c>
    </row>
    <row r="27" spans="2:4" x14ac:dyDescent="0.3">
      <c r="B27" s="32"/>
      <c r="C27" s="65"/>
      <c r="D27" s="65"/>
    </row>
    <row r="28" spans="2:4" x14ac:dyDescent="0.3">
      <c r="B28" s="33" t="s">
        <v>53</v>
      </c>
      <c r="C28" s="58">
        <f>SUM(C21:C27)</f>
        <v>270693015</v>
      </c>
      <c r="D28" s="58">
        <f>SUM(D21:D27)</f>
        <v>311924389</v>
      </c>
    </row>
    <row r="29" spans="2:4" x14ac:dyDescent="0.3">
      <c r="B29" s="33"/>
      <c r="C29" s="58"/>
      <c r="D29" s="58"/>
    </row>
    <row r="30" spans="2:4" x14ac:dyDescent="0.3">
      <c r="B30" s="41" t="s">
        <v>88</v>
      </c>
      <c r="C30" s="62">
        <v>-2246599</v>
      </c>
      <c r="D30" s="62" t="s">
        <v>3</v>
      </c>
    </row>
    <row r="31" spans="2:4" x14ac:dyDescent="0.3">
      <c r="B31" s="32" t="s">
        <v>54</v>
      </c>
      <c r="C31" s="62">
        <v>492827</v>
      </c>
      <c r="D31" s="62">
        <v>443897</v>
      </c>
    </row>
    <row r="32" spans="2:4" x14ac:dyDescent="0.3">
      <c r="B32" s="33" t="s">
        <v>55</v>
      </c>
      <c r="C32" s="67">
        <f>SUM(C28:C31)</f>
        <v>268939243</v>
      </c>
      <c r="D32" s="67">
        <f>SUM(D28:D31)</f>
        <v>312368286</v>
      </c>
    </row>
    <row r="33" spans="2:4" x14ac:dyDescent="0.3">
      <c r="B33" s="33"/>
      <c r="C33" s="58"/>
      <c r="D33" s="68"/>
    </row>
    <row r="34" spans="2:4" x14ac:dyDescent="0.3">
      <c r="B34" s="33" t="s">
        <v>56</v>
      </c>
      <c r="C34" s="58"/>
      <c r="D34" s="58"/>
    </row>
    <row r="35" spans="2:4" x14ac:dyDescent="0.3">
      <c r="B35" s="61" t="s">
        <v>57</v>
      </c>
      <c r="C35" s="69">
        <v>-277218596</v>
      </c>
      <c r="D35" s="69">
        <v>-241634789</v>
      </c>
    </row>
    <row r="36" spans="2:4" x14ac:dyDescent="0.3">
      <c r="B36" s="32" t="s">
        <v>83</v>
      </c>
      <c r="C36" s="69">
        <v>688106</v>
      </c>
      <c r="D36" s="69">
        <v>214050</v>
      </c>
    </row>
    <row r="37" spans="2:4" x14ac:dyDescent="0.3">
      <c r="B37" s="32" t="s">
        <v>101</v>
      </c>
      <c r="C37" s="78" t="s">
        <v>3</v>
      </c>
      <c r="D37" s="78" t="s">
        <v>3</v>
      </c>
    </row>
    <row r="38" spans="2:4" x14ac:dyDescent="0.3">
      <c r="B38" s="32" t="s">
        <v>89</v>
      </c>
      <c r="C38" s="70">
        <v>41269246</v>
      </c>
      <c r="D38" s="70">
        <v>3070007</v>
      </c>
    </row>
    <row r="39" spans="2:4" x14ac:dyDescent="0.3">
      <c r="B39" s="33" t="s">
        <v>85</v>
      </c>
      <c r="C39" s="58">
        <f>SUM(C35:C38)</f>
        <v>-235261244</v>
      </c>
      <c r="D39" s="58">
        <f>SUM(D35:D38)</f>
        <v>-238350732</v>
      </c>
    </row>
    <row r="40" spans="2:4" x14ac:dyDescent="0.3">
      <c r="B40" s="33"/>
      <c r="C40" s="58"/>
      <c r="D40" s="58"/>
    </row>
    <row r="41" spans="2:4" x14ac:dyDescent="0.3">
      <c r="B41" s="33" t="s">
        <v>58</v>
      </c>
      <c r="D41" s="58"/>
    </row>
    <row r="42" spans="2:4" x14ac:dyDescent="0.3">
      <c r="B42" s="32" t="s">
        <v>84</v>
      </c>
      <c r="C42" s="66">
        <v>81326787</v>
      </c>
      <c r="D42" s="78" t="s">
        <v>3</v>
      </c>
    </row>
    <row r="43" spans="2:4" x14ac:dyDescent="0.3">
      <c r="B43" s="38" t="s">
        <v>102</v>
      </c>
      <c r="C43" s="66">
        <v>-21351360</v>
      </c>
      <c r="D43" s="78" t="s">
        <v>3</v>
      </c>
    </row>
    <row r="44" spans="2:4" x14ac:dyDescent="0.3">
      <c r="B44" s="38" t="s">
        <v>103</v>
      </c>
      <c r="C44" s="66">
        <v>-50370129</v>
      </c>
      <c r="D44" s="78" t="s">
        <v>3</v>
      </c>
    </row>
    <row r="45" spans="2:4" x14ac:dyDescent="0.3">
      <c r="B45" s="32" t="s">
        <v>59</v>
      </c>
      <c r="C45" s="66">
        <v>-253134</v>
      </c>
      <c r="D45" s="66">
        <v>-175966</v>
      </c>
    </row>
    <row r="46" spans="2:4" x14ac:dyDescent="0.3">
      <c r="B46" s="33" t="s">
        <v>60</v>
      </c>
      <c r="C46" s="71">
        <f>SUM(C42:C45)</f>
        <v>9352164</v>
      </c>
      <c r="D46" s="71">
        <f>SUM(D42:D45)</f>
        <v>-175966</v>
      </c>
    </row>
    <row r="47" spans="2:4" x14ac:dyDescent="0.3">
      <c r="B47" s="32" t="s">
        <v>100</v>
      </c>
      <c r="C47" s="89">
        <v>-2539970</v>
      </c>
      <c r="D47" s="89">
        <v>-2495066</v>
      </c>
    </row>
    <row r="48" spans="2:4" x14ac:dyDescent="0.3">
      <c r="B48" s="39" t="s">
        <v>86</v>
      </c>
      <c r="C48" s="71">
        <v>40490193</v>
      </c>
      <c r="D48" s="71">
        <v>71346522</v>
      </c>
    </row>
    <row r="49" spans="2:4" ht="33" x14ac:dyDescent="0.3">
      <c r="B49" s="39" t="s">
        <v>87</v>
      </c>
      <c r="C49" s="67">
        <v>289452040</v>
      </c>
      <c r="D49" s="67">
        <v>352985119</v>
      </c>
    </row>
    <row r="50" spans="2:4" ht="33" x14ac:dyDescent="0.3">
      <c r="B50" s="39" t="s">
        <v>61</v>
      </c>
      <c r="C50" s="72">
        <v>329942233</v>
      </c>
      <c r="D50" s="72">
        <v>426826707</v>
      </c>
    </row>
    <row r="51" spans="2:4" x14ac:dyDescent="0.3">
      <c r="B51" s="40"/>
      <c r="C51" s="73"/>
      <c r="D51" s="7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31032021-En</vt:lpstr>
      <vt:lpstr>Rez. Glob_31032021-En</vt:lpstr>
      <vt:lpstr>Capitaluri_31032021-En</vt:lpstr>
      <vt:lpstr>Flux de trez_31032021-En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2021-05-14T04:16:29Z</dcterms:modified>
</cp:coreProperties>
</file>