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8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4\Rezultate anuale\site\EN\"/>
    </mc:Choice>
  </mc:AlternateContent>
  <xr:revisionPtr revIDLastSave="0" documentId="8_{82BAEFC3-5911-49D6-9074-87D0B8389719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3-En" sheetId="5" r:id="rId1"/>
    <sheet name="Rez. Glob_31122023-En" sheetId="6" r:id="rId2"/>
    <sheet name="Capitaluri_31122023-En" sheetId="8" r:id="rId3"/>
    <sheet name="Flux de numerar_31122023-En" sheetId="10" r:id="rId4"/>
  </sheets>
  <definedNames>
    <definedName name="OLE_LINK7" localSheetId="3">'Flux de numerar_31122023-En'!#REF!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53" i="5" l="1"/>
  <c r="C53" i="5"/>
  <c r="D19" i="5"/>
  <c r="D13" i="5"/>
  <c r="C13" i="5"/>
  <c r="D54" i="10" l="1"/>
  <c r="D22" i="10" l="1"/>
  <c r="C22" i="10"/>
  <c r="C43" i="5"/>
  <c r="C32" i="5"/>
  <c r="C19" i="5"/>
  <c r="C35" i="5" l="1"/>
  <c r="C55" i="5"/>
  <c r="C21" i="5"/>
  <c r="C57" i="5" l="1"/>
  <c r="C54" i="10" l="1"/>
  <c r="D44" i="10"/>
  <c r="C44" i="10"/>
  <c r="D28" i="10"/>
  <c r="C28" i="10"/>
  <c r="D2" i="10"/>
  <c r="C2" i="10"/>
  <c r="C34" i="10" l="1"/>
  <c r="D34" i="10"/>
  <c r="C56" i="10" l="1"/>
  <c r="D56" i="10"/>
  <c r="C60" i="10" l="1"/>
  <c r="D60" i="10"/>
</calcChain>
</file>

<file path=xl/sharedStrings.xml><?xml version="1.0" encoding="utf-8"?>
<sst xmlns="http://schemas.openxmlformats.org/spreadsheetml/2006/main" count="234" uniqueCount="137">
  <si>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</si>
  <si>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</si>
  <si>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</si>
  <si>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</si>
  <si>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</si>
  <si>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</si>
  <si>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</si>
  <si>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</si>
  <si>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</si>
  <si>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</si>
  <si>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</si>
  <si>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</si>
  <si>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</si>
  <si>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</si>
  <si>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</si>
  <si>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</si>
  <si>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</si>
  <si>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</si>
  <si>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</si>
  <si>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</si>
  <si>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</si>
  <si>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</si>
  <si>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</si>
  <si>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</si>
  <si>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</si>
  <si>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</si>
  <si>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</si>
  <si>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</si>
  <si>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</si>
  <si>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</si>
  <si>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</si>
  <si>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</si>
  <si>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</si>
  <si>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</si>
  <si>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</si>
  <si>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</si>
  <si>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</si>
  <si>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</si>
  <si>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</si>
  <si>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</si>
  <si>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</si>
  <si>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</si>
  <si>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</si>
  <si>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Total comprehensive income for the period</t>
  </si>
  <si>
    <t>NTS gas consumption, materials and consumables used</t>
  </si>
  <si>
    <t xml:space="preserve">Short-term loans </t>
  </si>
  <si>
    <t>Consolidation exchange rate conversion difference</t>
  </si>
  <si>
    <t>Exchange rate difference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</si>
  <si>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</si>
  <si>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</si>
  <si>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</si>
  <si>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</si>
  <si>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Non-controlling interest</t>
  </si>
  <si>
    <t>Equity attributable to shareholders</t>
  </si>
  <si>
    <t>Attributable to the parent company</t>
  </si>
  <si>
    <t xml:space="preserve">Attributable to the non-controlling interests </t>
  </si>
  <si>
    <t xml:space="preserve">Long-term loans </t>
  </si>
  <si>
    <t>Current assets</t>
  </si>
  <si>
    <t xml:space="preserve">Net profit for the period </t>
  </si>
  <si>
    <t>Other items of comprehensive income</t>
  </si>
  <si>
    <t xml:space="preserve">Basic and diluted earnings per share </t>
  </si>
  <si>
    <t>(expressed in lei per share)</t>
  </si>
  <si>
    <t xml:space="preserve">Actuarial gain / loss for the period  </t>
  </si>
  <si>
    <t>Share Capital</t>
  </si>
  <si>
    <t>Share</t>
  </si>
  <si>
    <t>premium</t>
  </si>
  <si>
    <t>Non-controlling interests</t>
  </si>
  <si>
    <t>Total equity</t>
  </si>
  <si>
    <t>Transactions with shareholders: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</si>
  <si>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</si>
  <si>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</si>
  <si>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</si>
  <si>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</si>
  <si>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>Sundry debtors and receivable loss</t>
  </si>
  <si>
    <t>Interest revenue</t>
  </si>
  <si>
    <t>Interest expenses</t>
  </si>
  <si>
    <t>Effect of exchange rate fluctuation on other items than from operation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</si>
  <si>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</si>
  <si>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</si>
  <si>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</si>
  <si>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</si>
  <si>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</si>
  <si>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paid</t>
  </si>
  <si>
    <t>Interest received</t>
  </si>
  <si>
    <t>Paid pofit tax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</si>
  <si>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</si>
  <si>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</si>
  <si>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</si>
  <si>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</si>
  <si>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Receipts from the disposal of tangible assets </t>
  </si>
  <si>
    <t>Establishing profit reserves</t>
  </si>
  <si>
    <t>Legal reserve increase</t>
  </si>
  <si>
    <t>Net cash inflow from operation activities</t>
  </si>
  <si>
    <t>Net cash used in investment activities</t>
  </si>
  <si>
    <t>Net cash used in financing activities</t>
  </si>
  <si>
    <t>Net change in cash and cash equivalents</t>
  </si>
  <si>
    <t>Cash and cash equivalent as at the beginning  of the year</t>
  </si>
  <si>
    <t>Cash and cash equivalent as at the end of the period</t>
  </si>
  <si>
    <t>Balance on 1 January 2022</t>
  </si>
  <si>
    <t>Adjustment of the Claim regarding the Concession Agreement</t>
  </si>
  <si>
    <t xml:space="preserve">Other revenue and expenses  </t>
  </si>
  <si>
    <t>Deferred tax</t>
  </si>
  <si>
    <t>Number of shares</t>
  </si>
  <si>
    <t>Dividends related to 2022</t>
  </si>
  <si>
    <t>Credit withdrawals/repayments for working capital</t>
  </si>
  <si>
    <t>Payments IFRS 16</t>
  </si>
  <si>
    <t>Dividends paid</t>
  </si>
  <si>
    <t xml:space="preserve">Provisions for employee benefits </t>
  </si>
  <si>
    <t xml:space="preserve">The year ended </t>
  </si>
  <si>
    <t xml:space="preserve">The year  ended </t>
  </si>
  <si>
    <t>Net profit for the period, reported</t>
  </si>
  <si>
    <t xml:space="preserve">Adjustments for the receivable’s impairment </t>
  </si>
  <si>
    <t>The effect of updating the provision for employee benefits</t>
  </si>
  <si>
    <t>Loss/(gain) from the impairment of inventories</t>
  </si>
  <si>
    <t>-</t>
  </si>
  <si>
    <t>Restricted cash</t>
  </si>
  <si>
    <t>Debts related to rights of use of leased assets</t>
  </si>
  <si>
    <t xml:space="preserve">    31 December 2023</t>
  </si>
  <si>
    <t xml:space="preserve">                         -</t>
  </si>
  <si>
    <t xml:space="preserve">                           -</t>
  </si>
  <si>
    <t xml:space="preserve">                        -</t>
  </si>
  <si>
    <t xml:space="preserve">                       -</t>
  </si>
  <si>
    <t xml:space="preserve">                      -</t>
  </si>
  <si>
    <t xml:space="preserve">                    -</t>
  </si>
  <si>
    <t>Share capital adjustments</t>
  </si>
  <si>
    <t>Consolidation exchange rate difference</t>
  </si>
  <si>
    <t>Net profit for the period reported</t>
  </si>
  <si>
    <t>Increase of share capital</t>
  </si>
  <si>
    <t>Dividends related to 2021</t>
  </si>
  <si>
    <t xml:space="preserve">Balance on 31 December 2022  </t>
  </si>
  <si>
    <t>Balance on 31 December 2023</t>
  </si>
  <si>
    <t xml:space="preserve">  </t>
  </si>
  <si>
    <t>Reimbursed loans</t>
  </si>
  <si>
    <t xml:space="preserve">Long-term loans withdrawals </t>
  </si>
  <si>
    <t xml:space="preserve">Long-term loans repayments </t>
  </si>
  <si>
    <t>Net cash used in investment activities and grants</t>
  </si>
  <si>
    <t>Cash flow from connection fees and grants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</si>
</sst>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sz val="10"/>
      <color theme="1"/>
      <name val="Georgia"/>
      <family val="1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sz val="12"/>
      <name val="Times New Roman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u/>
      <sz val="12"/>
      <color rgb="FF000000"/>
      <name val="Segoe UI"/>
      <family val="2"/>
    </font>
    <font>
      <b/>
      <u val="double"/>
      <sz val="12"/>
      <color rgb="FF000000"/>
      <name val="Segoe UI"/>
      <family val="2"/>
    </font>
    <font>
      <b/>
      <u/>
      <sz val="10"/>
      <color theme="1"/>
      <name val="Segoe UI"/>
      <family val="2"/>
    </font>
    <font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4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3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4" fillId="0" borderId="1" xfId="0" applyNumberFormat="1" applyFont="1" applyFill="1" applyBorder="1" applyAlignment="1">
      <alignment horizontal="right" wrapText="1"/>
    </xf>
    <xf numFmtId="3" fontId="4" fillId="0" borderId="4" xfId="0" applyNumberFormat="1" applyFont="1" applyFill="1" applyBorder="1" applyAlignment="1">
      <alignment horizontal="right" wrapText="1"/>
    </xf>
    <xf numFmtId="0" fontId="4" fillId="0" borderId="0" xfId="0" applyFont="1" applyAlignment="1">
      <alignment wrapText="1"/>
    </xf>
    <xf numFmtId="0" fontId="5" fillId="0" borderId="0" xfId="0" applyFont="1"/>
    <xf numFmtId="0" fontId="1" fillId="0" borderId="0" xfId="0" applyFont="1" applyAlignment="1">
      <alignment vertical="top" wrapText="1"/>
    </xf>
    <xf numFmtId="3" fontId="4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/>
    <xf numFmtId="0" fontId="8" fillId="0" borderId="0" xfId="0" applyFont="1" applyAlignment="1">
      <alignment horizontal="right"/>
    </xf>
    <xf numFmtId="0" fontId="6" fillId="0" borderId="0" xfId="0" applyFont="1"/>
    <xf numFmtId="0" fontId="9" fillId="0" borderId="0" xfId="0" applyFont="1" applyAlignment="1">
      <alignment vertical="top" wrapText="1"/>
    </xf>
    <xf numFmtId="3" fontId="5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37" fontId="5" fillId="0" borderId="0" xfId="0" applyNumberFormat="1" applyFont="1" applyFill="1" applyAlignment="1">
      <alignment horizontal="right"/>
    </xf>
    <xf numFmtId="39" fontId="5" fillId="0" borderId="0" xfId="0" applyNumberFormat="1" applyFont="1" applyFill="1" applyAlignment="1">
      <alignment horizontal="right"/>
    </xf>
    <xf numFmtId="0" fontId="5" fillId="0" borderId="0" xfId="0" applyFont="1" applyAlignment="1">
      <alignment horizontal="right"/>
    </xf>
    <xf numFmtId="0" fontId="2" fillId="0" borderId="0" xfId="0" applyFont="1" applyAlignment="1">
      <alignment vertical="top" wrapText="1"/>
    </xf>
    <xf numFmtId="0" fontId="10" fillId="0" borderId="0" xfId="0" applyFont="1" applyAlignment="1">
      <alignment wrapText="1"/>
    </xf>
    <xf numFmtId="3" fontId="10" fillId="0" borderId="0" xfId="0" applyNumberFormat="1" applyFont="1" applyFill="1" applyAlignment="1">
      <alignment horizontal="right" wrapText="1"/>
    </xf>
    <xf numFmtId="0" fontId="6" fillId="0" borderId="0" xfId="0" applyFont="1" applyAlignment="1"/>
    <xf numFmtId="0" fontId="11" fillId="0" borderId="0" xfId="0" applyFont="1"/>
    <xf numFmtId="0" fontId="12" fillId="0" borderId="0" xfId="0" applyFont="1" applyAlignment="1">
      <alignment vertical="center" wrapText="1"/>
    </xf>
    <xf numFmtId="0" fontId="13" fillId="0" borderId="0" xfId="0" applyFont="1"/>
    <xf numFmtId="0" fontId="15" fillId="0" borderId="0" xfId="0" applyFont="1" applyAlignment="1">
      <alignment vertical="center" wrapText="1"/>
    </xf>
    <xf numFmtId="0" fontId="17" fillId="0" borderId="0" xfId="0" applyFont="1" applyAlignment="1">
      <alignment vertical="center" wrapText="1"/>
    </xf>
    <xf numFmtId="0" fontId="17" fillId="0" borderId="0" xfId="0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17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horizontal="justify" vertical="center" wrapText="1"/>
    </xf>
    <xf numFmtId="0" fontId="13" fillId="0" borderId="0" xfId="0" applyFont="1" applyAlignment="1">
      <alignment horizontal="right" vertical="center" wrapText="1"/>
    </xf>
    <xf numFmtId="3" fontId="7" fillId="0" borderId="0" xfId="0" applyNumberFormat="1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37" fontId="7" fillId="0" borderId="0" xfId="0" applyNumberFormat="1" applyFont="1" applyFill="1" applyAlignment="1">
      <alignment vertical="center"/>
    </xf>
    <xf numFmtId="3" fontId="12" fillId="0" borderId="0" xfId="0" applyNumberFormat="1" applyFont="1" applyAlignment="1">
      <alignment vertical="center" wrapText="1"/>
    </xf>
    <xf numFmtId="37" fontId="13" fillId="0" borderId="0" xfId="0" applyNumberFormat="1" applyFont="1" applyFill="1" applyAlignment="1">
      <alignment vertical="center"/>
    </xf>
    <xf numFmtId="3" fontId="16" fillId="0" borderId="0" xfId="0" applyNumberFormat="1" applyFont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7" fillId="0" borderId="0" xfId="0" applyFont="1" applyAlignment="1">
      <alignment horizontal="right" vertical="center" wrapText="1"/>
    </xf>
    <xf numFmtId="3" fontId="12" fillId="0" borderId="0" xfId="0" applyNumberFormat="1" applyFont="1" applyAlignment="1">
      <alignment horizontal="right" vertical="center" wrapText="1"/>
    </xf>
    <xf numFmtId="0" fontId="18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" fillId="0" borderId="0" xfId="0" applyNumberFormat="1" applyFont="1" applyFill="1"/>
    <xf numFmtId="37" fontId="10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8" fillId="0" borderId="0" xfId="0" applyFont="1" applyAlignment="1">
      <alignment horizontal="right"/>
    </xf>
    <xf numFmtId="0" fontId="13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37" fontId="10" fillId="0" borderId="2" xfId="0" applyNumberFormat="1" applyFont="1" applyFill="1" applyBorder="1" applyAlignment="1">
      <alignment horizontal="right" wrapText="1"/>
    </xf>
    <xf numFmtId="37" fontId="7" fillId="0" borderId="2" xfId="0" applyNumberFormat="1" applyFont="1" applyFill="1" applyBorder="1" applyAlignment="1">
      <alignment horizontal="right" wrapText="1"/>
    </xf>
    <xf numFmtId="3" fontId="20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19" fillId="0" borderId="0" xfId="0" applyFont="1" applyAlignment="1">
      <alignment vertical="center" wrapText="1"/>
    </xf>
    <xf numFmtId="0" fontId="19" fillId="0" borderId="0" xfId="0" applyFont="1" applyAlignment="1">
      <alignment horizontal="right" vertical="center" wrapText="1"/>
    </xf>
    <xf numFmtId="15" fontId="22" fillId="0" borderId="0" xfId="0" applyNumberFormat="1" applyFont="1" applyAlignment="1">
      <alignment horizontal="right" vertical="center" wrapText="1"/>
    </xf>
    <xf numFmtId="15" fontId="7" fillId="0" borderId="0" xfId="0" applyNumberFormat="1" applyFont="1"/>
    <xf numFmtId="0" fontId="7" fillId="0" borderId="0" xfId="0" applyFont="1"/>
    <xf numFmtId="0" fontId="16" fillId="0" borderId="0" xfId="0" applyFont="1" applyAlignment="1">
      <alignment horizontal="right" vertical="center" wrapText="1"/>
    </xf>
    <xf numFmtId="3" fontId="16" fillId="0" borderId="0" xfId="0" applyNumberFormat="1" applyFont="1" applyAlignment="1">
      <alignment horizontal="right" vertical="center" wrapText="1"/>
    </xf>
    <xf numFmtId="0" fontId="0" fillId="0" borderId="0" xfId="0" applyAlignment="1">
      <alignment wrapText="1"/>
    </xf>
    <xf numFmtId="0" fontId="8" fillId="0" borderId="0" xfId="0" applyFont="1" applyAlignment="1">
      <alignment horizontal="right" vertical="center"/>
    </xf>
    <xf numFmtId="37" fontId="10" fillId="0" borderId="0" xfId="0" applyNumberFormat="1" applyFont="1" applyFill="1" applyBorder="1"/>
    <xf numFmtId="0" fontId="13" fillId="0" borderId="0" xfId="0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3" fontId="13" fillId="0" borderId="0" xfId="0" applyNumberFormat="1" applyFont="1" applyAlignment="1">
      <alignment horizontal="right" vertical="center" wrapText="1"/>
    </xf>
    <xf numFmtId="0" fontId="13" fillId="0" borderId="0" xfId="0" applyFont="1" applyAlignment="1">
      <alignment vertical="center" wrapText="1"/>
    </xf>
    <xf numFmtId="0" fontId="23" fillId="0" borderId="0" xfId="0" applyFont="1"/>
    <xf numFmtId="0" fontId="23" fillId="0" borderId="0" xfId="0" applyFont="1" applyAlignment="1">
      <alignment horizontal="right"/>
    </xf>
    <xf numFmtId="3" fontId="7" fillId="0" borderId="0" xfId="0" applyNumberFormat="1" applyFont="1" applyAlignment="1">
      <alignment horizontal="left" vertical="center" wrapText="1"/>
    </xf>
    <xf numFmtId="37" fontId="13" fillId="0" borderId="0" xfId="0" applyNumberFormat="1" applyFont="1" applyFill="1" applyAlignment="1">
      <alignment horizontal="right" vertical="center"/>
    </xf>
    <xf numFmtId="37" fontId="7" fillId="0" borderId="0" xfId="0" applyNumberFormat="1" applyFont="1" applyFill="1" applyAlignment="1">
      <alignment horizontal="right" vertical="center"/>
    </xf>
    <xf numFmtId="0" fontId="9" fillId="0" borderId="0" xfId="0" applyFont="1" applyAlignment="1">
      <alignment vertical="top" wrapText="1"/>
    </xf>
    <xf numFmtId="0" fontId="13" fillId="0" borderId="0" xfId="0" applyFont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58"/>
  <sheetViews>
    <sheetView tabSelected="1" zoomScale="70" zoomScaleNormal="70" workbookViewId="0">
      <selection activeCell="H20" sqref="H20"/>
    </sheetView>
  </sheetViews>
  <sheetFormatPr defaultColWidth="9.140625" defaultRowHeight="17.25" x14ac:dyDescent="0.3"/>
  <cols>
    <col min="1" max="1" width="9.140625" style="18"/>
    <col min="2" max="2" width="48.5703125" style="1" bestFit="1" customWidth="1"/>
    <col min="3" max="4" width="28.5703125" style="2" customWidth="1"/>
    <col min="5" max="16384" width="9.140625" style="18"/>
  </cols>
  <sheetData>
    <row r="2" spans="2:4" x14ac:dyDescent="0.3">
      <c r="B2" s="3"/>
      <c r="C2" s="65" t="s">
        <v>117</v>
      </c>
      <c r="D2" s="65">
        <v>44926</v>
      </c>
    </row>
    <row r="3" spans="2:4" ht="18" thickBot="1" x14ac:dyDescent="0.35">
      <c r="B3" s="3"/>
      <c r="C3" s="4"/>
      <c r="D3" s="4"/>
    </row>
    <row r="4" spans="2:4" x14ac:dyDescent="0.3">
      <c r="B4" s="3"/>
    </row>
    <row r="5" spans="2:4" x14ac:dyDescent="0.3">
      <c r="B5" s="3" t="s">
        <v>0</v>
      </c>
    </row>
    <row r="6" spans="2:4" x14ac:dyDescent="0.3">
      <c r="B6" s="6" t="s">
        <v>3</v>
      </c>
      <c r="C6" s="2">
        <v>769080086</v>
      </c>
      <c r="D6" s="2">
        <v>801193708</v>
      </c>
    </row>
    <row r="7" spans="2:4" x14ac:dyDescent="0.3">
      <c r="B7" s="8" t="s">
        <v>2</v>
      </c>
      <c r="C7" s="2">
        <v>173445968</v>
      </c>
      <c r="D7" s="2">
        <v>16934813</v>
      </c>
    </row>
    <row r="8" spans="2:4" x14ac:dyDescent="0.3">
      <c r="B8" s="8" t="s">
        <v>1</v>
      </c>
      <c r="C8" s="2">
        <v>3643272446</v>
      </c>
      <c r="D8" s="2">
        <v>3909592137</v>
      </c>
    </row>
    <row r="9" spans="2:4" x14ac:dyDescent="0.3">
      <c r="B9" s="6" t="s">
        <v>48</v>
      </c>
      <c r="C9" s="2">
        <v>10126276</v>
      </c>
      <c r="D9" s="2">
        <v>9566769</v>
      </c>
    </row>
    <row r="10" spans="2:4" x14ac:dyDescent="0.3">
      <c r="B10" s="6" t="s">
        <v>4</v>
      </c>
      <c r="C10" s="2">
        <v>2423669228</v>
      </c>
      <c r="D10" s="2">
        <v>2141205428</v>
      </c>
    </row>
    <row r="11" spans="2:4" x14ac:dyDescent="0.3">
      <c r="B11" s="6" t="s">
        <v>101</v>
      </c>
      <c r="C11" s="2">
        <v>5116271</v>
      </c>
    </row>
    <row r="12" spans="2:4" ht="18" thickBot="1" x14ac:dyDescent="0.35">
      <c r="B12" s="6" t="s">
        <v>115</v>
      </c>
      <c r="C12" s="2">
        <v>1956015</v>
      </c>
      <c r="D12" s="2">
        <v>1562607</v>
      </c>
    </row>
    <row r="13" spans="2:4" ht="18" thickBot="1" x14ac:dyDescent="0.35">
      <c r="B13" s="3"/>
      <c r="C13" s="9">
        <f>SUM(C6:C12)</f>
        <v>7026666290</v>
      </c>
      <c r="D13" s="9">
        <f>SUM(D6:D12)</f>
        <v>6880055462</v>
      </c>
    </row>
    <row r="14" spans="2:4" x14ac:dyDescent="0.3">
      <c r="B14" s="6"/>
    </row>
    <row r="15" spans="2:4" x14ac:dyDescent="0.3">
      <c r="B15" s="3" t="s">
        <v>57</v>
      </c>
    </row>
    <row r="16" spans="2:4" x14ac:dyDescent="0.3">
      <c r="B16" s="8" t="s">
        <v>5</v>
      </c>
      <c r="C16" s="2">
        <v>583515292</v>
      </c>
      <c r="D16" s="2">
        <v>613182876</v>
      </c>
    </row>
    <row r="17" spans="2:4" x14ac:dyDescent="0.3">
      <c r="B17" s="6" t="s">
        <v>6</v>
      </c>
      <c r="C17" s="2">
        <v>441070694</v>
      </c>
      <c r="D17" s="2">
        <v>346798529</v>
      </c>
    </row>
    <row r="18" spans="2:4" ht="18" thickBot="1" x14ac:dyDescent="0.35">
      <c r="B18" s="6" t="s">
        <v>7</v>
      </c>
      <c r="C18" s="2">
        <v>710857030</v>
      </c>
      <c r="D18" s="2">
        <v>417103948</v>
      </c>
    </row>
    <row r="19" spans="2:4" ht="18" thickBot="1" x14ac:dyDescent="0.35">
      <c r="B19" s="3"/>
      <c r="C19" s="9">
        <f>SUM(C16:C18)</f>
        <v>1735443016</v>
      </c>
      <c r="D19" s="9">
        <f>SUM(D16:D18)</f>
        <v>1377085353</v>
      </c>
    </row>
    <row r="20" spans="2:4" x14ac:dyDescent="0.3">
      <c r="B20" s="3"/>
      <c r="C20" s="5"/>
      <c r="D20" s="5"/>
    </row>
    <row r="21" spans="2:4" ht="18" thickBot="1" x14ac:dyDescent="0.35">
      <c r="B21" s="3" t="s">
        <v>8</v>
      </c>
      <c r="C21" s="50">
        <f>C13+C19</f>
        <v>8762109306</v>
      </c>
      <c r="D21" s="11">
        <v>8257140815</v>
      </c>
    </row>
    <row r="22" spans="2:4" ht="18" thickTop="1" x14ac:dyDescent="0.3">
      <c r="B22" s="6"/>
    </row>
    <row r="23" spans="2:4" x14ac:dyDescent="0.3">
      <c r="B23" s="12" t="s">
        <v>9</v>
      </c>
    </row>
    <row r="24" spans="2:4" x14ac:dyDescent="0.3">
      <c r="B24" s="6"/>
    </row>
    <row r="25" spans="2:4" x14ac:dyDescent="0.3">
      <c r="B25" s="3" t="s">
        <v>10</v>
      </c>
    </row>
    <row r="26" spans="2:4" x14ac:dyDescent="0.3">
      <c r="B26" s="6" t="s">
        <v>11</v>
      </c>
      <c r="C26" s="2">
        <v>1883815040</v>
      </c>
      <c r="D26" s="2">
        <v>1883815040</v>
      </c>
    </row>
    <row r="27" spans="2:4" x14ac:dyDescent="0.3">
      <c r="B27" s="6" t="s">
        <v>12</v>
      </c>
      <c r="C27" s="2">
        <v>441418396</v>
      </c>
      <c r="D27" s="2">
        <v>441418396</v>
      </c>
    </row>
    <row r="28" spans="2:4" x14ac:dyDescent="0.3">
      <c r="B28" s="6" t="s">
        <v>13</v>
      </c>
      <c r="C28" s="2">
        <v>247478865</v>
      </c>
      <c r="D28" s="2">
        <v>247478865</v>
      </c>
    </row>
    <row r="29" spans="2:4" x14ac:dyDescent="0.3">
      <c r="B29" s="6" t="s">
        <v>14</v>
      </c>
      <c r="C29" s="2">
        <v>1265796861</v>
      </c>
      <c r="D29" s="2">
        <v>1265796861</v>
      </c>
    </row>
    <row r="30" spans="2:4" x14ac:dyDescent="0.3">
      <c r="B30" s="6" t="s">
        <v>15</v>
      </c>
      <c r="C30" s="2">
        <v>253557168</v>
      </c>
      <c r="D30" s="2">
        <v>199648810</v>
      </c>
    </row>
    <row r="31" spans="2:4" ht="34.5" x14ac:dyDescent="0.3">
      <c r="B31" s="6" t="s">
        <v>46</v>
      </c>
      <c r="C31" s="2">
        <v>26916902</v>
      </c>
      <c r="D31" s="2">
        <v>19932259</v>
      </c>
    </row>
    <row r="32" spans="2:4" x14ac:dyDescent="0.3">
      <c r="C32" s="21">
        <f>SUM(C26:C31)</f>
        <v>4118983232</v>
      </c>
      <c r="D32" s="15">
        <v>4058090231</v>
      </c>
    </row>
    <row r="33" spans="2:4" x14ac:dyDescent="0.3">
      <c r="B33" s="13" t="s">
        <v>53</v>
      </c>
      <c r="C33" s="21"/>
      <c r="D33" s="20"/>
    </row>
    <row r="34" spans="2:4" ht="18" thickBot="1" x14ac:dyDescent="0.35">
      <c r="B34" s="13" t="s">
        <v>52</v>
      </c>
      <c r="C34" s="2">
        <v>97130535</v>
      </c>
      <c r="D34" s="2">
        <v>82818034</v>
      </c>
    </row>
    <row r="35" spans="2:4" ht="18" thickBot="1" x14ac:dyDescent="0.35">
      <c r="B35" s="18"/>
      <c r="C35" s="9">
        <f>SUM(C32:C34)</f>
        <v>4216113767</v>
      </c>
      <c r="D35" s="10">
        <v>4140908265</v>
      </c>
    </row>
    <row r="36" spans="2:4" x14ac:dyDescent="0.3">
      <c r="B36" s="12"/>
      <c r="C36" s="21"/>
    </row>
    <row r="37" spans="2:4" x14ac:dyDescent="0.3">
      <c r="B37" s="12" t="s">
        <v>16</v>
      </c>
    </row>
    <row r="38" spans="2:4" x14ac:dyDescent="0.3">
      <c r="B38" s="6" t="s">
        <v>56</v>
      </c>
      <c r="C38" s="2">
        <v>2033509382</v>
      </c>
      <c r="D38" s="2">
        <v>2054247351</v>
      </c>
    </row>
    <row r="39" spans="2:4" x14ac:dyDescent="0.3">
      <c r="B39" s="6" t="s">
        <v>18</v>
      </c>
      <c r="C39" s="2">
        <v>849905753</v>
      </c>
      <c r="D39" s="2">
        <v>969150112</v>
      </c>
    </row>
    <row r="40" spans="2:4" x14ac:dyDescent="0.3">
      <c r="B40" s="6" t="s">
        <v>101</v>
      </c>
      <c r="C40" s="2" t="s">
        <v>114</v>
      </c>
      <c r="D40" s="2">
        <v>3053157</v>
      </c>
    </row>
    <row r="41" spans="2:4" x14ac:dyDescent="0.3">
      <c r="B41" s="6" t="s">
        <v>116</v>
      </c>
      <c r="C41" s="2">
        <v>144696947</v>
      </c>
      <c r="D41" s="2">
        <v>14178481</v>
      </c>
    </row>
    <row r="42" spans="2:4" ht="18" thickBot="1" x14ac:dyDescent="0.35">
      <c r="B42" s="6" t="s">
        <v>17</v>
      </c>
      <c r="C42" s="2">
        <v>114807183</v>
      </c>
      <c r="D42" s="2">
        <v>110895341</v>
      </c>
    </row>
    <row r="43" spans="2:4" ht="18" thickBot="1" x14ac:dyDescent="0.35">
      <c r="B43" s="3"/>
      <c r="C43" s="9">
        <f>SUM(C38:C42)</f>
        <v>3142919265</v>
      </c>
      <c r="D43" s="10">
        <v>3151524442</v>
      </c>
    </row>
    <row r="45" spans="2:4" x14ac:dyDescent="0.3">
      <c r="B45" s="3"/>
    </row>
    <row r="46" spans="2:4" x14ac:dyDescent="0.3">
      <c r="B46" s="12" t="s">
        <v>19</v>
      </c>
    </row>
    <row r="47" spans="2:4" x14ac:dyDescent="0.3">
      <c r="B47" s="6" t="s">
        <v>45</v>
      </c>
      <c r="C47" s="2">
        <v>448069729</v>
      </c>
      <c r="D47" s="2">
        <v>136644990</v>
      </c>
    </row>
    <row r="48" spans="2:4" x14ac:dyDescent="0.3">
      <c r="B48" s="6" t="s">
        <v>18</v>
      </c>
      <c r="C48" s="2">
        <v>113993591</v>
      </c>
      <c r="D48" s="2">
        <v>107439092</v>
      </c>
    </row>
    <row r="49" spans="2:4" x14ac:dyDescent="0.3">
      <c r="B49" s="6" t="s">
        <v>20</v>
      </c>
      <c r="C49" s="2">
        <v>708874765</v>
      </c>
      <c r="D49" s="2">
        <v>630849954</v>
      </c>
    </row>
    <row r="50" spans="2:4" x14ac:dyDescent="0.3">
      <c r="B50" s="6" t="s">
        <v>116</v>
      </c>
      <c r="C50" s="2">
        <v>31756889</v>
      </c>
      <c r="D50" s="2">
        <v>3751347</v>
      </c>
    </row>
    <row r="51" spans="2:4" x14ac:dyDescent="0.3">
      <c r="B51" s="6" t="s">
        <v>21</v>
      </c>
      <c r="C51" s="2">
        <v>84246083</v>
      </c>
      <c r="D51" s="2">
        <v>81438491</v>
      </c>
    </row>
    <row r="52" spans="2:4" ht="18" thickBot="1" x14ac:dyDescent="0.35">
      <c r="B52" s="1" t="s">
        <v>17</v>
      </c>
      <c r="C52" s="2">
        <v>16135217</v>
      </c>
      <c r="D52" s="2">
        <v>4584234</v>
      </c>
    </row>
    <row r="53" spans="2:4" ht="18" thickBot="1" x14ac:dyDescent="0.35">
      <c r="C53" s="9">
        <f>SUM(C47:C52)</f>
        <v>1403076274</v>
      </c>
      <c r="D53" s="9">
        <f>SUM(D47:D52)</f>
        <v>964708108</v>
      </c>
    </row>
    <row r="54" spans="2:4" x14ac:dyDescent="0.3">
      <c r="B54" s="3"/>
      <c r="C54" s="7"/>
    </row>
    <row r="55" spans="2:4" x14ac:dyDescent="0.3">
      <c r="B55" s="26" t="s">
        <v>22</v>
      </c>
      <c r="C55" s="21">
        <f>C43+C53</f>
        <v>4545995539</v>
      </c>
      <c r="D55" s="27">
        <v>4116232550</v>
      </c>
    </row>
    <row r="56" spans="2:4" x14ac:dyDescent="0.3">
      <c r="B56" s="3"/>
      <c r="C56" s="5"/>
      <c r="D56" s="21"/>
    </row>
    <row r="57" spans="2:4" ht="18" thickBot="1" x14ac:dyDescent="0.35">
      <c r="B57" s="3" t="s">
        <v>23</v>
      </c>
      <c r="C57" s="50">
        <f>C55+C35</f>
        <v>8762109306</v>
      </c>
      <c r="D57" s="11">
        <v>8257140815</v>
      </c>
    </row>
    <row r="58" spans="2:4" ht="18" thickTop="1" x14ac:dyDescent="0.3">
      <c r="B58" s="3"/>
      <c r="D58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zoomScale="60" zoomScaleNormal="60" workbookViewId="0">
      <selection activeCell="K13" sqref="K13"/>
    </sheetView>
  </sheetViews>
  <sheetFormatPr defaultColWidth="8.85546875" defaultRowHeight="17.25" x14ac:dyDescent="0.3"/>
  <cols>
    <col min="1" max="1" width="82.5703125" style="18" customWidth="1"/>
    <col min="2" max="2" width="20.85546875" style="52" customWidth="1"/>
    <col min="3" max="3" width="21.85546875" style="16" customWidth="1"/>
    <col min="4" max="16384" width="8.85546875" style="18"/>
  </cols>
  <sheetData>
    <row r="1" spans="1:3" x14ac:dyDescent="0.3">
      <c r="A1" s="82"/>
      <c r="B1" s="59" t="s">
        <v>108</v>
      </c>
      <c r="C1" s="60" t="s">
        <v>109</v>
      </c>
    </row>
    <row r="2" spans="1:3" x14ac:dyDescent="0.3">
      <c r="A2" s="82"/>
      <c r="B2" s="66">
        <v>45291</v>
      </c>
      <c r="C2" s="66">
        <v>44926</v>
      </c>
    </row>
    <row r="3" spans="1:3" x14ac:dyDescent="0.3">
      <c r="A3" s="82"/>
      <c r="B3" s="67"/>
      <c r="C3" s="17"/>
    </row>
    <row r="4" spans="1:3" x14ac:dyDescent="0.3">
      <c r="A4" s="19"/>
      <c r="B4" s="67"/>
      <c r="C4" s="17"/>
    </row>
    <row r="5" spans="1:3" x14ac:dyDescent="0.3">
      <c r="A5" s="6" t="s">
        <v>24</v>
      </c>
      <c r="B5" s="52">
        <v>1519952227</v>
      </c>
      <c r="C5" s="16">
        <v>1356044593</v>
      </c>
    </row>
    <row r="6" spans="1:3" x14ac:dyDescent="0.3">
      <c r="A6" s="6" t="s">
        <v>49</v>
      </c>
      <c r="B6" s="52">
        <v>116305612</v>
      </c>
      <c r="C6" s="16">
        <v>73926517</v>
      </c>
    </row>
    <row r="7" spans="1:3" ht="18" thickBot="1" x14ac:dyDescent="0.35">
      <c r="A7" s="6" t="s">
        <v>25</v>
      </c>
      <c r="B7" s="52">
        <v>149246708</v>
      </c>
      <c r="C7" s="16">
        <v>149312392</v>
      </c>
    </row>
    <row r="8" spans="1:3" s="28" customFormat="1" ht="35.25" thickBot="1" x14ac:dyDescent="0.35">
      <c r="A8" s="3" t="s">
        <v>26</v>
      </c>
      <c r="B8" s="53">
        <v>1785504547</v>
      </c>
      <c r="C8" s="53">
        <v>1579283502</v>
      </c>
    </row>
    <row r="9" spans="1:3" x14ac:dyDescent="0.3">
      <c r="A9" s="3"/>
      <c r="B9" s="72"/>
      <c r="C9" s="72"/>
    </row>
    <row r="10" spans="1:3" x14ac:dyDescent="0.3">
      <c r="A10" s="6" t="s">
        <v>27</v>
      </c>
      <c r="B10" s="52">
        <v>-482115948</v>
      </c>
      <c r="C10" s="16">
        <v>-435409965</v>
      </c>
    </row>
    <row r="11" spans="1:3" x14ac:dyDescent="0.3">
      <c r="A11" s="6" t="s">
        <v>28</v>
      </c>
      <c r="B11" s="52">
        <v>-575330756</v>
      </c>
      <c r="C11" s="16">
        <v>-495131807</v>
      </c>
    </row>
    <row r="12" spans="1:3" x14ac:dyDescent="0.3">
      <c r="A12" s="6" t="s">
        <v>44</v>
      </c>
      <c r="B12" s="52">
        <v>-148293957</v>
      </c>
      <c r="C12" s="16">
        <v>-180267951</v>
      </c>
    </row>
    <row r="13" spans="1:3" x14ac:dyDescent="0.3">
      <c r="A13" s="6" t="s">
        <v>29</v>
      </c>
      <c r="B13" s="52">
        <v>-55285137</v>
      </c>
      <c r="C13" s="16">
        <v>-5703430</v>
      </c>
    </row>
    <row r="14" spans="1:3" x14ac:dyDescent="0.3">
      <c r="A14" s="6" t="s">
        <v>30</v>
      </c>
      <c r="B14" s="52">
        <v>-41605914</v>
      </c>
      <c r="C14" s="16">
        <v>-37253061</v>
      </c>
    </row>
    <row r="15" spans="1:3" x14ac:dyDescent="0.3">
      <c r="A15" s="6" t="s">
        <v>31</v>
      </c>
      <c r="B15" s="52">
        <v>-87663451</v>
      </c>
      <c r="C15" s="16">
        <v>-86781521</v>
      </c>
    </row>
    <row r="16" spans="1:3" x14ac:dyDescent="0.3">
      <c r="A16" s="6" t="s">
        <v>50</v>
      </c>
      <c r="B16" s="52">
        <v>-10771182</v>
      </c>
      <c r="C16" s="16">
        <v>-18096076</v>
      </c>
    </row>
    <row r="17" spans="1:3" ht="18" thickBot="1" x14ac:dyDescent="0.35">
      <c r="A17" s="6" t="s">
        <v>32</v>
      </c>
      <c r="B17" s="52">
        <v>-264075524</v>
      </c>
      <c r="C17" s="16">
        <v>-174323882</v>
      </c>
    </row>
    <row r="18" spans="1:3" ht="35.25" thickBot="1" x14ac:dyDescent="0.35">
      <c r="A18" s="3" t="s">
        <v>33</v>
      </c>
      <c r="B18" s="53">
        <v>120362678</v>
      </c>
      <c r="C18" s="53">
        <v>146315809</v>
      </c>
    </row>
    <row r="19" spans="1:3" x14ac:dyDescent="0.3">
      <c r="A19" s="6"/>
    </row>
    <row r="20" spans="1:3" x14ac:dyDescent="0.3">
      <c r="A20" s="6" t="s">
        <v>34</v>
      </c>
      <c r="B20" s="52">
        <v>458810505</v>
      </c>
      <c r="C20" s="16">
        <v>1005543997</v>
      </c>
    </row>
    <row r="21" spans="1:3" x14ac:dyDescent="0.3">
      <c r="A21" s="6" t="s">
        <v>51</v>
      </c>
      <c r="B21" s="52">
        <v>-458810505</v>
      </c>
      <c r="C21" s="16">
        <v>-1005543997</v>
      </c>
    </row>
    <row r="22" spans="1:3" x14ac:dyDescent="0.3">
      <c r="A22" s="6" t="s">
        <v>35</v>
      </c>
      <c r="B22" s="52">
        <v>182449856</v>
      </c>
      <c r="C22" s="16">
        <v>299868442</v>
      </c>
    </row>
    <row r="23" spans="1:3" x14ac:dyDescent="0.3">
      <c r="A23" s="6" t="s">
        <v>36</v>
      </c>
      <c r="B23" s="52">
        <v>-182449856</v>
      </c>
      <c r="C23" s="16">
        <v>-299868442</v>
      </c>
    </row>
    <row r="24" spans="1:3" ht="18" thickBot="1" x14ac:dyDescent="0.35">
      <c r="A24" s="6"/>
    </row>
    <row r="25" spans="1:3" ht="18" thickBot="1" x14ac:dyDescent="0.35">
      <c r="A25" s="3" t="s">
        <v>37</v>
      </c>
      <c r="B25" s="53">
        <v>120362678</v>
      </c>
      <c r="C25" s="53">
        <v>146315809</v>
      </c>
    </row>
    <row r="26" spans="1:3" x14ac:dyDescent="0.3">
      <c r="A26" s="6"/>
    </row>
    <row r="27" spans="1:3" x14ac:dyDescent="0.3">
      <c r="A27" s="6" t="s">
        <v>38</v>
      </c>
      <c r="B27" s="52">
        <v>261181533</v>
      </c>
      <c r="C27" s="16">
        <v>498370151</v>
      </c>
    </row>
    <row r="28" spans="1:3" ht="18" thickBot="1" x14ac:dyDescent="0.35">
      <c r="A28" s="6" t="s">
        <v>39</v>
      </c>
      <c r="B28" s="52">
        <v>-162620069</v>
      </c>
      <c r="C28" s="16">
        <v>-225110222</v>
      </c>
    </row>
    <row r="29" spans="1:3" ht="18" thickBot="1" x14ac:dyDescent="0.35">
      <c r="A29" s="3" t="s">
        <v>40</v>
      </c>
      <c r="B29" s="53">
        <v>98561464</v>
      </c>
      <c r="C29" s="53">
        <v>273259929</v>
      </c>
    </row>
    <row r="30" spans="1:3" ht="18" thickBot="1" x14ac:dyDescent="0.35">
      <c r="A30" s="6"/>
    </row>
    <row r="31" spans="1:3" ht="18" thickBot="1" x14ac:dyDescent="0.35">
      <c r="A31" s="3" t="s">
        <v>41</v>
      </c>
      <c r="B31" s="53">
        <v>218924142</v>
      </c>
      <c r="C31" s="53">
        <v>419575738</v>
      </c>
    </row>
    <row r="32" spans="1:3" x14ac:dyDescent="0.3">
      <c r="A32" s="6"/>
    </row>
    <row r="33" spans="1:3" x14ac:dyDescent="0.3">
      <c r="A33" s="6" t="s">
        <v>42</v>
      </c>
      <c r="B33" s="52">
        <v>-33207620</v>
      </c>
      <c r="C33" s="16">
        <v>-72507267</v>
      </c>
    </row>
    <row r="34" spans="1:3" ht="18" thickBot="1" x14ac:dyDescent="0.35">
      <c r="A34" s="6"/>
    </row>
    <row r="35" spans="1:3" ht="18" thickBot="1" x14ac:dyDescent="0.35">
      <c r="A35" s="25" t="s">
        <v>58</v>
      </c>
      <c r="B35" s="53">
        <v>185716522</v>
      </c>
      <c r="C35" s="53">
        <v>347068471</v>
      </c>
    </row>
    <row r="36" spans="1:3" x14ac:dyDescent="0.3">
      <c r="A36" s="6" t="s">
        <v>54</v>
      </c>
      <c r="B36" s="52">
        <v>181441360</v>
      </c>
      <c r="C36" s="22">
        <v>351895142</v>
      </c>
    </row>
    <row r="37" spans="1:3" x14ac:dyDescent="0.3">
      <c r="A37" s="6" t="s">
        <v>55</v>
      </c>
      <c r="B37" s="52">
        <v>4275162</v>
      </c>
      <c r="C37" s="22">
        <v>-4826671</v>
      </c>
    </row>
    <row r="38" spans="1:3" x14ac:dyDescent="0.3">
      <c r="A38" s="13" t="s">
        <v>102</v>
      </c>
      <c r="B38" s="51">
        <v>188381504</v>
      </c>
      <c r="C38" s="20">
        <v>188381504</v>
      </c>
    </row>
    <row r="39" spans="1:3" x14ac:dyDescent="0.3">
      <c r="A39" s="25" t="s">
        <v>59</v>
      </c>
      <c r="B39" s="54"/>
      <c r="C39" s="23"/>
    </row>
    <row r="40" spans="1:3" x14ac:dyDescent="0.3">
      <c r="A40" s="14" t="s">
        <v>60</v>
      </c>
      <c r="B40" s="54">
        <v>0.99</v>
      </c>
      <c r="C40" s="23">
        <v>1.84</v>
      </c>
    </row>
    <row r="41" spans="1:3" x14ac:dyDescent="0.3">
      <c r="A41" s="14" t="s">
        <v>61</v>
      </c>
      <c r="C41" s="22"/>
    </row>
    <row r="42" spans="1:3" x14ac:dyDescent="0.3">
      <c r="A42" s="13" t="s">
        <v>62</v>
      </c>
      <c r="B42" s="52">
        <v>4334050</v>
      </c>
      <c r="C42" s="22">
        <v>2452222</v>
      </c>
    </row>
    <row r="43" spans="1:3" ht="18" thickBot="1" x14ac:dyDescent="0.35">
      <c r="A43" s="29" t="s">
        <v>47</v>
      </c>
      <c r="B43" s="52">
        <v>17021982</v>
      </c>
      <c r="C43" s="16">
        <v>-8396441</v>
      </c>
    </row>
    <row r="44" spans="1:3" ht="18" thickBot="1" x14ac:dyDescent="0.35">
      <c r="A44" s="25" t="s">
        <v>43</v>
      </c>
      <c r="B44" s="53">
        <v>207072554</v>
      </c>
      <c r="C44" s="53">
        <v>341124252</v>
      </c>
    </row>
    <row r="45" spans="1:3" x14ac:dyDescent="0.3">
      <c r="A45" s="1" t="s">
        <v>54</v>
      </c>
      <c r="B45" s="51">
        <v>202797392</v>
      </c>
      <c r="C45" s="24">
        <v>345950923</v>
      </c>
    </row>
    <row r="46" spans="1:3" x14ac:dyDescent="0.3">
      <c r="A46" s="1" t="s">
        <v>55</v>
      </c>
      <c r="B46" s="52">
        <v>4275162</v>
      </c>
      <c r="C46" s="16">
        <v>-4826671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8"/>
  <sheetViews>
    <sheetView zoomScale="60" zoomScaleNormal="60" workbookViewId="0">
      <selection activeCell="G18" sqref="G18"/>
    </sheetView>
  </sheetViews>
  <sheetFormatPr defaultColWidth="8.85546875" defaultRowHeight="17.25" x14ac:dyDescent="0.3"/>
  <cols>
    <col min="1" max="1" width="43.42578125" style="49" customWidth="1"/>
    <col min="2" max="2" width="21" style="55" customWidth="1"/>
    <col min="3" max="3" width="23.85546875" style="55" customWidth="1"/>
    <col min="4" max="4" width="20.140625" style="55" customWidth="1"/>
    <col min="5" max="5" width="18" style="55" customWidth="1"/>
    <col min="6" max="6" width="26.140625" style="55" customWidth="1"/>
    <col min="7" max="7" width="19.140625" style="55" customWidth="1"/>
    <col min="8" max="8" width="18.42578125" style="55" customWidth="1"/>
    <col min="9" max="9" width="18.85546875" style="55" customWidth="1"/>
    <col min="10" max="16384" width="8.85546875" style="49"/>
  </cols>
  <sheetData>
    <row r="1" spans="1:9" s="77" customFormat="1" ht="51.75" x14ac:dyDescent="0.3">
      <c r="A1" s="57"/>
      <c r="B1" s="61" t="s">
        <v>63</v>
      </c>
      <c r="C1" s="61" t="s">
        <v>124</v>
      </c>
      <c r="D1" s="61" t="s">
        <v>64</v>
      </c>
      <c r="E1" s="61" t="s">
        <v>14</v>
      </c>
      <c r="F1" s="62" t="s">
        <v>15</v>
      </c>
      <c r="G1" s="62" t="s">
        <v>125</v>
      </c>
      <c r="H1" s="62" t="s">
        <v>66</v>
      </c>
      <c r="I1" s="61" t="s">
        <v>67</v>
      </c>
    </row>
    <row r="2" spans="1:9" s="77" customFormat="1" x14ac:dyDescent="0.3">
      <c r="A2" s="74"/>
      <c r="B2" s="73"/>
      <c r="C2" s="73"/>
      <c r="D2" s="73" t="s">
        <v>65</v>
      </c>
      <c r="E2" s="73"/>
      <c r="F2" s="75"/>
      <c r="G2" s="73"/>
      <c r="H2" s="75"/>
      <c r="I2" s="75"/>
    </row>
    <row r="3" spans="1:9" s="77" customFormat="1" x14ac:dyDescent="0.3">
      <c r="A3" s="74"/>
      <c r="B3" s="68"/>
      <c r="C3" s="68"/>
      <c r="D3" s="68"/>
      <c r="E3" s="68"/>
      <c r="F3" s="69"/>
      <c r="G3" s="68"/>
      <c r="H3" s="68"/>
      <c r="I3" s="69"/>
    </row>
    <row r="4" spans="1:9" s="77" customFormat="1" x14ac:dyDescent="0.3">
      <c r="A4" s="79" t="s">
        <v>98</v>
      </c>
      <c r="B4" s="39">
        <v>117738440</v>
      </c>
      <c r="C4" s="39">
        <v>441418396</v>
      </c>
      <c r="D4" s="39">
        <v>247478865</v>
      </c>
      <c r="E4" s="39">
        <v>1265796861</v>
      </c>
      <c r="F4" s="39">
        <v>1785866415</v>
      </c>
      <c r="G4" s="39">
        <v>16520600</v>
      </c>
      <c r="H4" s="39">
        <v>93548755</v>
      </c>
      <c r="I4" s="39">
        <v>3968368332</v>
      </c>
    </row>
    <row r="5" spans="1:9" s="77" customFormat="1" x14ac:dyDescent="0.3">
      <c r="A5" s="74" t="s">
        <v>126</v>
      </c>
      <c r="B5" s="75" t="s">
        <v>114</v>
      </c>
      <c r="C5" s="75" t="s">
        <v>114</v>
      </c>
      <c r="D5" s="75" t="s">
        <v>114</v>
      </c>
      <c r="E5" s="75" t="s">
        <v>114</v>
      </c>
      <c r="F5" s="80">
        <v>351895142</v>
      </c>
      <c r="G5" s="80" t="s">
        <v>114</v>
      </c>
      <c r="H5" s="80">
        <v>-4826671</v>
      </c>
      <c r="I5" s="80">
        <v>347068471</v>
      </c>
    </row>
    <row r="6" spans="1:9" s="77" customFormat="1" x14ac:dyDescent="0.3">
      <c r="A6" s="74" t="s">
        <v>62</v>
      </c>
      <c r="B6" s="75" t="s">
        <v>118</v>
      </c>
      <c r="C6" s="75" t="s">
        <v>118</v>
      </c>
      <c r="D6" s="75" t="s">
        <v>118</v>
      </c>
      <c r="E6" s="75" t="s">
        <v>119</v>
      </c>
      <c r="F6" s="80">
        <v>2452222</v>
      </c>
      <c r="G6" s="80" t="s">
        <v>120</v>
      </c>
      <c r="H6" s="80" t="s">
        <v>120</v>
      </c>
      <c r="I6" s="80">
        <v>2452222</v>
      </c>
    </row>
    <row r="7" spans="1:9" s="77" customFormat="1" x14ac:dyDescent="0.3">
      <c r="A7" s="74"/>
      <c r="B7" s="75" t="s">
        <v>121</v>
      </c>
      <c r="C7" s="75" t="s">
        <v>120</v>
      </c>
      <c r="D7" s="75" t="s">
        <v>121</v>
      </c>
      <c r="E7" s="75" t="s">
        <v>120</v>
      </c>
      <c r="F7" s="39">
        <v>354347364</v>
      </c>
      <c r="G7" s="39" t="s">
        <v>122</v>
      </c>
      <c r="H7" s="81">
        <v>-4826671</v>
      </c>
      <c r="I7" s="39">
        <v>349520693</v>
      </c>
    </row>
    <row r="8" spans="1:9" s="77" customFormat="1" x14ac:dyDescent="0.3">
      <c r="A8" s="32" t="s">
        <v>90</v>
      </c>
      <c r="B8" s="75" t="s">
        <v>114</v>
      </c>
      <c r="C8" s="75" t="s">
        <v>114</v>
      </c>
      <c r="D8" s="75"/>
      <c r="E8" s="75"/>
      <c r="F8" s="80">
        <v>-21873676</v>
      </c>
      <c r="G8" s="80" t="s">
        <v>114</v>
      </c>
      <c r="H8" s="80" t="s">
        <v>114</v>
      </c>
      <c r="I8" s="80">
        <v>-21873676</v>
      </c>
    </row>
    <row r="9" spans="1:9" s="77" customFormat="1" x14ac:dyDescent="0.3">
      <c r="A9" s="83" t="s">
        <v>91</v>
      </c>
      <c r="B9" s="75" t="s">
        <v>114</v>
      </c>
      <c r="C9" s="75" t="s">
        <v>114</v>
      </c>
      <c r="D9" s="75" t="s">
        <v>114</v>
      </c>
      <c r="E9" s="75" t="s">
        <v>114</v>
      </c>
      <c r="F9" s="80">
        <v>21873676</v>
      </c>
      <c r="G9" s="80" t="s">
        <v>114</v>
      </c>
      <c r="H9" s="80" t="s">
        <v>114</v>
      </c>
      <c r="I9" s="80">
        <v>21873676</v>
      </c>
    </row>
    <row r="10" spans="1:9" s="77" customFormat="1" x14ac:dyDescent="0.3">
      <c r="A10" s="83" t="s">
        <v>68</v>
      </c>
      <c r="B10" s="75" t="s">
        <v>114</v>
      </c>
      <c r="C10" s="75" t="s">
        <v>114</v>
      </c>
      <c r="D10" s="75" t="s">
        <v>114</v>
      </c>
      <c r="E10" s="75" t="s">
        <v>114</v>
      </c>
      <c r="F10" s="80" t="s">
        <v>114</v>
      </c>
      <c r="G10" s="80" t="s">
        <v>114</v>
      </c>
      <c r="H10" s="80" t="s">
        <v>114</v>
      </c>
      <c r="I10" s="80" t="s">
        <v>114</v>
      </c>
    </row>
    <row r="11" spans="1:9" s="77" customFormat="1" x14ac:dyDescent="0.3">
      <c r="A11" s="33" t="s">
        <v>127</v>
      </c>
      <c r="B11" s="75">
        <v>1766076600</v>
      </c>
      <c r="C11" s="75" t="s">
        <v>114</v>
      </c>
      <c r="D11" s="75" t="s">
        <v>114</v>
      </c>
      <c r="E11" s="75" t="s">
        <v>114</v>
      </c>
      <c r="F11" s="80">
        <v>-1766076600</v>
      </c>
      <c r="G11" s="80" t="s">
        <v>114</v>
      </c>
      <c r="H11" s="80" t="s">
        <v>114</v>
      </c>
      <c r="I11" s="80" t="s">
        <v>114</v>
      </c>
    </row>
    <row r="12" spans="1:9" s="77" customFormat="1" x14ac:dyDescent="0.3">
      <c r="A12" s="74" t="s">
        <v>128</v>
      </c>
      <c r="B12" s="75" t="s">
        <v>114</v>
      </c>
      <c r="C12" s="75" t="s">
        <v>114</v>
      </c>
      <c r="D12" s="75" t="s">
        <v>114</v>
      </c>
      <c r="E12" s="75" t="s">
        <v>114</v>
      </c>
      <c r="F12" s="80">
        <v>-174488368</v>
      </c>
      <c r="G12" s="80"/>
      <c r="H12" s="80"/>
      <c r="I12" s="80">
        <v>-174488368</v>
      </c>
    </row>
    <row r="13" spans="1:9" s="77" customFormat="1" x14ac:dyDescent="0.3">
      <c r="A13" s="74" t="s">
        <v>125</v>
      </c>
      <c r="B13" s="69" t="s">
        <v>119</v>
      </c>
      <c r="C13" s="69" t="s">
        <v>120</v>
      </c>
      <c r="D13" s="69" t="s">
        <v>121</v>
      </c>
      <c r="E13" s="69" t="s">
        <v>119</v>
      </c>
      <c r="F13" s="80" t="s">
        <v>119</v>
      </c>
      <c r="G13" s="80">
        <v>3411659</v>
      </c>
      <c r="H13" s="80">
        <v>-5904050</v>
      </c>
      <c r="I13" s="80">
        <v>-2492391</v>
      </c>
    </row>
    <row r="14" spans="1:9" s="77" customFormat="1" x14ac:dyDescent="0.3">
      <c r="A14" s="57" t="s">
        <v>129</v>
      </c>
      <c r="B14" s="48">
        <v>1883815040</v>
      </c>
      <c r="C14" s="48">
        <v>441418396</v>
      </c>
      <c r="D14" s="48">
        <v>247478865</v>
      </c>
      <c r="E14" s="48">
        <v>1265796861</v>
      </c>
      <c r="F14" s="48">
        <v>199648810</v>
      </c>
      <c r="G14" s="48">
        <v>19932259</v>
      </c>
      <c r="H14" s="48">
        <v>82818034</v>
      </c>
      <c r="I14" s="48">
        <v>4140908265</v>
      </c>
    </row>
    <row r="15" spans="1:9" s="77" customFormat="1" x14ac:dyDescent="0.3">
      <c r="A15" s="74" t="s">
        <v>110</v>
      </c>
      <c r="B15" s="75" t="s">
        <v>123</v>
      </c>
      <c r="C15" s="75" t="s">
        <v>123</v>
      </c>
      <c r="D15" s="75" t="s">
        <v>123</v>
      </c>
      <c r="E15" s="75" t="s">
        <v>123</v>
      </c>
      <c r="F15" s="80">
        <v>181441360</v>
      </c>
      <c r="G15" s="80"/>
      <c r="H15" s="80">
        <v>4275162</v>
      </c>
      <c r="I15" s="80">
        <v>185716522</v>
      </c>
    </row>
    <row r="16" spans="1:9" s="77" customFormat="1" x14ac:dyDescent="0.3">
      <c r="A16" s="74" t="s">
        <v>62</v>
      </c>
      <c r="B16" s="75" t="s">
        <v>123</v>
      </c>
      <c r="C16" s="75" t="s">
        <v>123</v>
      </c>
      <c r="D16" s="75" t="s">
        <v>123</v>
      </c>
      <c r="E16" s="75" t="s">
        <v>123</v>
      </c>
      <c r="F16" s="80">
        <v>4334050</v>
      </c>
      <c r="G16" s="80" t="s">
        <v>123</v>
      </c>
      <c r="H16" s="80" t="s">
        <v>123</v>
      </c>
      <c r="I16" s="80">
        <v>4334050</v>
      </c>
    </row>
    <row r="17" spans="1:9" s="77" customFormat="1" x14ac:dyDescent="0.3">
      <c r="A17" s="32"/>
      <c r="B17" s="69" t="s">
        <v>119</v>
      </c>
      <c r="C17" s="69" t="s">
        <v>123</v>
      </c>
      <c r="D17" s="69" t="s">
        <v>123</v>
      </c>
      <c r="E17" s="69" t="s">
        <v>123</v>
      </c>
      <c r="F17" s="39">
        <v>185775410</v>
      </c>
      <c r="G17" s="39" t="s">
        <v>122</v>
      </c>
      <c r="H17" s="39">
        <v>4275162</v>
      </c>
      <c r="I17" s="39">
        <v>190050572</v>
      </c>
    </row>
    <row r="18" spans="1:9" s="77" customFormat="1" x14ac:dyDescent="0.3">
      <c r="A18" s="32" t="s">
        <v>90</v>
      </c>
      <c r="B18" s="39" t="s">
        <v>114</v>
      </c>
      <c r="C18" s="39" t="s">
        <v>114</v>
      </c>
      <c r="D18" s="39"/>
      <c r="E18" s="39"/>
      <c r="F18" s="80">
        <v>-10344066</v>
      </c>
      <c r="G18" s="80" t="s">
        <v>114</v>
      </c>
      <c r="H18" s="80" t="s">
        <v>114</v>
      </c>
      <c r="I18" s="80">
        <v>-10344066</v>
      </c>
    </row>
    <row r="19" spans="1:9" s="77" customFormat="1" x14ac:dyDescent="0.3">
      <c r="A19" s="74" t="s">
        <v>91</v>
      </c>
      <c r="B19" s="75" t="s">
        <v>114</v>
      </c>
      <c r="C19" s="75" t="s">
        <v>114</v>
      </c>
      <c r="D19" s="75" t="s">
        <v>114</v>
      </c>
      <c r="E19" s="75" t="s">
        <v>114</v>
      </c>
      <c r="F19" s="80">
        <v>10344066</v>
      </c>
      <c r="G19" s="80" t="s">
        <v>114</v>
      </c>
      <c r="H19" s="80" t="s">
        <v>114</v>
      </c>
      <c r="I19" s="80">
        <v>10344066</v>
      </c>
    </row>
    <row r="20" spans="1:9" s="77" customFormat="1" x14ac:dyDescent="0.3">
      <c r="A20" s="74" t="s">
        <v>68</v>
      </c>
      <c r="B20" s="75"/>
      <c r="C20" s="75"/>
      <c r="D20" s="75"/>
      <c r="E20" s="75"/>
      <c r="F20" s="80"/>
      <c r="G20" s="80"/>
      <c r="H20" s="80"/>
      <c r="I20" s="80"/>
    </row>
    <row r="21" spans="1:9" s="77" customFormat="1" x14ac:dyDescent="0.3">
      <c r="A21" s="74" t="s">
        <v>103</v>
      </c>
      <c r="B21" s="69" t="s">
        <v>114</v>
      </c>
      <c r="C21" s="69" t="s">
        <v>114</v>
      </c>
      <c r="D21" s="69" t="s">
        <v>114</v>
      </c>
      <c r="E21" s="69" t="s">
        <v>114</v>
      </c>
      <c r="F21" s="80">
        <v>-131867053</v>
      </c>
      <c r="G21" s="80" t="s">
        <v>114</v>
      </c>
      <c r="H21" s="80" t="s">
        <v>114</v>
      </c>
      <c r="I21" s="80">
        <v>-131867053</v>
      </c>
    </row>
    <row r="22" spans="1:9" s="77" customFormat="1" ht="34.5" x14ac:dyDescent="0.3">
      <c r="A22" s="57" t="s">
        <v>125</v>
      </c>
      <c r="B22" s="48" t="s">
        <v>119</v>
      </c>
      <c r="C22" s="48" t="s">
        <v>120</v>
      </c>
      <c r="D22" s="48" t="s">
        <v>121</v>
      </c>
      <c r="E22" s="48" t="s">
        <v>119</v>
      </c>
      <c r="F22" s="80" t="s">
        <v>118</v>
      </c>
      <c r="G22" s="80">
        <v>6984643</v>
      </c>
      <c r="H22" s="80">
        <v>10037339</v>
      </c>
      <c r="I22" s="80">
        <v>17021982</v>
      </c>
    </row>
    <row r="23" spans="1:9" s="77" customFormat="1" x14ac:dyDescent="0.3">
      <c r="A23" s="57"/>
      <c r="B23" s="48"/>
      <c r="C23" s="48"/>
      <c r="D23" s="48"/>
      <c r="E23" s="48"/>
      <c r="F23" s="69"/>
      <c r="G23" s="69"/>
      <c r="H23" s="69"/>
      <c r="I23" s="69"/>
    </row>
    <row r="24" spans="1:9" s="77" customFormat="1" x14ac:dyDescent="0.3">
      <c r="A24" s="57" t="s">
        <v>130</v>
      </c>
      <c r="B24" s="61">
        <v>1883815040</v>
      </c>
      <c r="C24" s="61">
        <v>441418396</v>
      </c>
      <c r="D24" s="61">
        <v>247478865</v>
      </c>
      <c r="E24" s="61">
        <v>1265796861</v>
      </c>
      <c r="F24" s="62">
        <v>253557168</v>
      </c>
      <c r="G24" s="62">
        <v>26916902</v>
      </c>
      <c r="H24" s="62">
        <v>97130535</v>
      </c>
      <c r="I24" s="61">
        <v>4216113767</v>
      </c>
    </row>
    <row r="25" spans="1:9" s="77" customFormat="1" x14ac:dyDescent="0.3">
      <c r="A25" s="77" t="s">
        <v>131</v>
      </c>
      <c r="B25" s="78"/>
      <c r="C25" s="78"/>
      <c r="D25" s="78"/>
      <c r="E25" s="78"/>
      <c r="F25" s="78"/>
      <c r="G25" s="78"/>
      <c r="H25" s="78"/>
      <c r="I25" s="78"/>
    </row>
    <row r="26" spans="1:9" s="77" customFormat="1" x14ac:dyDescent="0.3">
      <c r="B26" s="78"/>
      <c r="C26" s="78"/>
      <c r="D26" s="78"/>
      <c r="E26" s="78"/>
      <c r="F26" s="78"/>
      <c r="G26" s="78"/>
      <c r="H26" s="78"/>
      <c r="I26" s="78"/>
    </row>
    <row r="27" spans="1:9" s="77" customFormat="1" x14ac:dyDescent="0.3">
      <c r="B27" s="78"/>
      <c r="C27" s="78"/>
      <c r="D27" s="78"/>
      <c r="E27" s="78"/>
      <c r="F27" s="78"/>
      <c r="G27" s="78"/>
      <c r="H27" s="78"/>
      <c r="I27" s="78"/>
    </row>
    <row r="28" spans="1:9" x14ac:dyDescent="0.3">
      <c r="A28" s="77"/>
      <c r="B28" s="78"/>
      <c r="C28" s="78"/>
      <c r="D28" s="78"/>
      <c r="E28" s="78"/>
      <c r="F28" s="78"/>
      <c r="G28" s="78"/>
      <c r="H28" s="78"/>
      <c r="I28" s="78"/>
    </row>
  </sheetData>
  <mergeCells count="1">
    <mergeCell ref="A9:A10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D71"/>
  <sheetViews>
    <sheetView topLeftCell="A19" zoomScale="60" zoomScaleNormal="60" workbookViewId="0">
      <selection activeCell="P25" sqref="P25"/>
    </sheetView>
  </sheetViews>
  <sheetFormatPr defaultRowHeight="17.25" x14ac:dyDescent="0.3"/>
  <cols>
    <col min="2" max="2" width="64.85546875" style="31" customWidth="1"/>
    <col min="3" max="4" width="27.85546875" style="31" customWidth="1"/>
  </cols>
  <sheetData>
    <row r="1" spans="1:4" x14ac:dyDescent="0.25">
      <c r="A1" s="56"/>
      <c r="B1" s="57"/>
      <c r="C1" s="71"/>
      <c r="D1" s="71"/>
    </row>
    <row r="2" spans="1:4" x14ac:dyDescent="0.25">
      <c r="A2" s="56"/>
      <c r="B2" s="57"/>
      <c r="C2" s="46" t="e">
        <f>#REF!</f>
        <v>#REF!</v>
      </c>
      <c r="D2" s="46" t="e">
        <f>#REF!</f>
        <v>#REF!</v>
      </c>
    </row>
    <row r="3" spans="1:4" x14ac:dyDescent="0.25">
      <c r="A3" s="56"/>
      <c r="B3" s="37"/>
      <c r="C3" s="47"/>
      <c r="D3" s="47"/>
    </row>
    <row r="4" spans="1:4" x14ac:dyDescent="0.25">
      <c r="A4" s="56"/>
      <c r="B4" s="57" t="s">
        <v>41</v>
      </c>
      <c r="C4" s="39">
        <v>218924142</v>
      </c>
      <c r="D4" s="39">
        <v>419575738</v>
      </c>
    </row>
    <row r="5" spans="1:4" x14ac:dyDescent="0.25">
      <c r="A5" s="56"/>
      <c r="B5" s="57"/>
      <c r="C5" s="47"/>
      <c r="D5" s="47"/>
    </row>
    <row r="6" spans="1:4" x14ac:dyDescent="0.25">
      <c r="A6" s="56"/>
      <c r="B6" s="32" t="s">
        <v>69</v>
      </c>
      <c r="C6" s="47"/>
      <c r="D6" s="47"/>
    </row>
    <row r="7" spans="1:4" x14ac:dyDescent="0.25">
      <c r="A7" s="56"/>
      <c r="B7" s="32"/>
      <c r="C7" s="38"/>
      <c r="D7" s="38"/>
    </row>
    <row r="8" spans="1:4" x14ac:dyDescent="0.25">
      <c r="A8" s="56"/>
      <c r="B8" s="56" t="s">
        <v>27</v>
      </c>
      <c r="C8" s="40">
        <v>482115949</v>
      </c>
      <c r="D8" s="40">
        <v>435409965</v>
      </c>
    </row>
    <row r="9" spans="1:4" x14ac:dyDescent="0.25">
      <c r="A9" s="56"/>
      <c r="B9" t="s">
        <v>70</v>
      </c>
      <c r="C9" s="44">
        <v>-123138</v>
      </c>
      <c r="D9" s="44">
        <v>-451748</v>
      </c>
    </row>
    <row r="10" spans="1:4" x14ac:dyDescent="0.25">
      <c r="A10" s="56"/>
      <c r="B10" t="s">
        <v>71</v>
      </c>
      <c r="C10" s="44">
        <v>2858113</v>
      </c>
      <c r="D10" s="44">
        <v>13759358</v>
      </c>
    </row>
    <row r="11" spans="1:4" x14ac:dyDescent="0.25">
      <c r="A11" s="56"/>
      <c r="B11" s="70" t="s">
        <v>72</v>
      </c>
      <c r="C11" s="44">
        <v>-113957081</v>
      </c>
      <c r="D11" s="44">
        <v>-107066896</v>
      </c>
    </row>
    <row r="12" spans="1:4" ht="17.45" customHeight="1" x14ac:dyDescent="0.25">
      <c r="A12" s="56"/>
      <c r="B12" t="s">
        <v>99</v>
      </c>
      <c r="C12" s="44">
        <v>-147131305</v>
      </c>
      <c r="D12" s="44">
        <v>-286877258</v>
      </c>
    </row>
    <row r="13" spans="1:4" x14ac:dyDescent="0.25">
      <c r="A13" s="56"/>
      <c r="B13" t="s">
        <v>73</v>
      </c>
      <c r="C13" s="44">
        <v>126282</v>
      </c>
      <c r="D13" s="44">
        <v>1695530</v>
      </c>
    </row>
    <row r="14" spans="1:4" x14ac:dyDescent="0.25">
      <c r="A14" s="56"/>
      <c r="B14" t="s">
        <v>113</v>
      </c>
      <c r="C14" s="44">
        <v>8499713</v>
      </c>
      <c r="D14" s="44">
        <v>13249122</v>
      </c>
    </row>
    <row r="15" spans="1:4" x14ac:dyDescent="0.25">
      <c r="A15" s="56"/>
      <c r="B15" t="s">
        <v>111</v>
      </c>
      <c r="C15" s="44">
        <v>109399125</v>
      </c>
      <c r="D15" s="44">
        <v>42126151</v>
      </c>
    </row>
    <row r="16" spans="1:4" x14ac:dyDescent="0.25">
      <c r="A16" s="56"/>
      <c r="B16" t="s">
        <v>107</v>
      </c>
      <c r="C16" s="44">
        <v>12567496</v>
      </c>
      <c r="D16" s="44">
        <v>2341979</v>
      </c>
    </row>
    <row r="17" spans="1:4" x14ac:dyDescent="0.25">
      <c r="A17" s="56"/>
      <c r="B17" t="s">
        <v>112</v>
      </c>
      <c r="C17" s="44">
        <v>7229380</v>
      </c>
      <c r="D17" s="44">
        <v>5541410</v>
      </c>
    </row>
    <row r="18" spans="1:4" x14ac:dyDescent="0.25">
      <c r="A18" s="56"/>
      <c r="B18" t="s">
        <v>74</v>
      </c>
      <c r="C18" s="44">
        <v>-59914906</v>
      </c>
      <c r="D18" s="44">
        <v>-50739681</v>
      </c>
    </row>
    <row r="19" spans="1:4" x14ac:dyDescent="0.25">
      <c r="A19" s="56"/>
      <c r="B19" t="s">
        <v>75</v>
      </c>
      <c r="C19" s="44">
        <v>103655823</v>
      </c>
      <c r="D19" s="44">
        <v>55752281</v>
      </c>
    </row>
    <row r="20" spans="1:4" x14ac:dyDescent="0.25">
      <c r="A20" s="56"/>
      <c r="B20" t="s">
        <v>76</v>
      </c>
      <c r="C20" s="44">
        <v>8768915</v>
      </c>
      <c r="D20" s="44">
        <v>2312196</v>
      </c>
    </row>
    <row r="21" spans="1:4" x14ac:dyDescent="0.25">
      <c r="A21" s="56"/>
      <c r="B21" t="s">
        <v>100</v>
      </c>
      <c r="C21" s="44">
        <v>-330244</v>
      </c>
      <c r="D21" s="44">
        <v>-834770</v>
      </c>
    </row>
    <row r="22" spans="1:4" ht="17.45" customHeight="1" x14ac:dyDescent="0.25">
      <c r="A22" s="56"/>
      <c r="B22" s="57" t="s">
        <v>77</v>
      </c>
      <c r="C22" s="43">
        <f>SUM(C4:C21)</f>
        <v>632688264</v>
      </c>
      <c r="D22" s="43">
        <f>SUM(D4:D21)</f>
        <v>545793377</v>
      </c>
    </row>
    <row r="23" spans="1:4" x14ac:dyDescent="0.25">
      <c r="A23" s="56"/>
      <c r="B23" s="56"/>
      <c r="C23" s="30"/>
      <c r="D23" s="30"/>
    </row>
    <row r="24" spans="1:4" x14ac:dyDescent="0.25">
      <c r="A24" s="56"/>
      <c r="B24" s="56"/>
      <c r="C24" s="34"/>
      <c r="D24" s="34"/>
    </row>
    <row r="25" spans="1:4" x14ac:dyDescent="0.25">
      <c r="A25" s="56"/>
      <c r="B25" s="56" t="s">
        <v>78</v>
      </c>
      <c r="C25" s="36">
        <v>-71269925</v>
      </c>
      <c r="D25" s="36">
        <v>110453918</v>
      </c>
    </row>
    <row r="26" spans="1:4" x14ac:dyDescent="0.25">
      <c r="A26" s="56"/>
      <c r="B26" s="56" t="s">
        <v>79</v>
      </c>
      <c r="C26" s="36">
        <v>20665143</v>
      </c>
      <c r="D26" s="36">
        <v>-320635665</v>
      </c>
    </row>
    <row r="27" spans="1:4" x14ac:dyDescent="0.25">
      <c r="A27" s="56"/>
      <c r="B27" s="56" t="s">
        <v>80</v>
      </c>
      <c r="C27" s="44">
        <v>20999501</v>
      </c>
      <c r="D27" s="44">
        <v>326100884</v>
      </c>
    </row>
    <row r="28" spans="1:4" x14ac:dyDescent="0.25">
      <c r="A28" s="56"/>
      <c r="B28" s="57" t="s">
        <v>81</v>
      </c>
      <c r="C28" s="41">
        <f>SUM(C22:C27)</f>
        <v>603082983</v>
      </c>
      <c r="D28" s="41">
        <f>SUM(D22:D27)</f>
        <v>661712514</v>
      </c>
    </row>
    <row r="29" spans="1:4" x14ac:dyDescent="0.25">
      <c r="A29" s="56"/>
      <c r="B29" s="56"/>
      <c r="C29" s="47"/>
      <c r="D29" s="47"/>
    </row>
    <row r="30" spans="1:4" x14ac:dyDescent="0.25">
      <c r="A30" s="56"/>
      <c r="B30" s="56" t="s">
        <v>82</v>
      </c>
      <c r="C30" s="44">
        <v>-128149987</v>
      </c>
      <c r="D30" s="44">
        <v>-69604175</v>
      </c>
    </row>
    <row r="31" spans="1:4" x14ac:dyDescent="0.25">
      <c r="A31" s="56"/>
      <c r="B31" s="56" t="s">
        <v>83</v>
      </c>
      <c r="C31" s="40">
        <v>4317150</v>
      </c>
      <c r="D31" s="40">
        <v>1277835</v>
      </c>
    </row>
    <row r="32" spans="1:4" x14ac:dyDescent="0.25">
      <c r="A32" s="56"/>
      <c r="B32" s="56" t="s">
        <v>84</v>
      </c>
      <c r="C32" s="44">
        <v>-80998142</v>
      </c>
      <c r="D32" s="44">
        <v>-77532781</v>
      </c>
    </row>
    <row r="33" spans="1:4" x14ac:dyDescent="0.25">
      <c r="A33" s="56"/>
      <c r="B33" s="56"/>
      <c r="C33" s="47"/>
      <c r="D33" s="47"/>
    </row>
    <row r="34" spans="1:4" x14ac:dyDescent="0.25">
      <c r="B34" s="57" t="s">
        <v>92</v>
      </c>
      <c r="C34" s="48">
        <f>SUM(C28:C33)</f>
        <v>398252004</v>
      </c>
      <c r="D34" s="48">
        <f>SUM(D28:D33)</f>
        <v>515853393</v>
      </c>
    </row>
    <row r="35" spans="1:4" x14ac:dyDescent="0.25">
      <c r="B35" s="57"/>
      <c r="C35" s="47"/>
      <c r="D35" s="47"/>
    </row>
    <row r="36" spans="1:4" x14ac:dyDescent="0.25">
      <c r="B36" s="57" t="s">
        <v>85</v>
      </c>
      <c r="C36" s="57"/>
      <c r="D36" s="57"/>
    </row>
    <row r="37" spans="1:4" x14ac:dyDescent="0.25">
      <c r="B37" s="57" t="s">
        <v>86</v>
      </c>
      <c r="C37" s="57"/>
      <c r="D37" s="57"/>
    </row>
    <row r="38" spans="1:4" x14ac:dyDescent="0.25">
      <c r="B38" s="56" t="s">
        <v>87</v>
      </c>
      <c r="C38" s="44">
        <v>-236079044</v>
      </c>
      <c r="D38" s="44">
        <v>-598243216</v>
      </c>
    </row>
    <row r="39" spans="1:4" x14ac:dyDescent="0.25">
      <c r="B39" s="56" t="s">
        <v>88</v>
      </c>
      <c r="C39" s="44">
        <v>-12568022</v>
      </c>
      <c r="D39" s="44">
        <v>-18801250</v>
      </c>
    </row>
    <row r="40" spans="1:4" x14ac:dyDescent="0.25">
      <c r="B40" s="76" t="s">
        <v>89</v>
      </c>
      <c r="C40" s="75">
        <v>263918</v>
      </c>
      <c r="D40" s="45">
        <v>479363</v>
      </c>
    </row>
    <row r="41" spans="1:4" x14ac:dyDescent="0.25">
      <c r="B41" s="56" t="s">
        <v>132</v>
      </c>
      <c r="C41" s="45">
        <v>-4560610</v>
      </c>
      <c r="D41" s="45"/>
    </row>
    <row r="42" spans="1:4" x14ac:dyDescent="0.25">
      <c r="B42" s="56" t="s">
        <v>136</v>
      </c>
      <c r="C42" s="45">
        <v>4477340</v>
      </c>
      <c r="D42" s="45">
        <v>133208997</v>
      </c>
    </row>
    <row r="43" spans="1:4" x14ac:dyDescent="0.25">
      <c r="B43" s="56"/>
      <c r="C43" s="45"/>
      <c r="D43" s="45"/>
    </row>
    <row r="44" spans="1:4" x14ac:dyDescent="0.25">
      <c r="B44" s="57" t="s">
        <v>135</v>
      </c>
      <c r="C44" s="42">
        <f>SUM(C38:C42)</f>
        <v>-248466418</v>
      </c>
      <c r="D44" s="42">
        <f>SUM(D38:D42)</f>
        <v>-483356106</v>
      </c>
    </row>
    <row r="45" spans="1:4" x14ac:dyDescent="0.25">
      <c r="B45" s="57"/>
      <c r="C45" s="64"/>
      <c r="D45" s="64"/>
    </row>
    <row r="46" spans="1:4" x14ac:dyDescent="0.25">
      <c r="B46" s="57" t="s">
        <v>93</v>
      </c>
      <c r="C46" s="57"/>
      <c r="D46" s="57"/>
    </row>
    <row r="47" spans="1:4" x14ac:dyDescent="0.25">
      <c r="B47" s="76" t="s">
        <v>127</v>
      </c>
      <c r="C47" s="57"/>
      <c r="D47" s="75">
        <v>3205405</v>
      </c>
    </row>
    <row r="48" spans="1:4" x14ac:dyDescent="0.3">
      <c r="B48" s="33" t="s">
        <v>133</v>
      </c>
      <c r="C48" s="40">
        <v>246610000</v>
      </c>
    </row>
    <row r="49" spans="2:4" x14ac:dyDescent="0.25">
      <c r="B49" s="33" t="s">
        <v>134</v>
      </c>
      <c r="C49" s="38">
        <v>-132098774</v>
      </c>
      <c r="D49" s="75">
        <v>-143485273</v>
      </c>
    </row>
    <row r="50" spans="2:4" x14ac:dyDescent="0.25">
      <c r="B50" s="33" t="s">
        <v>104</v>
      </c>
      <c r="C50" s="44">
        <v>175431456</v>
      </c>
      <c r="D50" s="75">
        <v>291740052</v>
      </c>
    </row>
    <row r="51" spans="2:4" x14ac:dyDescent="0.25">
      <c r="B51" s="56" t="s">
        <v>105</v>
      </c>
      <c r="C51" s="40">
        <v>-13182770</v>
      </c>
      <c r="D51" s="75">
        <v>-5157454</v>
      </c>
    </row>
    <row r="52" spans="2:4" x14ac:dyDescent="0.25">
      <c r="B52" s="56" t="s">
        <v>106</v>
      </c>
      <c r="C52" s="40">
        <v>-132399008</v>
      </c>
      <c r="D52" s="40">
        <v>-175088518</v>
      </c>
    </row>
    <row r="53" spans="2:4" x14ac:dyDescent="0.25">
      <c r="B53" s="76"/>
      <c r="C53" s="75"/>
      <c r="D53" s="75"/>
    </row>
    <row r="54" spans="2:4" x14ac:dyDescent="0.25">
      <c r="B54" s="57" t="s">
        <v>94</v>
      </c>
      <c r="C54" s="48">
        <f>SUM(C48:C52)</f>
        <v>144360904</v>
      </c>
      <c r="D54" s="48">
        <f>SUM(D47:D52)</f>
        <v>-28785788</v>
      </c>
    </row>
    <row r="55" spans="2:4" x14ac:dyDescent="0.25">
      <c r="B55" s="56"/>
      <c r="C55" s="47"/>
      <c r="D55" s="47"/>
    </row>
    <row r="56" spans="2:4" x14ac:dyDescent="0.25">
      <c r="B56" s="58" t="s">
        <v>95</v>
      </c>
      <c r="C56" s="42">
        <f>C54+C44+C34</f>
        <v>294146490</v>
      </c>
      <c r="D56" s="42">
        <f>D54+D44+D34</f>
        <v>3711499</v>
      </c>
    </row>
    <row r="57" spans="2:4" x14ac:dyDescent="0.25">
      <c r="B57" s="57"/>
      <c r="C57" s="38"/>
      <c r="D57" s="38"/>
    </row>
    <row r="58" spans="2:4" ht="34.5" x14ac:dyDescent="0.25">
      <c r="B58" s="58" t="s">
        <v>96</v>
      </c>
      <c r="C58" s="43">
        <v>418666555</v>
      </c>
      <c r="D58" s="43">
        <v>414955056</v>
      </c>
    </row>
    <row r="59" spans="2:4" x14ac:dyDescent="0.3">
      <c r="C59" s="30"/>
      <c r="D59" s="30"/>
    </row>
    <row r="60" spans="2:4" x14ac:dyDescent="0.25">
      <c r="B60" s="58" t="s">
        <v>97</v>
      </c>
      <c r="C60" s="35">
        <f>C56+C58</f>
        <v>712813045</v>
      </c>
      <c r="D60" s="35">
        <f>D56+D58</f>
        <v>418666555</v>
      </c>
    </row>
    <row r="62" spans="2:4" x14ac:dyDescent="0.25">
      <c r="B62" s="58"/>
      <c r="C62" s="42"/>
      <c r="D62" s="42"/>
    </row>
    <row r="63" spans="2:4" x14ac:dyDescent="0.3">
      <c r="C63" s="38"/>
      <c r="D63" s="38"/>
    </row>
    <row r="64" spans="2:4" x14ac:dyDescent="0.25">
      <c r="B64" s="56"/>
      <c r="C64" s="43"/>
      <c r="D64" s="43"/>
    </row>
    <row r="65" spans="2:4" x14ac:dyDescent="0.25">
      <c r="B65" s="58"/>
      <c r="C65" s="30"/>
      <c r="D65" s="30"/>
    </row>
    <row r="66" spans="2:4" x14ac:dyDescent="0.25">
      <c r="B66" s="57"/>
      <c r="C66" s="35"/>
      <c r="D66" s="35"/>
    </row>
    <row r="67" spans="2:4" x14ac:dyDescent="0.3">
      <c r="B67" s="57"/>
    </row>
    <row r="68" spans="2:4" x14ac:dyDescent="0.3">
      <c r="B68" s="58"/>
    </row>
    <row r="69" spans="2:4" x14ac:dyDescent="0.3">
      <c r="B69" s="63"/>
    </row>
    <row r="70" spans="2:4" x14ac:dyDescent="0.3">
      <c r="B70" s="63"/>
    </row>
    <row r="71" spans="2:4" x14ac:dyDescent="0.3">
      <c r="B71" s="6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31122023-En</vt:lpstr>
      <vt:lpstr>Rez. Glob_31122023-En</vt:lpstr>
      <vt:lpstr>Capitaluri_31122023-En</vt:lpstr>
      <vt:lpstr>Flux de numerar_31122023-En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2024-03-27T10:26:54Z</dcterms:modified>
</cp:coreProperties>
</file>