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6"/>
  <workbookPr/>
  <mc:AlternateContent xmlns:mc="http://schemas.openxmlformats.org/markup-compatibility/2006">
    <mc:Choice Requires="x15">
      <x15ac:absPath xmlns:x15ac="http://schemas.microsoft.com/office/spreadsheetml/2010/11/ac" url="D:\My Documents\rezultate financiare\2023\rezultate anuale\site TGN\EN\"/>
    </mc:Choice>
  </mc:AlternateContent>
  <xr:revisionPtr revIDLastSave="0" documentId="13_ncr:1_{50BDC132-0BBB-4B06-A169-0D22119B37B4}" xr6:coauthVersionLast="36" xr6:coauthVersionMax="36" xr10:uidLastSave="{00000000-0000-0000-0000-000000000000}"/>
  <bookViews>
    <workbookView xWindow="0" yWindow="0" windowWidth="19200" windowHeight="6465" tabRatio="860" xr2:uid="{00000000-000D-0000-FFFF-FFFF00000000}"/>
  </bookViews>
  <sheets>
    <sheet name=" Poz.Fin. 31122022-En" sheetId="5" r:id="rId1"/>
    <sheet name="Rez. Glob_31122022-En" sheetId="6" r:id="rId2"/>
    <sheet name="Capitaluri_31122021-En" sheetId="8" r:id="rId3"/>
    <sheet name="Flux de numerar_31122022-En" sheetId="10" r:id="rId4"/>
  </sheets>
  <definedNames>
    <definedName name="OLE_LINK7" localSheetId="3">'Flux de numerar_31122022-En'!#REF!</definedName>
  </definedNames>
  <calcPr calcId="191029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0" i="6" l="1"/>
  <c r="B9" i="6"/>
  <c r="B19" i="6" s="1"/>
  <c r="B26" i="6" s="1"/>
  <c r="C51" i="5"/>
  <c r="C42" i="5"/>
  <c r="C31" i="5"/>
  <c r="C34" i="5" s="1"/>
  <c r="C18" i="5"/>
  <c r="C12" i="5"/>
  <c r="B32" i="6" l="1"/>
  <c r="C53" i="5"/>
  <c r="C20" i="5"/>
  <c r="C55" i="5"/>
  <c r="B36" i="6" l="1"/>
  <c r="B44" i="6" l="1"/>
</calcChain>
</file>

<file path=xl/sharedStrings.xml><?xml version="1.0" encoding="utf-8"?>
<sst xmlns="http://schemas.openxmlformats.org/spreadsheetml/2006/main" count="221" uniqueCount="144">
  <si>
    <t>Perioada</t>
  </si>
  <si>
    <t>-</t>
  </si>
  <si>
    <t>Asset</t>
  </si>
  <si>
    <t>Intangible assets</t>
  </si>
  <si>
    <t>Rights of use of the leasing assets</t>
  </si>
  <si>
    <t>Tangible assets</t>
  </si>
  <si>
    <t>Trade receivables and other receivables</t>
  </si>
  <si>
    <t>Inventories</t>
  </si>
  <si>
    <t>Commercial receivables and other receivables</t>
  </si>
  <si>
    <t>Cash and cash equivalent</t>
  </si>
  <si>
    <t>Total asset</t>
  </si>
  <si>
    <t>EQUITY AND DEBTS</t>
  </si>
  <si>
    <t>Equity</t>
  </si>
  <si>
    <t>Share capital</t>
  </si>
  <si>
    <t>Hyperinflation adjustment of share capital</t>
  </si>
  <si>
    <t>Share premium</t>
  </si>
  <si>
    <t>Other reserves</t>
  </si>
  <si>
    <t>Retained earnings</t>
  </si>
  <si>
    <t>Long-term debts</t>
  </si>
  <si>
    <t>Provision for employee benefits</t>
  </si>
  <si>
    <t>Deferred revenue</t>
  </si>
  <si>
    <t>Current debts</t>
  </si>
  <si>
    <t>Commercial debts and other debts</t>
  </si>
  <si>
    <t>Provision for risks and charges</t>
  </si>
  <si>
    <t>Total debts</t>
  </si>
  <si>
    <t>Total equity and debts</t>
  </si>
  <si>
    <t>Revenue from the domestic transmission activity</t>
  </si>
  <si>
    <t>Othe revenue</t>
  </si>
  <si>
    <t>Operational revenue before the balancing and construction activity according to IFRIC12</t>
  </si>
  <si>
    <t>Depreciation</t>
  </si>
  <si>
    <t>Employees costs</t>
  </si>
  <si>
    <t>Expenses with royalties</t>
  </si>
  <si>
    <t>Maintenance and transmission</t>
  </si>
  <si>
    <t>Taxes and other amounts owed to the state</t>
  </si>
  <si>
    <t>Other operating expenses</t>
  </si>
  <si>
    <t>Operational profit before the balancing and construction activity according to IFRIC12</t>
  </si>
  <si>
    <t>Revenue from the balancing activity</t>
  </si>
  <si>
    <t>Revenue from the construction activity according to IFRIC12</t>
  </si>
  <si>
    <t>Cost of assets constructed according to IFRIC12</t>
  </si>
  <si>
    <t>Operational profit</t>
  </si>
  <si>
    <t>Financial revenue</t>
  </si>
  <si>
    <t>Financial expenses</t>
  </si>
  <si>
    <t>Financial revenue, net</t>
  </si>
  <si>
    <t>Profit before tax</t>
  </si>
  <si>
    <t>Profit tax expense</t>
  </si>
  <si>
    <t>Net profit for the period</t>
  </si>
  <si>
    <t>Total comprehensive income for the period</t>
  </si>
  <si>
    <t>NTS gas consumption, materials and consumables used</t>
  </si>
  <si>
    <t>Deferred tax</t>
  </si>
  <si>
    <t xml:space="preserve">Short-term loans </t>
  </si>
  <si>
    <t>Consolidation exchange rate conversion difference</t>
  </si>
  <si>
    <t>Exchange rate difference</t>
  </si>
  <si>
    <t>Goodwill</t>
  </si>
  <si>
    <t>Revenue from the international transmission activity and assimilated</t>
  </si>
  <si>
    <t>Revenue/ (Expenses)  with provisions for risks and charges</t>
  </si>
  <si>
    <t>Cost of balancing gas</t>
  </si>
  <si>
    <t>Non-controlling interest</t>
  </si>
  <si>
    <t>Equity attributable to shareholders</t>
  </si>
  <si>
    <t>Attributable to the parent company</t>
  </si>
  <si>
    <t xml:space="preserve">Attributable to the non-controlling interests </t>
  </si>
  <si>
    <t>31 decembrie 2021</t>
  </si>
  <si>
    <t xml:space="preserve">                            -</t>
  </si>
  <si>
    <t xml:space="preserve">Long-term loans </t>
  </si>
  <si>
    <t xml:space="preserve">Commercial debt and other debts  </t>
  </si>
  <si>
    <t>Current assets</t>
  </si>
  <si>
    <t>Consolidation exchange rate difference</t>
  </si>
  <si>
    <t xml:space="preserve">Anul încheiat la </t>
  </si>
  <si>
    <t>15,03</t>
  </si>
  <si>
    <t xml:space="preserve">The year ended </t>
  </si>
  <si>
    <t xml:space="preserve">Net profit for the period </t>
  </si>
  <si>
    <t>Other items of comprehensive income</t>
  </si>
  <si>
    <t xml:space="preserve">Basic and diluted earnings per share </t>
  </si>
  <si>
    <t>(expressed in lei per share)</t>
  </si>
  <si>
    <t xml:space="preserve">Actuarial gain / loss for the period  </t>
  </si>
  <si>
    <t xml:space="preserve">                      -</t>
  </si>
  <si>
    <t xml:space="preserve">                         -</t>
  </si>
  <si>
    <t xml:space="preserve">                        -</t>
  </si>
  <si>
    <t xml:space="preserve">                       -</t>
  </si>
  <si>
    <t xml:space="preserve">                          -</t>
  </si>
  <si>
    <t xml:space="preserve">                    -</t>
  </si>
  <si>
    <t xml:space="preserve">                        - </t>
  </si>
  <si>
    <t xml:space="preserve">                           -</t>
  </si>
  <si>
    <t>Share Capital</t>
  </si>
  <si>
    <t>Share</t>
  </si>
  <si>
    <t>premium</t>
  </si>
  <si>
    <t>Non-controlling interests</t>
  </si>
  <si>
    <t>Total equity</t>
  </si>
  <si>
    <t>Comprehensive income elements</t>
  </si>
  <si>
    <t>Transactions with shareholders:</t>
  </si>
  <si>
    <t xml:space="preserve">                      -  </t>
  </si>
  <si>
    <t xml:space="preserve">                    -                           </t>
  </si>
  <si>
    <t>Dividends related to 2020</t>
  </si>
  <si>
    <t>Adjustments for:</t>
  </si>
  <si>
    <t>Gain/(loss) on transfer of fixed assets</t>
  </si>
  <si>
    <t xml:space="preserve">Provisions for risks and charges </t>
  </si>
  <si>
    <t>Revenue from connection fees, grants and goods taken free of charge</t>
  </si>
  <si>
    <t xml:space="preserve">Provisions for employee benefits </t>
  </si>
  <si>
    <t>The effect of updating the provision for employee benefits</t>
  </si>
  <si>
    <t xml:space="preserve">Concession Agreement receivable adjustment </t>
  </si>
  <si>
    <t>Sundry debtors and receivable loss</t>
  </si>
  <si>
    <t>Gain/(loss) on impairment of inventories</t>
  </si>
  <si>
    <t>Adjustments for impairment of receivables</t>
  </si>
  <si>
    <t>Interest revenue</t>
  </si>
  <si>
    <t>Interest expenses</t>
  </si>
  <si>
    <t>Effect of exchange rate fluctuation on other items than from operation</t>
  </si>
  <si>
    <t>Other revenue/loss</t>
  </si>
  <si>
    <t xml:space="preserve">Operating profit before the changes in working capital </t>
  </si>
  <si>
    <t xml:space="preserve">(Increase)/decrease in trade and other receivables </t>
  </si>
  <si>
    <t xml:space="preserve">(Increase)/decrease in inventories </t>
  </si>
  <si>
    <t>Increase/(decrease) in trade payables and other debts</t>
  </si>
  <si>
    <t>Cash generated from operations</t>
  </si>
  <si>
    <t>Interest paid</t>
  </si>
  <si>
    <t>Interest received</t>
  </si>
  <si>
    <t>Paid pofit tax</t>
  </si>
  <si>
    <t xml:space="preserve">Cash flow from </t>
  </si>
  <si>
    <t>investment activities</t>
  </si>
  <si>
    <t>Payments to acquire intangible assets</t>
  </si>
  <si>
    <t>Payments to acquire tangible assets</t>
  </si>
  <si>
    <t xml:space="preserve">Receipts from the disposal of tangible assets </t>
  </si>
  <si>
    <t xml:space="preserve">Cash flow from connection fees and grants </t>
  </si>
  <si>
    <t>Long term loans drawings</t>
  </si>
  <si>
    <t>Contributions of associates</t>
  </si>
  <si>
    <t>Long term loans repayments</t>
  </si>
  <si>
    <t>Credit withdrawals for working capital</t>
  </si>
  <si>
    <t>Payments IFRS16</t>
  </si>
  <si>
    <t>Dividends paid</t>
  </si>
  <si>
    <t>Deferred tax payment</t>
  </si>
  <si>
    <t>1,84</t>
  </si>
  <si>
    <t>Balance on 1 January 2021</t>
  </si>
  <si>
    <t xml:space="preserve">Balance on 31 December 2021  </t>
  </si>
  <si>
    <t>Dividends related to 2021</t>
  </si>
  <si>
    <t>Balance on 31 December 2022</t>
  </si>
  <si>
    <t>Establishing profit reserves</t>
  </si>
  <si>
    <t>Legal reserve increase</t>
  </si>
  <si>
    <t>Increase of share capital</t>
  </si>
  <si>
    <r>
      <t>Share capital</t>
    </r>
    <r>
      <rPr>
        <b/>
        <u/>
        <sz val="12"/>
        <rFont val="Segoe UI"/>
        <family val="2"/>
      </rPr>
      <t xml:space="preserve"> adjustments</t>
    </r>
  </si>
  <si>
    <r>
      <t>Retained</t>
    </r>
    <r>
      <rPr>
        <b/>
        <u/>
        <sz val="12"/>
        <rFont val="Segoe UI"/>
        <family val="2"/>
      </rPr>
      <t xml:space="preserve"> earnings</t>
    </r>
  </si>
  <si>
    <t>31 decembrie 2022</t>
  </si>
  <si>
    <t>Net cash inflow from operation activities</t>
  </si>
  <si>
    <t>Net cash used in investment activities</t>
  </si>
  <si>
    <t>Net cash used in financing activities</t>
  </si>
  <si>
    <t>Net change in cash and cash equivalents</t>
  </si>
  <si>
    <t>Cash and cash equivalent as at the beginning  of the year</t>
  </si>
  <si>
    <t>Cash and cash equivalent as at the end of the 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</si>
</sst>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8" x14ac:knownFonts="1">
    <font>
      <sz val="11"/>
      <color theme="1"/>
      <name val="Calibri"/>
      <family val="2"/>
      <scheme val="minor"/>
    </font>
    <font>
      <sz val="12"/>
      <name val="Segoe UI"/>
      <family val="2"/>
      <charset val="238"/>
    </font>
    <font>
      <b/>
      <sz val="12"/>
      <name val="Segoe UI"/>
      <family val="2"/>
      <charset val="238"/>
    </font>
    <font>
      <b/>
      <u/>
      <sz val="12"/>
      <name val="Segoe UI"/>
      <family val="2"/>
      <charset val="238"/>
    </font>
    <font>
      <sz val="12"/>
      <color rgb="FF000000"/>
      <name val="Segoe UI"/>
      <family val="2"/>
      <charset val="238"/>
    </font>
    <font>
      <b/>
      <sz val="12"/>
      <color rgb="FF000000"/>
      <name val="Segoe UI"/>
      <family val="2"/>
      <charset val="238"/>
    </font>
    <font>
      <sz val="12"/>
      <color theme="1"/>
      <name val="Segoe UI"/>
      <family val="2"/>
      <charset val="238"/>
    </font>
    <font>
      <sz val="12"/>
      <color rgb="FFFF0000"/>
      <name val="Segoe UI"/>
      <family val="2"/>
      <charset val="238"/>
    </font>
    <font>
      <b/>
      <sz val="12"/>
      <color theme="1"/>
      <name val="Segoe UI"/>
      <family val="2"/>
    </font>
    <font>
      <b/>
      <u/>
      <sz val="12"/>
      <name val="Arial Narrow"/>
      <family val="2"/>
    </font>
    <font>
      <b/>
      <sz val="12"/>
      <color rgb="FFFF0000"/>
      <name val="Segoe UI"/>
      <family val="2"/>
      <charset val="238"/>
    </font>
    <font>
      <b/>
      <sz val="12"/>
      <name val="Segoe UI"/>
      <family val="2"/>
    </font>
    <font>
      <sz val="12"/>
      <name val="Times New Roman"/>
      <family val="1"/>
    </font>
    <font>
      <b/>
      <u/>
      <sz val="12"/>
      <color theme="1"/>
      <name val="Segoe UI"/>
      <family val="2"/>
    </font>
    <font>
      <sz val="12"/>
      <color theme="1"/>
      <name val="Segoe UI"/>
      <family val="2"/>
    </font>
    <font>
      <b/>
      <u val="double"/>
      <sz val="12"/>
      <color theme="1"/>
      <name val="Segoe UI"/>
      <family val="2"/>
    </font>
    <font>
      <i/>
      <sz val="12"/>
      <color theme="1"/>
      <name val="Segoe UI"/>
      <family val="2"/>
    </font>
    <font>
      <u/>
      <sz val="12"/>
      <color theme="1"/>
      <name val="Segoe UI"/>
      <family val="2"/>
    </font>
    <font>
      <sz val="12"/>
      <color rgb="FF000000"/>
      <name val="Segoe UI"/>
      <family val="2"/>
    </font>
    <font>
      <u/>
      <sz val="12"/>
      <color rgb="FF000000"/>
      <name val="Segoe UI"/>
      <family val="2"/>
    </font>
    <font>
      <sz val="12"/>
      <color rgb="FFFF0000"/>
      <name val="Segoe UI"/>
      <family val="2"/>
    </font>
    <font>
      <b/>
      <sz val="12"/>
      <color rgb="FF000000"/>
      <name val="Segoe UI"/>
      <family val="2"/>
    </font>
    <font>
      <b/>
      <sz val="10"/>
      <name val="Georgia"/>
      <family val="1"/>
    </font>
    <font>
      <b/>
      <u/>
      <sz val="12"/>
      <name val="Segoe UI"/>
      <family val="2"/>
    </font>
    <font>
      <b/>
      <u val="double"/>
      <sz val="12"/>
      <name val="Segoe UI"/>
      <family val="2"/>
    </font>
    <font>
      <i/>
      <sz val="12"/>
      <name val="Segoe UI"/>
      <family val="2"/>
    </font>
    <font>
      <sz val="12"/>
      <name val="Segoe UI"/>
      <family val="2"/>
    </font>
    <font>
      <u/>
      <sz val="12"/>
      <name val="Segoe UI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/>
      <bottom style="double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1" fillId="0" borderId="0" xfId="0" applyFont="1"/>
    <xf numFmtId="3" fontId="1" fillId="0" borderId="0" xfId="0" applyNumberFormat="1" applyFont="1" applyFill="1"/>
    <xf numFmtId="0" fontId="2" fillId="0" borderId="0" xfId="0" applyFont="1" applyAlignment="1">
      <alignment wrapText="1"/>
    </xf>
    <xf numFmtId="14" fontId="3" fillId="0" borderId="2" xfId="0" applyNumberFormat="1" applyFont="1" applyFill="1" applyBorder="1" applyAlignment="1">
      <alignment horizontal="right" wrapText="1"/>
    </xf>
    <xf numFmtId="3" fontId="2" fillId="0" borderId="3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horizontal="right" wrapText="1"/>
    </xf>
    <xf numFmtId="0" fontId="1" fillId="0" borderId="0" xfId="0" applyFont="1" applyAlignment="1">
      <alignment wrapText="1"/>
    </xf>
    <xf numFmtId="3" fontId="1" fillId="0" borderId="0" xfId="0" applyNumberFormat="1" applyFont="1" applyFill="1" applyAlignment="1">
      <alignment horizontal="right" wrapText="1"/>
    </xf>
    <xf numFmtId="0" fontId="4" fillId="0" borderId="0" xfId="0" applyFont="1" applyAlignment="1">
      <alignment wrapText="1"/>
    </xf>
    <xf numFmtId="3" fontId="2" fillId="0" borderId="1" xfId="0" applyNumberFormat="1" applyFont="1" applyFill="1" applyBorder="1" applyAlignment="1">
      <alignment horizontal="right" wrapText="1"/>
    </xf>
    <xf numFmtId="3" fontId="5" fillId="0" borderId="1" xfId="0" applyNumberFormat="1" applyFont="1" applyFill="1" applyBorder="1" applyAlignment="1">
      <alignment horizontal="right" wrapText="1"/>
    </xf>
    <xf numFmtId="3" fontId="5" fillId="0" borderId="4" xfId="0" applyNumberFormat="1" applyFont="1" applyFill="1" applyBorder="1" applyAlignment="1">
      <alignment horizontal="right" wrapText="1"/>
    </xf>
    <xf numFmtId="0" fontId="5" fillId="0" borderId="0" xfId="0" applyFont="1" applyAlignment="1">
      <alignment wrapText="1"/>
    </xf>
    <xf numFmtId="0" fontId="6" fillId="0" borderId="0" xfId="0" applyFont="1"/>
    <xf numFmtId="0" fontId="1" fillId="0" borderId="0" xfId="0" applyFont="1" applyAlignment="1">
      <alignment vertical="top" wrapText="1"/>
    </xf>
    <xf numFmtId="3" fontId="5" fillId="0" borderId="0" xfId="0" applyNumberFormat="1" applyFont="1" applyFill="1" applyBorder="1" applyAlignment="1">
      <alignment horizontal="right" wrapText="1"/>
    </xf>
    <xf numFmtId="14" fontId="9" fillId="0" borderId="0" xfId="0" applyNumberFormat="1" applyFont="1" applyFill="1" applyAlignment="1">
      <alignment horizontal="right" wrapText="1"/>
    </xf>
    <xf numFmtId="0" fontId="7" fillId="0" borderId="0" xfId="0" applyFont="1"/>
    <xf numFmtId="0" fontId="10" fillId="0" borderId="0" xfId="0" applyFont="1" applyAlignment="1">
      <alignment vertical="top" wrapText="1"/>
    </xf>
    <xf numFmtId="0" fontId="10" fillId="0" borderId="0" xfId="0" applyFont="1" applyAlignment="1">
      <alignment vertical="top" wrapText="1"/>
    </xf>
    <xf numFmtId="3" fontId="6" fillId="0" borderId="0" xfId="0" applyNumberFormat="1" applyFont="1"/>
    <xf numFmtId="3" fontId="2" fillId="0" borderId="0" xfId="0" applyNumberFormat="1" applyFont="1" applyFill="1" applyBorder="1" applyAlignment="1">
      <alignment horizontal="right" wrapText="1"/>
    </xf>
    <xf numFmtId="0" fontId="2" fillId="0" borderId="0" xfId="0" applyFont="1" applyAlignment="1">
      <alignment vertical="top" wrapText="1"/>
    </xf>
    <xf numFmtId="0" fontId="11" fillId="0" borderId="0" xfId="0" applyFont="1" applyAlignment="1">
      <alignment wrapText="1"/>
    </xf>
    <xf numFmtId="3" fontId="11" fillId="0" borderId="0" xfId="0" applyNumberFormat="1" applyFont="1" applyFill="1" applyAlignment="1">
      <alignment horizontal="right" wrapText="1"/>
    </xf>
    <xf numFmtId="0" fontId="7" fillId="0" borderId="0" xfId="0" applyFont="1" applyAlignment="1"/>
    <xf numFmtId="0" fontId="12" fillId="0" borderId="0" xfId="0" applyFont="1"/>
    <xf numFmtId="0" fontId="8" fillId="0" borderId="0" xfId="0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14" fillId="0" borderId="0" xfId="0" applyFont="1"/>
    <xf numFmtId="0" fontId="16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right" vertical="center" wrapText="1"/>
    </xf>
    <xf numFmtId="3" fontId="15" fillId="0" borderId="0" xfId="0" applyNumberFormat="1" applyFont="1" applyAlignment="1">
      <alignment horizontal="right" vertical="center" wrapText="1"/>
    </xf>
    <xf numFmtId="3" fontId="18" fillId="0" borderId="0" xfId="0" applyNumberFormat="1" applyFont="1" applyAlignment="1">
      <alignment horizontal="right" vertical="center" wrapText="1"/>
    </xf>
    <xf numFmtId="3" fontId="19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horizontal="justify" vertical="center" wrapText="1"/>
    </xf>
    <xf numFmtId="0" fontId="14" fillId="0" borderId="0" xfId="0" applyFont="1" applyAlignment="1">
      <alignment horizontal="right" vertical="center" wrapText="1"/>
    </xf>
    <xf numFmtId="0" fontId="21" fillId="0" borderId="0" xfId="0" applyFont="1" applyAlignment="1">
      <alignment horizontal="right" vertical="center" wrapText="1"/>
    </xf>
    <xf numFmtId="3" fontId="8" fillId="0" borderId="0" xfId="0" applyNumberFormat="1" applyFont="1" applyAlignment="1">
      <alignment horizontal="right" vertical="center" wrapText="1"/>
    </xf>
    <xf numFmtId="3" fontId="14" fillId="0" borderId="0" xfId="0" applyNumberFormat="1" applyFont="1" applyAlignment="1">
      <alignment horizontal="right" vertical="center" wrapText="1"/>
    </xf>
    <xf numFmtId="3" fontId="21" fillId="0" borderId="0" xfId="0" applyNumberFormat="1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21" fillId="0" borderId="0" xfId="0" applyFont="1" applyAlignment="1">
      <alignment vertical="center" wrapText="1"/>
    </xf>
    <xf numFmtId="37" fontId="8" fillId="0" borderId="0" xfId="0" applyNumberFormat="1" applyFont="1" applyFill="1" applyAlignment="1">
      <alignment vertical="center"/>
    </xf>
    <xf numFmtId="3" fontId="14" fillId="0" borderId="0" xfId="0" applyNumberFormat="1" applyFont="1" applyAlignment="1">
      <alignment vertical="center" wrapText="1"/>
    </xf>
    <xf numFmtId="3" fontId="13" fillId="0" borderId="0" xfId="0" applyNumberFormat="1" applyFont="1" applyAlignment="1">
      <alignment vertical="center" wrapText="1"/>
    </xf>
    <xf numFmtId="37" fontId="14" fillId="0" borderId="0" xfId="0" applyNumberFormat="1" applyFont="1" applyFill="1" applyAlignment="1">
      <alignment vertical="center"/>
    </xf>
    <xf numFmtId="3" fontId="17" fillId="0" borderId="0" xfId="0" applyNumberFormat="1" applyFont="1" applyAlignment="1">
      <alignment vertical="center" wrapText="1"/>
    </xf>
    <xf numFmtId="0" fontId="13" fillId="0" borderId="0" xfId="0" applyFont="1" applyAlignment="1">
      <alignment horizontal="right" vertical="center" wrapText="1"/>
    </xf>
    <xf numFmtId="0" fontId="8" fillId="0" borderId="0" xfId="0" applyFont="1" applyAlignment="1">
      <alignment vertical="center" wrapText="1"/>
    </xf>
    <xf numFmtId="0" fontId="8" fillId="0" borderId="0" xfId="0" applyFont="1" applyAlignment="1">
      <alignment horizontal="right" vertical="center" wrapText="1"/>
    </xf>
    <xf numFmtId="3" fontId="13" fillId="0" borderId="0" xfId="0" applyNumberFormat="1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20" fillId="0" borderId="0" xfId="0" applyFont="1"/>
    <xf numFmtId="3" fontId="2" fillId="0" borderId="4" xfId="0" applyNumberFormat="1" applyFont="1" applyFill="1" applyBorder="1" applyAlignment="1">
      <alignment horizontal="right" wrapText="1"/>
    </xf>
    <xf numFmtId="3" fontId="1" fillId="0" borderId="0" xfId="0" applyNumberFormat="1" applyFont="1"/>
    <xf numFmtId="37" fontId="11" fillId="0" borderId="2" xfId="0" applyNumberFormat="1" applyFont="1" applyFill="1" applyBorder="1" applyAlignment="1">
      <alignment horizontal="right"/>
    </xf>
    <xf numFmtId="0" fontId="22" fillId="0" borderId="3" xfId="0" applyFont="1" applyBorder="1" applyAlignment="1">
      <alignment horizontal="right"/>
    </xf>
    <xf numFmtId="0" fontId="22" fillId="0" borderId="0" xfId="0" applyFont="1" applyAlignment="1">
      <alignment horizontal="right"/>
    </xf>
    <xf numFmtId="37" fontId="1" fillId="0" borderId="0" xfId="0" applyNumberFormat="1" applyFont="1" applyFill="1"/>
    <xf numFmtId="37" fontId="11" fillId="0" borderId="1" xfId="0" applyNumberFormat="1" applyFont="1" applyFill="1" applyBorder="1"/>
    <xf numFmtId="39" fontId="1" fillId="0" borderId="0" xfId="0" applyNumberFormat="1" applyFont="1" applyFill="1" applyAlignment="1">
      <alignment horizontal="right"/>
    </xf>
    <xf numFmtId="0" fontId="11" fillId="0" borderId="0" xfId="0" applyFont="1" applyAlignment="1">
      <alignment horizontal="right" vertical="center" wrapText="1"/>
    </xf>
    <xf numFmtId="0" fontId="23" fillId="0" borderId="0" xfId="0" applyFont="1" applyAlignment="1">
      <alignment horizontal="right" vertical="center" wrapText="1"/>
    </xf>
    <xf numFmtId="3" fontId="24" fillId="0" borderId="0" xfId="0" applyNumberFormat="1" applyFont="1" applyAlignment="1">
      <alignment horizontal="right" vertical="center" wrapText="1"/>
    </xf>
    <xf numFmtId="0" fontId="24" fillId="0" borderId="0" xfId="0" applyFont="1" applyAlignment="1">
      <alignment horizontal="right" vertical="center" wrapText="1"/>
    </xf>
    <xf numFmtId="0" fontId="25" fillId="0" borderId="0" xfId="0" applyFont="1" applyAlignment="1">
      <alignment vertical="center" wrapText="1"/>
    </xf>
    <xf numFmtId="0" fontId="26" fillId="0" borderId="0" xfId="0" applyFont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3" fontId="26" fillId="0" borderId="0" xfId="0" applyNumberFormat="1" applyFont="1" applyAlignment="1">
      <alignment horizontal="right" vertical="center" wrapText="1"/>
    </xf>
    <xf numFmtId="37" fontId="26" fillId="0" borderId="0" xfId="0" applyNumberFormat="1" applyFont="1" applyFill="1" applyAlignment="1">
      <alignment vertical="center"/>
    </xf>
    <xf numFmtId="0" fontId="27" fillId="0" borderId="0" xfId="0" applyFont="1" applyAlignment="1">
      <alignment horizontal="right" vertical="center" wrapText="1"/>
    </xf>
    <xf numFmtId="3" fontId="27" fillId="0" borderId="0" xfId="0" applyNumberFormat="1" applyFont="1" applyAlignment="1">
      <alignment horizontal="right" vertical="center" wrapText="1"/>
    </xf>
    <xf numFmtId="3" fontId="23" fillId="0" borderId="0" xfId="0" applyNumberFormat="1" applyFont="1" applyAlignment="1">
      <alignment horizontal="right" vertical="center" wrapText="1"/>
    </xf>
    <xf numFmtId="37" fontId="11" fillId="0" borderId="0" xfId="0" applyNumberFormat="1" applyFont="1" applyFill="1" applyAlignment="1">
      <alignment vertical="center"/>
    </xf>
    <xf numFmtId="0" fontId="26" fillId="0" borderId="0" xfId="0" applyFont="1"/>
    <xf numFmtId="3" fontId="26" fillId="0" borderId="0" xfId="0" applyNumberFormat="1" applyFont="1"/>
    <xf numFmtId="0" fontId="10" fillId="0" borderId="0" xfId="0" applyFont="1" applyAlignment="1">
      <alignment vertical="top" wrapText="1"/>
    </xf>
    <xf numFmtId="0" fontId="23" fillId="0" borderId="0" xfId="0" applyFont="1" applyAlignment="1">
      <alignment horizontal="right" vertical="center" wrapText="1"/>
    </xf>
    <xf numFmtId="0" fontId="11" fillId="0" borderId="0" xfId="0" applyFont="1" applyAlignment="1">
      <alignment vertical="center" wrapText="1"/>
    </xf>
    <xf numFmtId="0" fontId="11" fillId="0" borderId="0" xfId="0" applyFont="1" applyAlignment="1">
      <alignment horizontal="right" vertical="center" wrapText="1"/>
    </xf>
    <xf numFmtId="0" fontId="14" fillId="0" borderId="0" xfId="0" applyFont="1" applyAlignment="1">
      <alignment vertical="center" wrapText="1"/>
    </xf>
    <xf numFmtId="0" fontId="8" fillId="0" borderId="0" xfId="0" applyFont="1" applyAlignment="1">
      <alignment vertical="center" wrapText="1"/>
    </xf>
    <xf numFmtId="49" fontId="3" fillId="0" borderId="2" xfId="0" applyNumberFormat="1" applyFont="1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E56"/>
  <sheetViews>
    <sheetView tabSelected="1" zoomScale="70" zoomScaleNormal="70" workbookViewId="0">
      <selection activeCell="H12" sqref="H12"/>
    </sheetView>
  </sheetViews>
  <sheetFormatPr defaultColWidth="9.28515625" defaultRowHeight="17.25" x14ac:dyDescent="0.3"/>
  <cols>
    <col min="1" max="1" width="9.28515625" style="18"/>
    <col min="2" max="2" width="48.5703125" style="1" bestFit="1" customWidth="1"/>
    <col min="3" max="4" width="28.5703125" style="2" customWidth="1"/>
    <col min="5" max="16384" width="9.28515625" style="18"/>
  </cols>
  <sheetData>
    <row r="1" spans="2:5" ht="18" thickBot="1" x14ac:dyDescent="0.35"/>
    <row r="2" spans="2:5" x14ac:dyDescent="0.3">
      <c r="B2" s="3"/>
      <c r="C2" s="86" t="s">
        <v>137</v>
      </c>
      <c r="D2" s="4" t="s">
        <v>60</v>
      </c>
    </row>
    <row r="3" spans="2:5" ht="18" thickBot="1" x14ac:dyDescent="0.35">
      <c r="B3" s="3"/>
      <c r="C3" s="5"/>
      <c r="D3" s="5"/>
    </row>
    <row r="4" spans="2:5" x14ac:dyDescent="0.3">
      <c r="B4" s="3"/>
    </row>
    <row r="5" spans="2:5" x14ac:dyDescent="0.3">
      <c r="B5" s="3" t="s">
        <v>2</v>
      </c>
    </row>
    <row r="6" spans="2:5" x14ac:dyDescent="0.3">
      <c r="B6" s="7" t="s">
        <v>5</v>
      </c>
      <c r="C6" s="2">
        <v>801193708</v>
      </c>
      <c r="D6" s="2">
        <v>852178630</v>
      </c>
    </row>
    <row r="7" spans="2:5" x14ac:dyDescent="0.3">
      <c r="B7" s="9" t="s">
        <v>4</v>
      </c>
      <c r="C7" s="2">
        <v>16934813</v>
      </c>
      <c r="D7" s="2">
        <v>19617136</v>
      </c>
    </row>
    <row r="8" spans="2:5" x14ac:dyDescent="0.3">
      <c r="B8" s="9" t="s">
        <v>3</v>
      </c>
      <c r="C8" s="2">
        <v>3909592137</v>
      </c>
      <c r="D8" s="2">
        <v>3997052066</v>
      </c>
      <c r="E8" s="1"/>
    </row>
    <row r="9" spans="2:5" x14ac:dyDescent="0.3">
      <c r="B9" s="7" t="s">
        <v>52</v>
      </c>
      <c r="C9" s="2">
        <v>9566769</v>
      </c>
      <c r="D9" s="2">
        <v>9704675</v>
      </c>
      <c r="E9" s="1"/>
    </row>
    <row r="10" spans="2:5" x14ac:dyDescent="0.3">
      <c r="B10" s="7" t="s">
        <v>6</v>
      </c>
      <c r="C10" s="2">
        <v>2141205428</v>
      </c>
      <c r="D10" s="2">
        <v>1788570507</v>
      </c>
      <c r="E10" s="1"/>
    </row>
    <row r="11" spans="2:5" ht="18" thickBot="1" x14ac:dyDescent="0.35">
      <c r="B11" s="14" t="s">
        <v>48</v>
      </c>
      <c r="C11" s="2" t="s">
        <v>61</v>
      </c>
      <c r="D11" s="2">
        <v>352591</v>
      </c>
      <c r="E11" s="1"/>
    </row>
    <row r="12" spans="2:5" ht="18" thickBot="1" x14ac:dyDescent="0.35">
      <c r="B12" s="3"/>
      <c r="C12" s="10">
        <f>SUM(C6:C11)</f>
        <v>6878492855</v>
      </c>
      <c r="D12" s="10">
        <v>6667475605</v>
      </c>
      <c r="E12" s="1"/>
    </row>
    <row r="13" spans="2:5" x14ac:dyDescent="0.3">
      <c r="B13" s="7"/>
    </row>
    <row r="14" spans="2:5" x14ac:dyDescent="0.3">
      <c r="B14" s="3" t="s">
        <v>64</v>
      </c>
    </row>
    <row r="15" spans="2:5" x14ac:dyDescent="0.3">
      <c r="B15" s="9" t="s">
        <v>7</v>
      </c>
      <c r="C15" s="2">
        <v>613182876</v>
      </c>
      <c r="D15" s="2">
        <v>311708204</v>
      </c>
    </row>
    <row r="16" spans="2:5" x14ac:dyDescent="0.3">
      <c r="B16" s="7" t="s">
        <v>8</v>
      </c>
      <c r="C16" s="2">
        <v>346798529</v>
      </c>
      <c r="D16" s="2">
        <v>612007279</v>
      </c>
    </row>
    <row r="17" spans="2:4" ht="18" thickBot="1" x14ac:dyDescent="0.35">
      <c r="B17" s="7" t="s">
        <v>9</v>
      </c>
      <c r="C17" s="2">
        <v>418666555</v>
      </c>
      <c r="D17" s="2">
        <v>414955056</v>
      </c>
    </row>
    <row r="18" spans="2:4" ht="18" thickBot="1" x14ac:dyDescent="0.35">
      <c r="B18" s="3"/>
      <c r="C18" s="10">
        <f>SUM(C15:C17)</f>
        <v>1378647960</v>
      </c>
      <c r="D18" s="11">
        <v>1338670539</v>
      </c>
    </row>
    <row r="19" spans="2:4" x14ac:dyDescent="0.3">
      <c r="B19" s="3"/>
      <c r="C19" s="6"/>
      <c r="D19" s="6"/>
    </row>
    <row r="20" spans="2:4" ht="18" thickBot="1" x14ac:dyDescent="0.35">
      <c r="B20" s="3" t="s">
        <v>10</v>
      </c>
      <c r="C20" s="57">
        <f>C12+C18</f>
        <v>8257140815</v>
      </c>
      <c r="D20" s="12">
        <v>8006146144</v>
      </c>
    </row>
    <row r="21" spans="2:4" ht="18" thickTop="1" x14ac:dyDescent="0.3">
      <c r="B21" s="7"/>
    </row>
    <row r="22" spans="2:4" x14ac:dyDescent="0.3">
      <c r="B22" s="13" t="s">
        <v>11</v>
      </c>
    </row>
    <row r="23" spans="2:4" x14ac:dyDescent="0.3">
      <c r="B23" s="7"/>
    </row>
    <row r="24" spans="2:4" x14ac:dyDescent="0.3">
      <c r="B24" s="3" t="s">
        <v>12</v>
      </c>
    </row>
    <row r="25" spans="2:4" x14ac:dyDescent="0.3">
      <c r="B25" s="7" t="s">
        <v>13</v>
      </c>
      <c r="C25" s="2">
        <v>1883815040</v>
      </c>
      <c r="D25" s="2">
        <v>117738440</v>
      </c>
    </row>
    <row r="26" spans="2:4" x14ac:dyDescent="0.3">
      <c r="B26" s="7" t="s">
        <v>14</v>
      </c>
      <c r="C26" s="2">
        <v>441418396</v>
      </c>
      <c r="D26" s="2">
        <v>441418396</v>
      </c>
    </row>
    <row r="27" spans="2:4" x14ac:dyDescent="0.3">
      <c r="B27" s="7" t="s">
        <v>15</v>
      </c>
      <c r="C27" s="2">
        <v>247478865</v>
      </c>
      <c r="D27" s="2">
        <v>247478865</v>
      </c>
    </row>
    <row r="28" spans="2:4" x14ac:dyDescent="0.3">
      <c r="B28" s="7" t="s">
        <v>16</v>
      </c>
      <c r="C28" s="2">
        <v>1265796861</v>
      </c>
      <c r="D28" s="2">
        <v>1265796861</v>
      </c>
    </row>
    <row r="29" spans="2:4" x14ac:dyDescent="0.3">
      <c r="B29" s="7" t="s">
        <v>17</v>
      </c>
      <c r="C29" s="2">
        <v>199648810</v>
      </c>
      <c r="D29" s="2">
        <v>1785866415</v>
      </c>
    </row>
    <row r="30" spans="2:4" ht="34.5" x14ac:dyDescent="0.3">
      <c r="B30" s="7" t="s">
        <v>50</v>
      </c>
      <c r="C30" s="2">
        <v>19932259</v>
      </c>
      <c r="D30" s="2">
        <v>16520600</v>
      </c>
    </row>
    <row r="31" spans="2:4" x14ac:dyDescent="0.3">
      <c r="C31" s="22">
        <f>SUM(C25:C30)</f>
        <v>4058090231</v>
      </c>
      <c r="D31" s="16">
        <v>3874819577</v>
      </c>
    </row>
    <row r="32" spans="2:4" x14ac:dyDescent="0.3">
      <c r="B32" s="14" t="s">
        <v>57</v>
      </c>
      <c r="C32" s="22"/>
      <c r="D32" s="21"/>
    </row>
    <row r="33" spans="2:4" ht="18" thickBot="1" x14ac:dyDescent="0.35">
      <c r="B33" s="14" t="s">
        <v>56</v>
      </c>
      <c r="C33" s="2">
        <v>82818034</v>
      </c>
      <c r="D33" s="2">
        <v>93548755</v>
      </c>
    </row>
    <row r="34" spans="2:4" ht="18" thickBot="1" x14ac:dyDescent="0.35">
      <c r="B34" s="18"/>
      <c r="C34" s="10">
        <f>SUM(C31:C33)</f>
        <v>4140908265</v>
      </c>
      <c r="D34" s="11">
        <v>3968368332</v>
      </c>
    </row>
    <row r="35" spans="2:4" x14ac:dyDescent="0.3">
      <c r="B35" s="13"/>
    </row>
    <row r="36" spans="2:4" x14ac:dyDescent="0.3">
      <c r="B36" s="13" t="s">
        <v>18</v>
      </c>
    </row>
    <row r="37" spans="2:4" x14ac:dyDescent="0.3">
      <c r="B37" s="7" t="s">
        <v>62</v>
      </c>
      <c r="C37" s="2">
        <v>2054247351</v>
      </c>
      <c r="D37" s="2">
        <v>1899193227</v>
      </c>
    </row>
    <row r="38" spans="2:4" x14ac:dyDescent="0.3">
      <c r="B38" s="7" t="s">
        <v>19</v>
      </c>
      <c r="C38" s="2">
        <v>110895341</v>
      </c>
      <c r="D38" s="2">
        <v>106041177</v>
      </c>
    </row>
    <row r="39" spans="2:4" x14ac:dyDescent="0.3">
      <c r="B39" s="7" t="s">
        <v>20</v>
      </c>
      <c r="C39" s="2">
        <v>969150112</v>
      </c>
      <c r="D39" s="2">
        <v>1069813639</v>
      </c>
    </row>
    <row r="40" spans="2:4" x14ac:dyDescent="0.3">
      <c r="B40" s="7" t="s">
        <v>126</v>
      </c>
      <c r="C40" s="2">
        <v>3053157</v>
      </c>
    </row>
    <row r="41" spans="2:4" ht="18" customHeight="1" thickBot="1" x14ac:dyDescent="0.35">
      <c r="B41" s="7" t="s">
        <v>63</v>
      </c>
      <c r="C41" s="2">
        <v>14178481</v>
      </c>
      <c r="D41" s="2">
        <v>16699325</v>
      </c>
    </row>
    <row r="42" spans="2:4" ht="18" thickBot="1" x14ac:dyDescent="0.35">
      <c r="B42" s="3"/>
      <c r="C42" s="10">
        <f>SUM(C37:C41)</f>
        <v>3151524442</v>
      </c>
      <c r="D42" s="11">
        <v>3091747368</v>
      </c>
    </row>
    <row r="44" spans="2:4" x14ac:dyDescent="0.3">
      <c r="B44" s="3"/>
    </row>
    <row r="45" spans="2:4" x14ac:dyDescent="0.3">
      <c r="B45" s="13" t="s">
        <v>21</v>
      </c>
    </row>
    <row r="46" spans="2:4" x14ac:dyDescent="0.3">
      <c r="B46" s="7" t="s">
        <v>22</v>
      </c>
      <c r="C46" s="2">
        <v>634601301</v>
      </c>
      <c r="D46" s="2">
        <v>650466973</v>
      </c>
    </row>
    <row r="47" spans="2:4" x14ac:dyDescent="0.3">
      <c r="B47" s="7" t="s">
        <v>20</v>
      </c>
      <c r="C47" s="2">
        <v>107439092</v>
      </c>
      <c r="D47" s="2">
        <v>91671887</v>
      </c>
    </row>
    <row r="48" spans="2:4" x14ac:dyDescent="0.3">
      <c r="B48" s="7" t="s">
        <v>23</v>
      </c>
      <c r="C48" s="2">
        <v>81438491</v>
      </c>
      <c r="D48" s="2">
        <v>67779988</v>
      </c>
    </row>
    <row r="49" spans="2:4" x14ac:dyDescent="0.3">
      <c r="B49" s="7" t="s">
        <v>49</v>
      </c>
      <c r="C49" s="2">
        <v>136644990</v>
      </c>
      <c r="D49" s="2">
        <v>132104365</v>
      </c>
    </row>
    <row r="50" spans="2:4" ht="18" thickBot="1" x14ac:dyDescent="0.35">
      <c r="B50" s="7" t="s">
        <v>19</v>
      </c>
      <c r="C50" s="2">
        <v>4584234</v>
      </c>
      <c r="D50" s="2">
        <v>4007231</v>
      </c>
    </row>
    <row r="51" spans="2:4" ht="18" thickBot="1" x14ac:dyDescent="0.35">
      <c r="C51" s="10">
        <f>SUM(C46:C50)</f>
        <v>964708108</v>
      </c>
      <c r="D51" s="11">
        <v>946030444</v>
      </c>
    </row>
    <row r="52" spans="2:4" x14ac:dyDescent="0.3">
      <c r="B52" s="3"/>
      <c r="C52" s="8"/>
    </row>
    <row r="53" spans="2:4" x14ac:dyDescent="0.3">
      <c r="B53" s="24" t="s">
        <v>24</v>
      </c>
      <c r="C53" s="22">
        <f>C42+C51</f>
        <v>4116232550</v>
      </c>
      <c r="D53" s="25">
        <v>4037777812</v>
      </c>
    </row>
    <row r="54" spans="2:4" x14ac:dyDescent="0.3">
      <c r="B54" s="3"/>
      <c r="C54" s="6"/>
      <c r="D54" s="22"/>
    </row>
    <row r="55" spans="2:4" ht="18" thickBot="1" x14ac:dyDescent="0.35">
      <c r="B55" s="3" t="s">
        <v>25</v>
      </c>
      <c r="C55" s="57">
        <f>C53+C34</f>
        <v>8257140815</v>
      </c>
      <c r="D55" s="12">
        <v>8006146144</v>
      </c>
    </row>
    <row r="56" spans="2:4" ht="18" thickTop="1" x14ac:dyDescent="0.3">
      <c r="B56" s="3"/>
      <c r="D56" s="1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6"/>
  <sheetViews>
    <sheetView zoomScale="60" zoomScaleNormal="60" workbookViewId="0">
      <selection activeCell="B32" sqref="B32"/>
    </sheetView>
  </sheetViews>
  <sheetFormatPr defaultColWidth="8.7109375" defaultRowHeight="17.25" x14ac:dyDescent="0.3"/>
  <cols>
    <col min="1" max="1" width="82.5703125" style="18" customWidth="1"/>
    <col min="2" max="2" width="26.140625" style="62" customWidth="1"/>
    <col min="3" max="3" width="22.42578125" style="62" customWidth="1"/>
    <col min="4" max="16384" width="8.7109375" style="18"/>
  </cols>
  <sheetData>
    <row r="1" spans="1:3" x14ac:dyDescent="0.3">
      <c r="A1" s="80"/>
      <c r="B1" s="59" t="s">
        <v>0</v>
      </c>
      <c r="C1" s="59" t="s">
        <v>0</v>
      </c>
    </row>
    <row r="2" spans="1:3" x14ac:dyDescent="0.3">
      <c r="A2" s="80"/>
      <c r="B2" s="17">
        <v>44562</v>
      </c>
      <c r="C2" s="17">
        <v>44197</v>
      </c>
    </row>
    <row r="3" spans="1:3" x14ac:dyDescent="0.3">
      <c r="A3" s="80"/>
      <c r="B3" s="17">
        <v>44926</v>
      </c>
      <c r="C3" s="17">
        <v>44561</v>
      </c>
    </row>
    <row r="4" spans="1:3" ht="18" thickBot="1" x14ac:dyDescent="0.35">
      <c r="A4" s="19"/>
      <c r="B4" s="60"/>
      <c r="C4" s="60"/>
    </row>
    <row r="5" spans="1:3" x14ac:dyDescent="0.3">
      <c r="A5" s="20"/>
      <c r="B5" s="61"/>
      <c r="C5" s="61"/>
    </row>
    <row r="6" spans="1:3" x14ac:dyDescent="0.3">
      <c r="A6" s="7" t="s">
        <v>26</v>
      </c>
      <c r="B6" s="62">
        <v>1356044593</v>
      </c>
      <c r="C6" s="62">
        <v>1164418613</v>
      </c>
    </row>
    <row r="7" spans="1:3" x14ac:dyDescent="0.3">
      <c r="A7" s="7" t="s">
        <v>53</v>
      </c>
      <c r="B7" s="62">
        <v>73926517</v>
      </c>
      <c r="C7" s="62">
        <v>72037147</v>
      </c>
    </row>
    <row r="8" spans="1:3" ht="18" thickBot="1" x14ac:dyDescent="0.35">
      <c r="A8" s="7" t="s">
        <v>27</v>
      </c>
      <c r="B8" s="62">
        <v>149312392</v>
      </c>
      <c r="C8" s="62">
        <v>128493903</v>
      </c>
    </row>
    <row r="9" spans="1:3" s="26" customFormat="1" ht="35.25" thickBot="1" x14ac:dyDescent="0.35">
      <c r="A9" s="3" t="s">
        <v>28</v>
      </c>
      <c r="B9" s="63">
        <f>SUM(B6:B8)</f>
        <v>1579283502</v>
      </c>
      <c r="C9" s="63">
        <v>1364949663</v>
      </c>
    </row>
    <row r="10" spans="1:3" x14ac:dyDescent="0.3">
      <c r="A10" s="7"/>
    </row>
    <row r="11" spans="1:3" x14ac:dyDescent="0.3">
      <c r="A11" s="7" t="s">
        <v>29</v>
      </c>
      <c r="B11" s="62">
        <v>-435409965</v>
      </c>
      <c r="C11" s="62">
        <v>-359741684</v>
      </c>
    </row>
    <row r="12" spans="1:3" x14ac:dyDescent="0.3">
      <c r="A12" s="7" t="s">
        <v>30</v>
      </c>
      <c r="B12" s="62">
        <v>-495131807</v>
      </c>
      <c r="C12" s="62">
        <v>-467705112</v>
      </c>
    </row>
    <row r="13" spans="1:3" x14ac:dyDescent="0.3">
      <c r="A13" s="7" t="s">
        <v>47</v>
      </c>
      <c r="B13" s="62">
        <v>-180267951</v>
      </c>
      <c r="C13" s="62">
        <v>-112818316</v>
      </c>
    </row>
    <row r="14" spans="1:3" x14ac:dyDescent="0.3">
      <c r="A14" s="7" t="s">
        <v>31</v>
      </c>
      <c r="B14" s="62">
        <v>-5703430</v>
      </c>
      <c r="C14" s="62">
        <v>-4945824</v>
      </c>
    </row>
    <row r="15" spans="1:3" x14ac:dyDescent="0.3">
      <c r="A15" s="7" t="s">
        <v>32</v>
      </c>
      <c r="B15" s="62">
        <v>-37253061</v>
      </c>
      <c r="C15" s="62">
        <v>-32925423</v>
      </c>
    </row>
    <row r="16" spans="1:3" x14ac:dyDescent="0.3">
      <c r="A16" s="7" t="s">
        <v>33</v>
      </c>
      <c r="B16" s="62">
        <v>-86781521</v>
      </c>
      <c r="C16" s="62">
        <v>-86200783</v>
      </c>
    </row>
    <row r="17" spans="1:3" x14ac:dyDescent="0.3">
      <c r="A17" s="7" t="s">
        <v>54</v>
      </c>
      <c r="B17" s="62">
        <v>-18096076</v>
      </c>
      <c r="C17" s="62">
        <v>7226509</v>
      </c>
    </row>
    <row r="18" spans="1:3" ht="18" thickBot="1" x14ac:dyDescent="0.35">
      <c r="A18" s="7" t="s">
        <v>34</v>
      </c>
      <c r="B18" s="62">
        <v>-174323882</v>
      </c>
      <c r="C18" s="62">
        <v>-187128338</v>
      </c>
    </row>
    <row r="19" spans="1:3" ht="35.25" thickBot="1" x14ac:dyDescent="0.35">
      <c r="A19" s="3" t="s">
        <v>35</v>
      </c>
      <c r="B19" s="63">
        <f>SUM(B9:B18)</f>
        <v>146315809</v>
      </c>
      <c r="C19" s="63">
        <v>120710692</v>
      </c>
    </row>
    <row r="20" spans="1:3" x14ac:dyDescent="0.3">
      <c r="A20" s="7"/>
    </row>
    <row r="21" spans="1:3" x14ac:dyDescent="0.3">
      <c r="A21" s="7" t="s">
        <v>36</v>
      </c>
      <c r="B21" s="62">
        <v>1005543997</v>
      </c>
      <c r="C21" s="62">
        <v>442199967</v>
      </c>
    </row>
    <row r="22" spans="1:3" x14ac:dyDescent="0.3">
      <c r="A22" s="7" t="s">
        <v>55</v>
      </c>
      <c r="B22" s="62">
        <v>-1005543997</v>
      </c>
      <c r="C22" s="62">
        <v>-442199967</v>
      </c>
    </row>
    <row r="23" spans="1:3" x14ac:dyDescent="0.3">
      <c r="A23" s="7" t="s">
        <v>37</v>
      </c>
      <c r="B23" s="62">
        <v>299868442</v>
      </c>
      <c r="C23" s="62">
        <v>704026548</v>
      </c>
    </row>
    <row r="24" spans="1:3" x14ac:dyDescent="0.3">
      <c r="A24" s="7" t="s">
        <v>38</v>
      </c>
      <c r="B24" s="62">
        <v>-299868442</v>
      </c>
      <c r="C24" s="62">
        <v>-704026548</v>
      </c>
    </row>
    <row r="25" spans="1:3" ht="18" thickBot="1" x14ac:dyDescent="0.35">
      <c r="A25" s="7"/>
    </row>
    <row r="26" spans="1:3" ht="18" thickBot="1" x14ac:dyDescent="0.35">
      <c r="A26" s="3" t="s">
        <v>39</v>
      </c>
      <c r="B26" s="63">
        <f>B19+B21+B22+B23+B24</f>
        <v>146315809</v>
      </c>
      <c r="C26" s="63">
        <v>120710692</v>
      </c>
    </row>
    <row r="27" spans="1:3" x14ac:dyDescent="0.3">
      <c r="A27" s="7"/>
    </row>
    <row r="28" spans="1:3" x14ac:dyDescent="0.3">
      <c r="A28" s="7" t="s">
        <v>40</v>
      </c>
      <c r="B28" s="62">
        <v>498370151</v>
      </c>
      <c r="C28" s="62">
        <v>152208435</v>
      </c>
    </row>
    <row r="29" spans="1:3" ht="18" thickBot="1" x14ac:dyDescent="0.35">
      <c r="A29" s="7" t="s">
        <v>41</v>
      </c>
      <c r="B29" s="62">
        <v>-225110222</v>
      </c>
      <c r="C29" s="62">
        <v>-42669235</v>
      </c>
    </row>
    <row r="30" spans="1:3" ht="18" thickBot="1" x14ac:dyDescent="0.35">
      <c r="A30" s="3" t="s">
        <v>42</v>
      </c>
      <c r="B30" s="63">
        <f>B28+B29</f>
        <v>273259929</v>
      </c>
      <c r="C30" s="63">
        <v>109539200</v>
      </c>
    </row>
    <row r="31" spans="1:3" ht="18" thickBot="1" x14ac:dyDescent="0.35">
      <c r="A31" s="7"/>
    </row>
    <row r="32" spans="1:3" ht="18" thickBot="1" x14ac:dyDescent="0.35">
      <c r="A32" s="3" t="s">
        <v>43</v>
      </c>
      <c r="B32" s="63">
        <f>B26+B30</f>
        <v>419575738</v>
      </c>
      <c r="C32" s="63">
        <v>230249892</v>
      </c>
    </row>
    <row r="33" spans="1:3" x14ac:dyDescent="0.3">
      <c r="A33" s="7"/>
    </row>
    <row r="34" spans="1:3" x14ac:dyDescent="0.3">
      <c r="A34" s="7" t="s">
        <v>44</v>
      </c>
      <c r="B34" s="62">
        <v>-72507267</v>
      </c>
      <c r="C34" s="62">
        <v>-53445225</v>
      </c>
    </row>
    <row r="35" spans="1:3" ht="18" thickBot="1" x14ac:dyDescent="0.35">
      <c r="A35" s="7"/>
    </row>
    <row r="36" spans="1:3" ht="18" thickBot="1" x14ac:dyDescent="0.35">
      <c r="A36" s="23" t="s">
        <v>69</v>
      </c>
      <c r="B36" s="63">
        <f>B32+B34</f>
        <v>347068471</v>
      </c>
      <c r="C36" s="63">
        <v>176804667</v>
      </c>
    </row>
    <row r="37" spans="1:3" x14ac:dyDescent="0.3">
      <c r="A37" s="7" t="s">
        <v>58</v>
      </c>
      <c r="B37" s="62">
        <v>351895142</v>
      </c>
      <c r="C37" s="62">
        <v>178145746</v>
      </c>
    </row>
    <row r="38" spans="1:3" x14ac:dyDescent="0.3">
      <c r="A38" s="7" t="s">
        <v>59</v>
      </c>
      <c r="B38" s="62">
        <v>-4826671</v>
      </c>
      <c r="C38" s="62">
        <v>-1341079</v>
      </c>
    </row>
    <row r="39" spans="1:3" x14ac:dyDescent="0.3">
      <c r="A39" s="23" t="s">
        <v>70</v>
      </c>
      <c r="B39" s="58">
        <v>188381504</v>
      </c>
      <c r="C39" s="58">
        <v>11773844</v>
      </c>
    </row>
    <row r="40" spans="1:3" x14ac:dyDescent="0.3">
      <c r="A40" s="15" t="s">
        <v>71</v>
      </c>
      <c r="B40" s="64" t="s">
        <v>127</v>
      </c>
      <c r="C40" s="64" t="s">
        <v>67</v>
      </c>
    </row>
    <row r="41" spans="1:3" x14ac:dyDescent="0.3">
      <c r="A41" s="15" t="s">
        <v>72</v>
      </c>
    </row>
    <row r="42" spans="1:3" x14ac:dyDescent="0.3">
      <c r="A42" s="27" t="s">
        <v>73</v>
      </c>
      <c r="B42" s="62">
        <v>2452222</v>
      </c>
      <c r="C42" s="62">
        <v>15782924</v>
      </c>
    </row>
    <row r="43" spans="1:3" ht="18" thickBot="1" x14ac:dyDescent="0.35">
      <c r="A43" s="27" t="s">
        <v>51</v>
      </c>
      <c r="B43" s="62">
        <v>-8396441</v>
      </c>
      <c r="C43" s="62">
        <v>31649572</v>
      </c>
    </row>
    <row r="44" spans="1:3" ht="18" thickBot="1" x14ac:dyDescent="0.35">
      <c r="A44" s="23" t="s">
        <v>46</v>
      </c>
      <c r="B44" s="63">
        <f>B36+B42+B43</f>
        <v>341124252</v>
      </c>
      <c r="C44" s="63">
        <v>224237163</v>
      </c>
    </row>
    <row r="45" spans="1:3" x14ac:dyDescent="0.3">
      <c r="A45" s="1" t="s">
        <v>58</v>
      </c>
      <c r="B45" s="58">
        <v>345950923</v>
      </c>
      <c r="C45" s="58">
        <v>224390110</v>
      </c>
    </row>
    <row r="46" spans="1:3" x14ac:dyDescent="0.3">
      <c r="A46" s="1" t="s">
        <v>59</v>
      </c>
      <c r="B46" s="58">
        <v>-4826671</v>
      </c>
      <c r="C46" s="58">
        <v>-152947</v>
      </c>
    </row>
  </sheetData>
  <mergeCells count="1">
    <mergeCell ref="A1:A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I27"/>
  <sheetViews>
    <sheetView zoomScale="60" zoomScaleNormal="60" workbookViewId="0">
      <selection activeCell="A20" sqref="A20"/>
    </sheetView>
  </sheetViews>
  <sheetFormatPr defaultColWidth="8.7109375" defaultRowHeight="17.25" x14ac:dyDescent="0.3"/>
  <cols>
    <col min="1" max="1" width="43.28515625" style="56" customWidth="1"/>
    <col min="2" max="2" width="21" style="56" customWidth="1"/>
    <col min="3" max="3" width="23.7109375" style="56" customWidth="1"/>
    <col min="4" max="4" width="20.140625" style="56" customWidth="1"/>
    <col min="5" max="5" width="20.7109375" style="56" customWidth="1"/>
    <col min="6" max="6" width="26.28515625" style="56" customWidth="1"/>
    <col min="7" max="7" width="30.7109375" style="56" customWidth="1"/>
    <col min="8" max="8" width="26.140625" style="56" customWidth="1"/>
    <col min="9" max="9" width="24.7109375" style="56" customWidth="1"/>
    <col min="10" max="16384" width="8.7109375" style="56"/>
  </cols>
  <sheetData>
    <row r="1" spans="1:9" x14ac:dyDescent="0.3">
      <c r="A1" s="82"/>
      <c r="B1" s="81" t="s">
        <v>82</v>
      </c>
      <c r="C1" s="83" t="s">
        <v>135</v>
      </c>
      <c r="D1" s="65" t="s">
        <v>83</v>
      </c>
      <c r="E1" s="81" t="s">
        <v>16</v>
      </c>
      <c r="F1" s="83" t="s">
        <v>136</v>
      </c>
      <c r="G1" s="81" t="s">
        <v>65</v>
      </c>
      <c r="H1" s="81" t="s">
        <v>85</v>
      </c>
      <c r="I1" s="81" t="s">
        <v>86</v>
      </c>
    </row>
    <row r="2" spans="1:9" x14ac:dyDescent="0.3">
      <c r="A2" s="82"/>
      <c r="B2" s="81"/>
      <c r="C2" s="83"/>
      <c r="D2" s="66" t="s">
        <v>84</v>
      </c>
      <c r="E2" s="81"/>
      <c r="F2" s="83"/>
      <c r="G2" s="81"/>
      <c r="H2" s="81"/>
      <c r="I2" s="81"/>
    </row>
    <row r="3" spans="1:9" x14ac:dyDescent="0.3">
      <c r="A3" s="44" t="s">
        <v>128</v>
      </c>
      <c r="B3" s="67">
        <v>117738440</v>
      </c>
      <c r="C3" s="67">
        <v>441418396</v>
      </c>
      <c r="D3" s="67">
        <v>247478865</v>
      </c>
      <c r="E3" s="67">
        <v>1265796861</v>
      </c>
      <c r="F3" s="67">
        <v>1687776834</v>
      </c>
      <c r="G3" s="67">
        <v>-13940839</v>
      </c>
      <c r="H3" s="68" t="s">
        <v>89</v>
      </c>
      <c r="I3" s="67">
        <v>3746268557</v>
      </c>
    </row>
    <row r="4" spans="1:9" x14ac:dyDescent="0.3">
      <c r="A4" s="69" t="s">
        <v>87</v>
      </c>
      <c r="B4" s="70"/>
      <c r="C4" s="70"/>
      <c r="D4" s="70"/>
      <c r="E4" s="70"/>
      <c r="F4" s="70"/>
      <c r="G4" s="70"/>
      <c r="H4" s="70"/>
      <c r="I4" s="70"/>
    </row>
    <row r="5" spans="1:9" x14ac:dyDescent="0.3">
      <c r="A5" s="71" t="s">
        <v>45</v>
      </c>
      <c r="B5" s="70" t="s">
        <v>1</v>
      </c>
      <c r="C5" s="70" t="s">
        <v>1</v>
      </c>
      <c r="D5" s="70" t="s">
        <v>1</v>
      </c>
      <c r="E5" s="70" t="s">
        <v>1</v>
      </c>
      <c r="F5" s="72">
        <v>178145746</v>
      </c>
      <c r="G5" s="70" t="s">
        <v>1</v>
      </c>
      <c r="H5" s="73">
        <v>-1341079</v>
      </c>
      <c r="I5" s="72">
        <v>176804667</v>
      </c>
    </row>
    <row r="6" spans="1:9" x14ac:dyDescent="0.3">
      <c r="A6" s="71" t="s">
        <v>73</v>
      </c>
      <c r="B6" s="70" t="s">
        <v>1</v>
      </c>
      <c r="C6" s="70" t="s">
        <v>1</v>
      </c>
      <c r="D6" s="70" t="s">
        <v>1</v>
      </c>
      <c r="E6" s="70" t="s">
        <v>1</v>
      </c>
      <c r="F6" s="72">
        <v>15782924</v>
      </c>
      <c r="G6" s="70" t="s">
        <v>1</v>
      </c>
      <c r="H6" s="73" t="s">
        <v>1</v>
      </c>
      <c r="I6" s="72">
        <v>15782924</v>
      </c>
    </row>
    <row r="7" spans="1:9" x14ac:dyDescent="0.3">
      <c r="A7" s="71"/>
      <c r="B7" s="74" t="s">
        <v>74</v>
      </c>
      <c r="C7" s="74" t="s">
        <v>79</v>
      </c>
      <c r="D7" s="74" t="s">
        <v>90</v>
      </c>
      <c r="E7" s="74" t="s">
        <v>78</v>
      </c>
      <c r="F7" s="75">
        <v>193928670</v>
      </c>
      <c r="G7" s="74" t="s">
        <v>75</v>
      </c>
      <c r="H7" s="73">
        <v>-1341079</v>
      </c>
      <c r="I7" s="75">
        <v>192587591</v>
      </c>
    </row>
    <row r="8" spans="1:9" x14ac:dyDescent="0.3">
      <c r="A8" s="69" t="s">
        <v>88</v>
      </c>
      <c r="B8" s="65"/>
      <c r="C8" s="65"/>
      <c r="D8" s="65"/>
      <c r="E8" s="65"/>
      <c r="F8" s="65"/>
      <c r="G8" s="65"/>
      <c r="H8" s="65"/>
      <c r="I8" s="65"/>
    </row>
    <row r="9" spans="1:9" x14ac:dyDescent="0.3">
      <c r="A9" s="71" t="s">
        <v>91</v>
      </c>
      <c r="B9" s="65" t="s">
        <v>74</v>
      </c>
      <c r="C9" s="65" t="s">
        <v>77</v>
      </c>
      <c r="D9" s="65" t="s">
        <v>80</v>
      </c>
      <c r="E9" s="65" t="s">
        <v>78</v>
      </c>
      <c r="F9" s="73">
        <v>-95839089</v>
      </c>
      <c r="G9" s="73" t="s">
        <v>1</v>
      </c>
      <c r="H9" s="73" t="s">
        <v>1</v>
      </c>
      <c r="I9" s="73">
        <v>-95839089</v>
      </c>
    </row>
    <row r="10" spans="1:9" x14ac:dyDescent="0.3">
      <c r="A10" s="71" t="s">
        <v>65</v>
      </c>
      <c r="B10" s="65" t="s">
        <v>74</v>
      </c>
      <c r="C10" s="65" t="s">
        <v>76</v>
      </c>
      <c r="D10" s="65" t="s">
        <v>77</v>
      </c>
      <c r="E10" s="65" t="s">
        <v>81</v>
      </c>
      <c r="F10" s="70"/>
      <c r="G10" s="72">
        <v>30461439</v>
      </c>
      <c r="H10" s="72">
        <v>1188132</v>
      </c>
      <c r="I10" s="72">
        <v>31649571</v>
      </c>
    </row>
    <row r="11" spans="1:9" x14ac:dyDescent="0.3">
      <c r="A11" s="71"/>
      <c r="B11" s="66" t="s">
        <v>76</v>
      </c>
      <c r="C11" s="66" t="s">
        <v>76</v>
      </c>
      <c r="D11" s="66" t="s">
        <v>74</v>
      </c>
      <c r="E11" s="66" t="s">
        <v>75</v>
      </c>
      <c r="F11" s="66" t="s">
        <v>75</v>
      </c>
      <c r="G11" s="66" t="s">
        <v>75</v>
      </c>
      <c r="H11" s="75">
        <v>93701702</v>
      </c>
      <c r="I11" s="75">
        <v>93701702</v>
      </c>
    </row>
    <row r="12" spans="1:9" x14ac:dyDescent="0.3">
      <c r="A12" s="44" t="s">
        <v>129</v>
      </c>
      <c r="B12" s="76">
        <v>117738440</v>
      </c>
      <c r="C12" s="76">
        <v>441418396</v>
      </c>
      <c r="D12" s="76">
        <v>247478865</v>
      </c>
      <c r="E12" s="76">
        <v>1265796861</v>
      </c>
      <c r="F12" s="67">
        <v>1785866415</v>
      </c>
      <c r="G12" s="67">
        <v>16520600</v>
      </c>
      <c r="H12" s="67">
        <v>93548755</v>
      </c>
      <c r="I12" s="76">
        <v>3968368332</v>
      </c>
    </row>
    <row r="13" spans="1:9" x14ac:dyDescent="0.3">
      <c r="A13" s="69" t="s">
        <v>87</v>
      </c>
      <c r="B13" s="70"/>
      <c r="C13" s="70"/>
      <c r="D13" s="70"/>
      <c r="E13" s="70"/>
      <c r="F13" s="70"/>
      <c r="G13" s="70"/>
      <c r="H13" s="70"/>
      <c r="I13" s="70"/>
    </row>
    <row r="14" spans="1:9" x14ac:dyDescent="0.3">
      <c r="A14" s="71" t="s">
        <v>45</v>
      </c>
      <c r="B14" s="70" t="s">
        <v>1</v>
      </c>
      <c r="C14" s="70" t="s">
        <v>1</v>
      </c>
      <c r="D14" s="70" t="s">
        <v>1</v>
      </c>
      <c r="E14" s="70" t="s">
        <v>1</v>
      </c>
      <c r="F14" s="72">
        <v>351895142</v>
      </c>
      <c r="G14" s="70" t="s">
        <v>1</v>
      </c>
      <c r="H14" s="73">
        <v>-4826671</v>
      </c>
      <c r="I14" s="72">
        <v>347068471</v>
      </c>
    </row>
    <row r="15" spans="1:9" x14ac:dyDescent="0.3">
      <c r="A15" s="71" t="s">
        <v>73</v>
      </c>
      <c r="B15" s="74" t="s">
        <v>1</v>
      </c>
      <c r="C15" s="74" t="s">
        <v>1</v>
      </c>
      <c r="D15" s="74" t="s">
        <v>1</v>
      </c>
      <c r="E15" s="74" t="s">
        <v>1</v>
      </c>
      <c r="F15" s="75">
        <v>2452222</v>
      </c>
      <c r="G15" s="74" t="s">
        <v>1</v>
      </c>
      <c r="H15" s="73" t="s">
        <v>1</v>
      </c>
      <c r="I15" s="75">
        <v>2452222</v>
      </c>
    </row>
    <row r="16" spans="1:9" x14ac:dyDescent="0.3">
      <c r="A16" s="69"/>
      <c r="B16" s="66" t="s">
        <v>74</v>
      </c>
      <c r="C16" s="66" t="s">
        <v>79</v>
      </c>
      <c r="D16" s="66" t="s">
        <v>90</v>
      </c>
      <c r="E16" s="66" t="s">
        <v>78</v>
      </c>
      <c r="F16" s="76">
        <v>354347364</v>
      </c>
      <c r="G16" s="66" t="s">
        <v>75</v>
      </c>
      <c r="H16" s="77">
        <v>-4826671</v>
      </c>
      <c r="I16" s="77">
        <v>-349520693</v>
      </c>
    </row>
    <row r="17" spans="1:9" x14ac:dyDescent="0.3">
      <c r="A17" s="69" t="s">
        <v>132</v>
      </c>
      <c r="B17" s="65"/>
      <c r="C17" s="65"/>
      <c r="D17" s="65"/>
      <c r="E17" s="65"/>
      <c r="F17" s="73">
        <v>-21873676</v>
      </c>
      <c r="G17" s="65"/>
      <c r="H17" s="65"/>
      <c r="I17" s="65"/>
    </row>
    <row r="18" spans="1:9" x14ac:dyDescent="0.3">
      <c r="A18" s="69" t="s">
        <v>133</v>
      </c>
      <c r="B18" s="65"/>
      <c r="C18" s="65"/>
      <c r="D18" s="65"/>
      <c r="E18" s="65"/>
      <c r="F18" s="72">
        <v>21873676</v>
      </c>
      <c r="G18" s="65"/>
      <c r="H18" s="65"/>
      <c r="I18" s="65"/>
    </row>
    <row r="19" spans="1:9" x14ac:dyDescent="0.3">
      <c r="A19" s="69" t="s">
        <v>88</v>
      </c>
      <c r="B19" s="65"/>
      <c r="C19" s="65"/>
      <c r="D19" s="65"/>
      <c r="E19" s="65"/>
      <c r="F19" s="65"/>
      <c r="G19" s="65"/>
      <c r="H19" s="65"/>
      <c r="I19" s="65"/>
    </row>
    <row r="20" spans="1:9" x14ac:dyDescent="0.3">
      <c r="A20" s="69" t="s">
        <v>134</v>
      </c>
      <c r="B20" s="72">
        <v>1766076600</v>
      </c>
      <c r="C20" s="65"/>
      <c r="D20" s="65"/>
      <c r="E20" s="65"/>
      <c r="F20" s="73">
        <v>-1766076600</v>
      </c>
      <c r="G20" s="65"/>
      <c r="H20" s="65"/>
      <c r="I20" s="65"/>
    </row>
    <row r="21" spans="1:9" x14ac:dyDescent="0.3">
      <c r="A21" s="71" t="s">
        <v>130</v>
      </c>
      <c r="B21" s="65" t="s">
        <v>74</v>
      </c>
      <c r="C21" s="65" t="s">
        <v>77</v>
      </c>
      <c r="D21" s="65" t="s">
        <v>80</v>
      </c>
      <c r="E21" s="65" t="s">
        <v>78</v>
      </c>
      <c r="F21" s="73">
        <v>-174488368</v>
      </c>
      <c r="G21" s="73" t="s">
        <v>1</v>
      </c>
      <c r="H21" s="73" t="s">
        <v>1</v>
      </c>
      <c r="I21" s="73">
        <v>-174488368</v>
      </c>
    </row>
    <row r="22" spans="1:9" x14ac:dyDescent="0.3">
      <c r="A22" s="71" t="s">
        <v>65</v>
      </c>
      <c r="B22" s="65" t="s">
        <v>74</v>
      </c>
      <c r="C22" s="65" t="s">
        <v>76</v>
      </c>
      <c r="D22" s="65" t="s">
        <v>77</v>
      </c>
      <c r="E22" s="65" t="s">
        <v>81</v>
      </c>
      <c r="F22" s="70"/>
      <c r="G22" s="72">
        <v>3411659</v>
      </c>
      <c r="H22" s="73">
        <v>-11808100</v>
      </c>
      <c r="I22" s="73">
        <v>-8396441</v>
      </c>
    </row>
    <row r="23" spans="1:9" x14ac:dyDescent="0.3">
      <c r="A23" s="71" t="s">
        <v>85</v>
      </c>
      <c r="B23" s="66" t="s">
        <v>76</v>
      </c>
      <c r="C23" s="66" t="s">
        <v>76</v>
      </c>
      <c r="D23" s="66" t="s">
        <v>74</v>
      </c>
      <c r="E23" s="66" t="s">
        <v>75</v>
      </c>
      <c r="F23" s="66" t="s">
        <v>75</v>
      </c>
      <c r="G23" s="66" t="s">
        <v>75</v>
      </c>
      <c r="H23" s="75">
        <v>5904050</v>
      </c>
      <c r="I23" s="75">
        <v>5904050</v>
      </c>
    </row>
    <row r="24" spans="1:9" x14ac:dyDescent="0.3">
      <c r="A24" s="44" t="s">
        <v>131</v>
      </c>
      <c r="B24" s="76">
        <v>1883815040</v>
      </c>
      <c r="C24" s="76">
        <v>441418396</v>
      </c>
      <c r="D24" s="76">
        <v>247478865</v>
      </c>
      <c r="E24" s="76">
        <v>1265796861</v>
      </c>
      <c r="F24" s="67">
        <v>199648810</v>
      </c>
      <c r="G24" s="67">
        <v>19932259</v>
      </c>
      <c r="H24" s="67">
        <v>82818034</v>
      </c>
      <c r="I24" s="76">
        <v>4140908265</v>
      </c>
    </row>
    <row r="25" spans="1:9" x14ac:dyDescent="0.3">
      <c r="A25" s="78"/>
      <c r="B25" s="78"/>
      <c r="C25" s="78"/>
      <c r="D25" s="78"/>
      <c r="E25" s="78"/>
      <c r="F25" s="78"/>
      <c r="G25" s="78"/>
      <c r="H25" s="78"/>
      <c r="I25" s="78"/>
    </row>
    <row r="26" spans="1:9" x14ac:dyDescent="0.3">
      <c r="A26" s="78"/>
      <c r="B26" s="78"/>
      <c r="C26" s="78"/>
      <c r="D26" s="78"/>
      <c r="E26" s="78"/>
      <c r="F26" s="79"/>
      <c r="G26" s="79"/>
      <c r="H26" s="79"/>
      <c r="I26" s="79"/>
    </row>
    <row r="27" spans="1:9" x14ac:dyDescent="0.3">
      <c r="A27" s="78"/>
      <c r="B27" s="78"/>
      <c r="C27" s="78"/>
      <c r="D27" s="78"/>
      <c r="E27" s="78"/>
      <c r="F27" s="78"/>
      <c r="G27" s="78"/>
      <c r="H27" s="78"/>
      <c r="I27" s="78"/>
    </row>
  </sheetData>
  <mergeCells count="8">
    <mergeCell ref="G1:G2"/>
    <mergeCell ref="H1:H2"/>
    <mergeCell ref="I1:I2"/>
    <mergeCell ref="A1:A2"/>
    <mergeCell ref="B1:B2"/>
    <mergeCell ref="C1:C2"/>
    <mergeCell ref="E1:E2"/>
    <mergeCell ref="F1:F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8"/>
  <sheetViews>
    <sheetView zoomScale="60" zoomScaleNormal="60" workbookViewId="0">
      <selection activeCell="C60" sqref="C60"/>
    </sheetView>
  </sheetViews>
  <sheetFormatPr defaultRowHeight="17.25" x14ac:dyDescent="0.3"/>
  <cols>
    <col min="2" max="2" width="64.85546875" style="30" customWidth="1"/>
    <col min="3" max="4" width="27.85546875" style="30" customWidth="1"/>
    <col min="6" max="6" width="58.28515625" style="30" customWidth="1"/>
    <col min="7" max="7" width="35.85546875" customWidth="1"/>
  </cols>
  <sheetData>
    <row r="1" spans="1:7" x14ac:dyDescent="0.25">
      <c r="A1" s="84"/>
      <c r="B1" s="85"/>
      <c r="C1" s="53" t="s">
        <v>68</v>
      </c>
      <c r="D1" s="51" t="s">
        <v>66</v>
      </c>
      <c r="E1" s="84"/>
      <c r="F1" s="52"/>
    </row>
    <row r="2" spans="1:7" x14ac:dyDescent="0.25">
      <c r="A2" s="84"/>
      <c r="B2" s="85"/>
      <c r="C2" s="51" t="s">
        <v>137</v>
      </c>
      <c r="D2" s="51" t="s">
        <v>60</v>
      </c>
      <c r="E2" s="84"/>
      <c r="F2" s="52"/>
    </row>
    <row r="3" spans="1:7" x14ac:dyDescent="0.25">
      <c r="A3" s="32"/>
      <c r="B3" s="38"/>
      <c r="C3" s="53"/>
      <c r="D3" s="53"/>
      <c r="E3" s="32"/>
      <c r="F3" s="52"/>
    </row>
    <row r="4" spans="1:7" x14ac:dyDescent="0.25">
      <c r="A4" s="32"/>
      <c r="B4" s="28" t="s">
        <v>43</v>
      </c>
      <c r="C4" s="41">
        <v>419575738</v>
      </c>
      <c r="D4" s="41">
        <v>230249892</v>
      </c>
      <c r="E4" s="32"/>
      <c r="F4" s="52"/>
    </row>
    <row r="5" spans="1:7" x14ac:dyDescent="0.25">
      <c r="A5" s="32"/>
      <c r="B5" s="28"/>
      <c r="C5" s="53"/>
      <c r="D5" s="53"/>
      <c r="E5" s="32"/>
      <c r="F5" s="52"/>
    </row>
    <row r="6" spans="1:7" x14ac:dyDescent="0.25">
      <c r="A6" s="32"/>
      <c r="B6" s="31" t="s">
        <v>92</v>
      </c>
      <c r="C6" s="53"/>
      <c r="D6" s="53"/>
      <c r="E6" s="32"/>
      <c r="F6" s="31"/>
    </row>
    <row r="7" spans="1:7" x14ac:dyDescent="0.25">
      <c r="A7" s="32"/>
      <c r="B7" s="31"/>
      <c r="C7" s="39"/>
      <c r="D7" s="39"/>
      <c r="E7" s="32"/>
      <c r="F7" s="55"/>
    </row>
    <row r="8" spans="1:7" x14ac:dyDescent="0.25">
      <c r="A8" s="32"/>
      <c r="B8" s="32" t="s">
        <v>29</v>
      </c>
      <c r="C8" s="42">
        <v>435409965</v>
      </c>
      <c r="D8" s="42">
        <v>359741684</v>
      </c>
      <c r="E8" s="32"/>
      <c r="F8" s="55"/>
      <c r="G8" s="55"/>
    </row>
    <row r="9" spans="1:7" x14ac:dyDescent="0.25">
      <c r="A9" s="32"/>
      <c r="B9" s="32" t="s">
        <v>93</v>
      </c>
      <c r="C9" s="36">
        <v>-451748</v>
      </c>
      <c r="D9" s="36">
        <v>-743351</v>
      </c>
      <c r="E9" s="32"/>
      <c r="F9" s="55"/>
      <c r="G9" s="55"/>
    </row>
    <row r="10" spans="1:7" x14ac:dyDescent="0.25">
      <c r="A10" s="32"/>
      <c r="B10" s="32" t="s">
        <v>94</v>
      </c>
      <c r="C10" s="36">
        <v>13759358</v>
      </c>
      <c r="D10" s="36">
        <v>-8348417</v>
      </c>
      <c r="E10" s="32"/>
      <c r="F10" s="55"/>
      <c r="G10" s="55"/>
    </row>
    <row r="11" spans="1:7" ht="34.5" x14ac:dyDescent="0.25">
      <c r="A11" s="84"/>
      <c r="B11" s="55" t="s">
        <v>95</v>
      </c>
      <c r="C11" s="42">
        <v>-107066896</v>
      </c>
      <c r="D11" s="42">
        <v>-82528005</v>
      </c>
      <c r="E11" s="84"/>
      <c r="F11" s="55"/>
      <c r="G11" s="55"/>
    </row>
    <row r="12" spans="1:7" x14ac:dyDescent="0.25">
      <c r="A12" s="84"/>
      <c r="B12" s="55" t="s">
        <v>96</v>
      </c>
      <c r="C12" s="42">
        <v>2341979</v>
      </c>
      <c r="D12" s="42">
        <v>1238790</v>
      </c>
      <c r="E12" s="84"/>
      <c r="F12" s="55"/>
      <c r="G12" s="55"/>
    </row>
    <row r="13" spans="1:7" x14ac:dyDescent="0.25">
      <c r="A13" s="32"/>
      <c r="B13" s="55" t="s">
        <v>97</v>
      </c>
      <c r="C13" s="47">
        <v>5541410</v>
      </c>
      <c r="D13" s="47">
        <v>3165348</v>
      </c>
      <c r="E13" s="32"/>
      <c r="F13" s="55"/>
      <c r="G13" s="55"/>
    </row>
    <row r="14" spans="1:7" x14ac:dyDescent="0.25">
      <c r="A14" s="32"/>
      <c r="B14" s="55" t="s">
        <v>98</v>
      </c>
      <c r="C14" s="36">
        <v>-286877258</v>
      </c>
      <c r="D14" s="36">
        <v>-87969821</v>
      </c>
      <c r="E14" s="32"/>
      <c r="F14" s="55"/>
      <c r="G14" s="55"/>
    </row>
    <row r="15" spans="1:7" x14ac:dyDescent="0.25">
      <c r="A15" s="84"/>
      <c r="B15" s="55" t="s">
        <v>99</v>
      </c>
      <c r="C15" s="42">
        <v>1695530</v>
      </c>
      <c r="D15" s="42">
        <v>247729</v>
      </c>
      <c r="E15" s="84"/>
      <c r="F15" s="55"/>
      <c r="G15" s="55"/>
    </row>
    <row r="16" spans="1:7" x14ac:dyDescent="0.25">
      <c r="A16" s="84"/>
      <c r="B16" s="55" t="s">
        <v>100</v>
      </c>
      <c r="C16" s="42">
        <v>13249122</v>
      </c>
      <c r="D16" s="42">
        <v>848843</v>
      </c>
      <c r="E16" s="84"/>
      <c r="F16" s="55"/>
      <c r="G16" s="55"/>
    </row>
    <row r="17" spans="1:7" x14ac:dyDescent="0.25">
      <c r="A17" s="32"/>
      <c r="B17" s="55" t="s">
        <v>101</v>
      </c>
      <c r="C17" s="36">
        <v>42126151</v>
      </c>
      <c r="D17" s="36">
        <v>90592388</v>
      </c>
      <c r="E17" s="32"/>
      <c r="F17" s="55"/>
      <c r="G17" s="55"/>
    </row>
    <row r="18" spans="1:7" x14ac:dyDescent="0.25">
      <c r="A18" s="32"/>
      <c r="B18" s="55" t="s">
        <v>102</v>
      </c>
      <c r="C18" s="36">
        <v>-50739681</v>
      </c>
      <c r="D18" s="36">
        <v>-38979408</v>
      </c>
      <c r="E18" s="32"/>
      <c r="F18" s="55"/>
      <c r="G18" s="55"/>
    </row>
    <row r="19" spans="1:7" x14ac:dyDescent="0.25">
      <c r="A19" s="32"/>
      <c r="B19" s="55" t="s">
        <v>103</v>
      </c>
      <c r="C19" s="36">
        <v>55752281</v>
      </c>
      <c r="D19" s="36">
        <v>13563216</v>
      </c>
      <c r="E19" s="32"/>
      <c r="F19" s="55"/>
      <c r="G19" s="55"/>
    </row>
    <row r="20" spans="1:7" ht="34.5" x14ac:dyDescent="0.25">
      <c r="A20" s="32"/>
      <c r="B20" s="55" t="s">
        <v>104</v>
      </c>
      <c r="C20" s="36">
        <v>2312196</v>
      </c>
      <c r="D20" s="36">
        <v>-761003</v>
      </c>
      <c r="E20" s="32"/>
      <c r="F20" s="55"/>
      <c r="G20" s="55"/>
    </row>
    <row r="21" spans="1:7" x14ac:dyDescent="0.25">
      <c r="A21" s="32"/>
      <c r="B21" s="55" t="s">
        <v>105</v>
      </c>
      <c r="C21" s="37">
        <v>-834770</v>
      </c>
      <c r="D21" s="37" t="s">
        <v>77</v>
      </c>
      <c r="E21" s="32"/>
      <c r="F21" s="55"/>
      <c r="G21" s="55"/>
    </row>
    <row r="22" spans="1:7" x14ac:dyDescent="0.25">
      <c r="A22" s="32"/>
      <c r="B22" s="52" t="s">
        <v>106</v>
      </c>
      <c r="C22" s="48">
        <v>545793377</v>
      </c>
      <c r="D22" s="48">
        <v>480317885</v>
      </c>
      <c r="E22" s="32"/>
      <c r="F22" s="52"/>
      <c r="G22" s="55"/>
    </row>
    <row r="23" spans="1:7" x14ac:dyDescent="0.25">
      <c r="A23" s="32"/>
      <c r="B23" s="55"/>
      <c r="C23" s="29"/>
      <c r="D23" s="29"/>
      <c r="E23" s="32"/>
      <c r="F23" s="52"/>
      <c r="G23" s="55"/>
    </row>
    <row r="24" spans="1:7" x14ac:dyDescent="0.25">
      <c r="A24" s="84"/>
      <c r="B24" s="55"/>
      <c r="C24" s="34"/>
      <c r="D24" s="34"/>
      <c r="E24" s="84"/>
      <c r="F24" s="55"/>
      <c r="G24" s="55"/>
    </row>
    <row r="25" spans="1:7" x14ac:dyDescent="0.25">
      <c r="A25" s="84"/>
      <c r="B25" s="55" t="s">
        <v>107</v>
      </c>
      <c r="C25" s="36">
        <v>110453918</v>
      </c>
      <c r="D25" s="36">
        <v>-75164629</v>
      </c>
      <c r="E25" s="84"/>
      <c r="F25" s="55"/>
      <c r="G25" s="52"/>
    </row>
    <row r="26" spans="1:7" x14ac:dyDescent="0.25">
      <c r="A26" s="32"/>
      <c r="B26" s="55" t="s">
        <v>108</v>
      </c>
      <c r="C26" s="36">
        <v>-320635665</v>
      </c>
      <c r="D26" s="36">
        <v>-171968274</v>
      </c>
      <c r="E26" s="32"/>
      <c r="F26" s="55"/>
    </row>
    <row r="27" spans="1:7" x14ac:dyDescent="0.25">
      <c r="A27" s="32"/>
      <c r="B27" s="55" t="s">
        <v>109</v>
      </c>
      <c r="C27" s="49">
        <v>326100884</v>
      </c>
      <c r="D27" s="49">
        <v>389357908</v>
      </c>
      <c r="E27" s="32"/>
      <c r="F27" s="55"/>
    </row>
    <row r="28" spans="1:7" x14ac:dyDescent="0.25">
      <c r="A28" s="32"/>
      <c r="B28" s="52" t="s">
        <v>110</v>
      </c>
      <c r="C28" s="43">
        <v>661712514</v>
      </c>
      <c r="D28" s="43">
        <v>622542890</v>
      </c>
      <c r="E28" s="32"/>
      <c r="F28" s="52"/>
    </row>
    <row r="29" spans="1:7" x14ac:dyDescent="0.25">
      <c r="A29" s="84"/>
      <c r="B29" s="55"/>
      <c r="C29" s="53"/>
      <c r="D29" s="53"/>
      <c r="E29" s="84"/>
      <c r="F29" s="52"/>
    </row>
    <row r="30" spans="1:7" x14ac:dyDescent="0.25">
      <c r="A30" s="84"/>
      <c r="B30" s="55" t="s">
        <v>111</v>
      </c>
      <c r="C30" s="49">
        <v>-69604175</v>
      </c>
      <c r="D30" s="49">
        <v>-7369936</v>
      </c>
      <c r="E30" s="84"/>
      <c r="F30" s="55"/>
    </row>
    <row r="31" spans="1:7" x14ac:dyDescent="0.25">
      <c r="A31" s="32"/>
      <c r="B31" s="55" t="s">
        <v>112</v>
      </c>
      <c r="C31" s="42">
        <v>1277835</v>
      </c>
      <c r="D31" s="42">
        <v>972988</v>
      </c>
      <c r="E31" s="32"/>
      <c r="F31" s="55"/>
    </row>
    <row r="32" spans="1:7" x14ac:dyDescent="0.25">
      <c r="A32" s="32"/>
      <c r="B32" s="55" t="s">
        <v>113</v>
      </c>
      <c r="C32" s="49">
        <v>-77532781</v>
      </c>
      <c r="D32" s="49">
        <v>-24095578</v>
      </c>
      <c r="E32" s="32"/>
      <c r="F32" s="55"/>
    </row>
    <row r="33" spans="1:6" x14ac:dyDescent="0.25">
      <c r="A33" s="32"/>
      <c r="B33" s="55"/>
      <c r="C33" s="53"/>
      <c r="D33" s="53"/>
      <c r="E33" s="32"/>
      <c r="F33" s="52"/>
    </row>
    <row r="34" spans="1:6" x14ac:dyDescent="0.25">
      <c r="B34" s="52" t="s">
        <v>138</v>
      </c>
      <c r="C34" s="54">
        <v>515853393</v>
      </c>
      <c r="D34" s="54">
        <v>592050364</v>
      </c>
      <c r="F34" s="52"/>
    </row>
    <row r="35" spans="1:6" x14ac:dyDescent="0.25">
      <c r="B35" s="52"/>
      <c r="C35" s="53"/>
      <c r="D35" s="53"/>
      <c r="F35" s="55"/>
    </row>
    <row r="36" spans="1:6" x14ac:dyDescent="0.25">
      <c r="B36" s="52" t="s">
        <v>114</v>
      </c>
      <c r="C36" s="52"/>
      <c r="D36" s="52"/>
      <c r="F36" s="52"/>
    </row>
    <row r="37" spans="1:6" x14ac:dyDescent="0.25">
      <c r="B37" s="52" t="s">
        <v>115</v>
      </c>
      <c r="C37" s="52"/>
      <c r="D37" s="52"/>
      <c r="F37" s="52"/>
    </row>
    <row r="38" spans="1:6" x14ac:dyDescent="0.25">
      <c r="B38" s="55" t="s">
        <v>116</v>
      </c>
      <c r="C38" s="49">
        <v>-598243216</v>
      </c>
      <c r="D38" s="49">
        <v>-941370046</v>
      </c>
      <c r="F38" s="33"/>
    </row>
    <row r="39" spans="1:6" x14ac:dyDescent="0.25">
      <c r="B39" s="55" t="s">
        <v>117</v>
      </c>
      <c r="C39" s="49">
        <v>-18801250</v>
      </c>
      <c r="D39" s="49">
        <v>-47304652</v>
      </c>
      <c r="F39" s="33"/>
    </row>
    <row r="40" spans="1:6" x14ac:dyDescent="0.25">
      <c r="B40" s="55" t="s">
        <v>118</v>
      </c>
      <c r="C40" s="42">
        <v>479363</v>
      </c>
      <c r="D40" s="42">
        <v>861814</v>
      </c>
      <c r="F40" s="55"/>
    </row>
    <row r="41" spans="1:6" x14ac:dyDescent="0.25">
      <c r="B41" s="55" t="s">
        <v>119</v>
      </c>
      <c r="C41" s="50">
        <v>133208997</v>
      </c>
      <c r="D41" s="50">
        <v>206422259</v>
      </c>
      <c r="F41" s="55"/>
    </row>
    <row r="42" spans="1:6" x14ac:dyDescent="0.25">
      <c r="B42" s="55"/>
      <c r="C42" s="40"/>
      <c r="D42" s="40"/>
      <c r="F42" s="52"/>
    </row>
    <row r="43" spans="1:6" x14ac:dyDescent="0.25">
      <c r="B43" s="52" t="s">
        <v>139</v>
      </c>
      <c r="C43" s="46">
        <v>-483356106</v>
      </c>
      <c r="D43" s="46">
        <v>-781390625</v>
      </c>
      <c r="F43" s="52"/>
    </row>
    <row r="44" spans="1:6" x14ac:dyDescent="0.25">
      <c r="B44" s="52"/>
      <c r="C44" s="40"/>
      <c r="D44" s="40"/>
      <c r="F44" s="55"/>
    </row>
    <row r="45" spans="1:6" x14ac:dyDescent="0.25">
      <c r="B45" s="52" t="s">
        <v>139</v>
      </c>
      <c r="C45" s="52"/>
      <c r="D45" s="52"/>
      <c r="F45" s="52"/>
    </row>
    <row r="46" spans="1:6" x14ac:dyDescent="0.25">
      <c r="B46" s="33" t="s">
        <v>134</v>
      </c>
      <c r="C46" s="42">
        <v>3205405</v>
      </c>
      <c r="D46" s="52"/>
      <c r="F46" s="52"/>
    </row>
    <row r="47" spans="1:6" x14ac:dyDescent="0.25">
      <c r="B47" s="33" t="s">
        <v>120</v>
      </c>
      <c r="C47" s="42" t="s">
        <v>1</v>
      </c>
      <c r="D47" s="42">
        <v>403248362</v>
      </c>
      <c r="F47" s="55"/>
    </row>
    <row r="48" spans="1:6" x14ac:dyDescent="0.25">
      <c r="B48" s="33" t="s">
        <v>121</v>
      </c>
      <c r="C48" s="39" t="s">
        <v>1</v>
      </c>
      <c r="D48" s="42">
        <v>103086442</v>
      </c>
      <c r="F48" s="55"/>
    </row>
    <row r="49" spans="2:6" x14ac:dyDescent="0.25">
      <c r="B49" s="55" t="s">
        <v>122</v>
      </c>
      <c r="C49" s="49">
        <v>-143485273</v>
      </c>
      <c r="D49" s="49">
        <v>-70179940</v>
      </c>
      <c r="F49" s="55"/>
    </row>
    <row r="50" spans="2:6" x14ac:dyDescent="0.25">
      <c r="B50" s="55" t="s">
        <v>123</v>
      </c>
      <c r="C50" s="42">
        <v>291740052</v>
      </c>
      <c r="D50" s="42">
        <v>-20285208</v>
      </c>
      <c r="F50" s="55"/>
    </row>
    <row r="51" spans="2:6" x14ac:dyDescent="0.25">
      <c r="B51" s="55" t="s">
        <v>124</v>
      </c>
      <c r="C51" s="49">
        <v>-5157454</v>
      </c>
      <c r="D51" s="49">
        <v>-4704239</v>
      </c>
      <c r="F51" s="33"/>
    </row>
    <row r="52" spans="2:6" x14ac:dyDescent="0.25">
      <c r="B52" s="55" t="s">
        <v>125</v>
      </c>
      <c r="C52" s="49">
        <v>-175088518</v>
      </c>
      <c r="D52" s="49">
        <v>-96322140</v>
      </c>
      <c r="F52" s="55"/>
    </row>
    <row r="53" spans="2:6" x14ac:dyDescent="0.3">
      <c r="B53" s="55"/>
      <c r="C53" s="53"/>
      <c r="D53" s="53"/>
    </row>
    <row r="54" spans="2:6" x14ac:dyDescent="0.25">
      <c r="B54" s="52" t="s">
        <v>140</v>
      </c>
      <c r="C54" s="46">
        <v>-28785788</v>
      </c>
      <c r="D54" s="54">
        <v>314843277</v>
      </c>
      <c r="F54" s="52"/>
    </row>
    <row r="55" spans="2:6" x14ac:dyDescent="0.25">
      <c r="B55" s="55"/>
      <c r="C55" s="53"/>
      <c r="D55" s="53"/>
      <c r="F55" s="52"/>
    </row>
    <row r="56" spans="2:6" x14ac:dyDescent="0.25">
      <c r="B56" s="44" t="s">
        <v>141</v>
      </c>
      <c r="C56" s="46">
        <v>3711499</v>
      </c>
      <c r="D56" s="46">
        <v>125503016</v>
      </c>
      <c r="F56" s="44"/>
    </row>
    <row r="57" spans="2:6" x14ac:dyDescent="0.25">
      <c r="B57" s="52"/>
      <c r="C57" s="39"/>
      <c r="D57" s="39"/>
      <c r="F57" s="52"/>
    </row>
    <row r="58" spans="2:6" ht="34.5" x14ac:dyDescent="0.25">
      <c r="B58" s="44" t="s">
        <v>142</v>
      </c>
      <c r="C58" s="48">
        <v>414955056</v>
      </c>
      <c r="D58" s="48">
        <v>289452040</v>
      </c>
      <c r="F58" s="44"/>
    </row>
    <row r="59" spans="2:6" x14ac:dyDescent="0.25">
      <c r="B59" s="44"/>
      <c r="C59" s="29"/>
      <c r="D59" s="29"/>
      <c r="F59" s="52"/>
    </row>
    <row r="60" spans="2:6" x14ac:dyDescent="0.25">
      <c r="B60" s="44" t="s">
        <v>143</v>
      </c>
      <c r="C60" s="35">
        <v>418666555</v>
      </c>
      <c r="D60" s="35">
        <v>414955056</v>
      </c>
      <c r="F60" s="44"/>
    </row>
    <row r="61" spans="2:6" x14ac:dyDescent="0.3">
      <c r="B61" s="55"/>
      <c r="F61" s="45"/>
    </row>
    <row r="62" spans="2:6" x14ac:dyDescent="0.3">
      <c r="B62" s="44"/>
    </row>
    <row r="63" spans="2:6" x14ac:dyDescent="0.3">
      <c r="B63" s="52"/>
    </row>
    <row r="64" spans="2:6" x14ac:dyDescent="0.3">
      <c r="B64" s="52"/>
    </row>
    <row r="65" spans="2:2" x14ac:dyDescent="0.3">
      <c r="B65" s="44"/>
    </row>
    <row r="66" spans="2:2" x14ac:dyDescent="0.3">
      <c r="B66" s="45"/>
    </row>
    <row r="67" spans="2:2" x14ac:dyDescent="0.3">
      <c r="B67" s="45"/>
    </row>
    <row r="68" spans="2:2" x14ac:dyDescent="0.3">
      <c r="B68" s="45"/>
    </row>
  </sheetData>
  <mergeCells count="11">
    <mergeCell ref="A29:A30"/>
    <mergeCell ref="E29:E30"/>
    <mergeCell ref="A15:A16"/>
    <mergeCell ref="E15:E16"/>
    <mergeCell ref="A24:A25"/>
    <mergeCell ref="E24:E25"/>
    <mergeCell ref="A1:A2"/>
    <mergeCell ref="B1:B2"/>
    <mergeCell ref="E1:E2"/>
    <mergeCell ref="A11:A12"/>
    <mergeCell ref="E11:E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 Poz.Fin. 31122022-En</vt:lpstr>
      <vt:lpstr>Rez. Glob_31122022-En</vt:lpstr>
      <vt:lpstr>Capitaluri_31122021-En</vt:lpstr>
      <vt:lpstr>Flux de numerar_31122022-En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Lucia Serban Alexandru</dc:creator>
  <cp:lastModifiedBy>Lacramioara Brandusa Ciolpan</cp:lastModifiedBy>
  <dcterms:created xsi:type="dcterms:W3CDTF">2020-02-03T07:45:11Z</dcterms:created>
  <dcterms:modified xsi:type="dcterms:W3CDTF">2023-04-26T12:43:51Z</dcterms:modified>
</cp:coreProperties>
</file>