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Dep.Economic\Dir.BugetFinante\ServBugete\Adrian\Tarife\Tarif transport\19-20\publicare tarife 01.09.2019\informatii venit 19-20 romana\"/>
    </mc:Choice>
  </mc:AlternateContent>
  <bookViews>
    <workbookView xWindow="0" yWindow="0" windowWidth="19200" windowHeight="6170"/>
  </bookViews>
  <sheets>
    <sheet name="Model simplificat tarife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Fill" localSheetId="0" hidden="1">[1]Fe!#REF!</definedName>
    <definedName name="_Fill" hidden="1">[1]Fe!#REF!</definedName>
    <definedName name="a" localSheetId="0" hidden="1">[2]Fe!#REF!</definedName>
    <definedName name="a" hidden="1">[3]Fe!#REF!</definedName>
    <definedName name="aa" localSheetId="0" hidden="1">[2]Fe!#REF!</definedName>
    <definedName name="aa" hidden="1">[3]Fe!#REF!</definedName>
    <definedName name="amortizare" localSheetId="0" hidden="1">[4]Fe!#REF!</definedName>
    <definedName name="amortizare" hidden="1">[5]Fe!#REF!</definedName>
    <definedName name="ddd">#REF!</definedName>
    <definedName name="extras_1" localSheetId="0">'Model simplificat tarife'!#REF!</definedName>
    <definedName name="extras_1">#REF!</definedName>
    <definedName name="Fees">[6]bei!#REF!</definedName>
    <definedName name="fill" hidden="1">[2]Fe!#REF!</definedName>
    <definedName name="montat_robinet_pe_conducta" localSheetId="0">[7]Q2013!#REF!</definedName>
    <definedName name="montat_robinet_pe_conducta">[8]Q2013!#REF!</definedName>
    <definedName name="Print_Area_MI" localSheetId="0">'Model simplificat tarife'!#REF!</definedName>
    <definedName name="Print_Area_MI">#REF!</definedName>
    <definedName name="sss">[7]Q2013!#REF!</definedName>
    <definedName name="xy">#REF!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2" i="1" l="1"/>
  <c r="R23" i="1"/>
  <c r="R26" i="1"/>
  <c r="R27" i="1"/>
  <c r="N43" i="1"/>
  <c r="N42" i="1"/>
  <c r="N27" i="1"/>
  <c r="N26" i="1"/>
  <c r="N23" i="1"/>
  <c r="N22" i="1"/>
  <c r="F43" i="1"/>
  <c r="F42" i="1"/>
  <c r="F27" i="1"/>
  <c r="F26" i="1"/>
  <c r="F23" i="1"/>
  <c r="F22" i="1"/>
  <c r="B27" i="1"/>
  <c r="B26" i="1"/>
  <c r="B23" i="1"/>
  <c r="B22" i="1"/>
  <c r="U5" i="1" l="1"/>
  <c r="U49" i="1" s="1"/>
  <c r="U50" i="1" s="1"/>
  <c r="T5" i="1"/>
  <c r="T49" i="1" s="1"/>
  <c r="T50" i="1" s="1"/>
  <c r="Q5" i="1"/>
  <c r="Q49" i="1" s="1"/>
  <c r="Q50" i="1" s="1"/>
  <c r="P5" i="1"/>
  <c r="P49" i="1" s="1"/>
  <c r="P50" i="1" s="1"/>
  <c r="M5" i="1"/>
  <c r="M49" i="1" s="1"/>
  <c r="M50" i="1" s="1"/>
  <c r="L5" i="1"/>
  <c r="L49" i="1" s="1"/>
  <c r="L50" i="1" s="1"/>
  <c r="I5" i="1"/>
  <c r="I49" i="1" s="1"/>
  <c r="I50" i="1" s="1"/>
  <c r="H5" i="1"/>
  <c r="H49" i="1" s="1"/>
  <c r="H50" i="1" s="1"/>
  <c r="D5" i="1" l="1"/>
  <c r="D49" i="1" s="1"/>
  <c r="D50" i="1" s="1"/>
  <c r="E5" i="1" l="1"/>
  <c r="E49" i="1" s="1"/>
  <c r="E50" i="1" s="1"/>
</calcChain>
</file>

<file path=xl/sharedStrings.xml><?xml version="1.0" encoding="utf-8"?>
<sst xmlns="http://schemas.openxmlformats.org/spreadsheetml/2006/main" count="103" uniqueCount="65">
  <si>
    <t>An gazier oct.2020-sept.2021 estimat</t>
  </si>
  <si>
    <t>An gazier oct.2021-sept.2022 estimat</t>
  </si>
  <si>
    <t>An gazier oct.2022-sept.2023 estimat</t>
  </si>
  <si>
    <t>An gazier oct.2023-sept.2024 estimat</t>
  </si>
  <si>
    <t>Venit total (mii lei)</t>
  </si>
  <si>
    <t>Venit componenta rezervare de capacitate (mii lei)</t>
  </si>
  <si>
    <t>procent alocare a venitului total in venituri fixe</t>
  </si>
  <si>
    <t>procent alocare grup puncte intrare/iesire</t>
  </si>
  <si>
    <t>Estimari de rezervare de capacitate</t>
  </si>
  <si>
    <t>grup puncte intrare</t>
  </si>
  <si>
    <t>grup puncte iesire</t>
  </si>
  <si>
    <t>Venit - mii lei</t>
  </si>
  <si>
    <t>nr. ore</t>
  </si>
  <si>
    <t>coeficient</t>
  </si>
  <si>
    <t>capacitate MWh</t>
  </si>
  <si>
    <t>capacitati ferme termen lung</t>
  </si>
  <si>
    <t>Intrare inmagazinare termen lung</t>
  </si>
  <si>
    <t>Iesire inmagazinare termen lung</t>
  </si>
  <si>
    <t>capacitati ferme termen lung intreruptibile</t>
  </si>
  <si>
    <t>capacitati ferme termen scurt luna aprilie vara</t>
  </si>
  <si>
    <t>capacitati ferme termen scurt luna aprilie vara inmagazinare</t>
  </si>
  <si>
    <t>capacitati ferme termen scurt luna mai vara</t>
  </si>
  <si>
    <t>capacitati ferme termen scurt luna mai vara inmagazinare</t>
  </si>
  <si>
    <t>capacitati ferme termen scurt luna iunie vara</t>
  </si>
  <si>
    <t>capacitati ferme termen scurt luna iunie vara inmagazinare</t>
  </si>
  <si>
    <t>capacitati ferme termen scurt luna iulie vara</t>
  </si>
  <si>
    <t>capacitati ferme termen scurt luna iulie vara inmagazinare</t>
  </si>
  <si>
    <t>capacitati ferme termen scurt luna august vara</t>
  </si>
  <si>
    <t>capacitati ferme termen scurt luna august vara inmagazinare</t>
  </si>
  <si>
    <t>capacitati ferme termen scurt luna septembrie vara</t>
  </si>
  <si>
    <t>capacitati ferme termen scurt luna septembrie vara inmagazinare</t>
  </si>
  <si>
    <t>capacitati ferme termen scurt luna octombrie iarna</t>
  </si>
  <si>
    <t>capacitati ferme termen scurt luna octombrie iarna inmagazinare</t>
  </si>
  <si>
    <t>capacitati ferme termen scurt luna noiembrie iarna</t>
  </si>
  <si>
    <t>capacitati ferme termen scurt luna noiembrie iarna inmagazinare</t>
  </si>
  <si>
    <t>capacitati ferme termen scurt luna decembrie iarna</t>
  </si>
  <si>
    <t>capacitati ferme termen scurt luna decembrie iarna inmagazinare</t>
  </si>
  <si>
    <t>capacitati ferme termen scurt luna ianuarie iarna</t>
  </si>
  <si>
    <t>capacitati ferme termen scurt luna ianuarie iarna inmagazinare</t>
  </si>
  <si>
    <t>capacitati ferme termen scurt luna februarie iarna</t>
  </si>
  <si>
    <t>capacitati ferme termen scurt luna februarie iarna inmagazinare</t>
  </si>
  <si>
    <t>capacitati ferme termen scurt luna martie iarna</t>
  </si>
  <si>
    <t>capacitati ferme termen scurt luna martie iarna inmagazinare</t>
  </si>
  <si>
    <t>TOTAL</t>
  </si>
  <si>
    <t>Prețurile de referință</t>
  </si>
  <si>
    <t xml:space="preserve">coeficient de multiplicare </t>
  </si>
  <si>
    <t>coeficient de multiplicare</t>
  </si>
  <si>
    <t xml:space="preserve">Prețul de referință lei/MWh/ora </t>
  </si>
  <si>
    <t xml:space="preserve">Prețul de referință pentru serviciile de înmagazinare lei/MWh/ora </t>
  </si>
  <si>
    <t>Model simplificat pentru estimare eventualei evolutii a tarifelor de transport pentru cea de a patra perioada de reglementare</t>
  </si>
  <si>
    <t>celulele verzi se vor completa cu valorile estimate de utilizatori</t>
  </si>
  <si>
    <t>Instrucțiuni de utilizare:</t>
  </si>
  <si>
    <t>Pentru estimarea posibilei evoluții a tarifelor reglementate de transport al gazelor naturale, utilizatorii trebuie să completeze în celulele evidențiate cu highlight verde, estimări cu privire la:</t>
  </si>
  <si>
    <r>
      <t xml:space="preserve"> - </t>
    </r>
    <r>
      <rPr>
        <sz val="9"/>
        <color rgb="FF000000"/>
        <rFont val="Arial Narrow"/>
        <family val="2"/>
      </rPr>
      <t>Venitul total estimat</t>
    </r>
  </si>
  <si>
    <r>
      <t xml:space="preserve"> - </t>
    </r>
    <r>
      <rPr>
        <sz val="9"/>
        <color rgb="FF000000"/>
        <rFont val="Arial Narrow"/>
        <family val="2"/>
      </rPr>
      <t>Capacitatea de transport estimată a fi rezervată pentru fiecare categorie de produs</t>
    </r>
  </si>
  <si>
    <t xml:space="preserve"> - Coeficienții de multiplicare estimați pentru produsele de rezervare de capacitate pe termen scurt</t>
  </si>
  <si>
    <t>An gazier oct.2019-sept.2020 aprobat</t>
  </si>
  <si>
    <t>capacitati ferme termen scurt trimestru apr-iun</t>
  </si>
  <si>
    <t>capacitati ferme termen scurt trimestruapr-iun inmagazinare</t>
  </si>
  <si>
    <t>capacitati ferme termen scurt trimestru iul-sept vara</t>
  </si>
  <si>
    <t>capacitati ferme termen scurt trimestru iul-sept inmagazinare</t>
  </si>
  <si>
    <t>capacitati ferme termen scurt trimestru oct-dec</t>
  </si>
  <si>
    <t>capacitati ferme termen scurt trimestru oct-dec inmagazinare</t>
  </si>
  <si>
    <t>capacitati ferme termen scurt trimestru ian-mar</t>
  </si>
  <si>
    <t>capacitati ferme termen scurt trimestru ian-mar inmagazinare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</si>
</sst>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;@"/>
    <numFmt numFmtId="165" formatCode="0.0%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 Narrow"/>
      <family val="2"/>
    </font>
    <font>
      <sz val="9"/>
      <color rgb="FFFF0000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b/>
      <sz val="9"/>
      <color rgb="FFFF0000"/>
      <name val="Arial Narrow"/>
      <family val="2"/>
    </font>
    <font>
      <sz val="10"/>
      <color indexed="8"/>
      <name val="Arial"/>
      <family val="2"/>
      <charset val="238"/>
    </font>
    <font>
      <sz val="9"/>
      <color indexed="10"/>
      <name val="Arial Narrow"/>
      <family val="2"/>
      <charset val="238"/>
    </font>
    <font>
      <b/>
      <sz val="10"/>
      <name val="Arial Narrow"/>
      <family val="2"/>
    </font>
    <font>
      <sz val="9"/>
      <color rgb="FF000000"/>
      <name val="Arial Narrow"/>
      <family val="2"/>
    </font>
    <font>
      <sz val="9"/>
      <color rgb="FF712D1C"/>
      <name val="Arial Narrow"/>
      <family val="2"/>
    </font>
    <font>
      <b/>
      <sz val="9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EEF3"/>
        <bgColor indexed="64"/>
      </patternFill>
    </fill>
  </fills>
  <borders count="39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0"/>
      </left>
      <right/>
      <top/>
      <bottom style="thin">
        <color indexed="0"/>
      </bottom>
      <diagonal/>
    </border>
    <border>
      <left style="double">
        <color indexed="8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double">
        <color indexed="8"/>
      </top>
      <bottom style="thin">
        <color indexed="0"/>
      </bottom>
      <diagonal/>
    </border>
    <border>
      <left style="thin">
        <color indexed="0"/>
      </left>
      <right style="double">
        <color indexed="8"/>
      </right>
      <top style="double">
        <color indexed="8"/>
      </top>
      <bottom style="thin">
        <color indexed="0"/>
      </bottom>
      <diagonal/>
    </border>
    <border>
      <left style="thin">
        <color indexed="0"/>
      </left>
      <right style="double">
        <color indexed="8"/>
      </right>
      <top/>
      <bottom style="thin">
        <color indexed="0"/>
      </bottom>
      <diagonal/>
    </border>
    <border>
      <left style="double">
        <color indexed="0"/>
      </left>
      <right/>
      <top style="thin">
        <color indexed="0"/>
      </top>
      <bottom style="thin">
        <color indexed="0"/>
      </bottom>
      <diagonal/>
    </border>
    <border>
      <left style="double">
        <color indexed="8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double">
        <color indexed="8"/>
      </right>
      <top style="thin">
        <color indexed="0"/>
      </top>
      <bottom style="thin">
        <color indexed="0"/>
      </bottom>
      <diagonal/>
    </border>
    <border>
      <left style="double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double">
        <color indexed="8"/>
      </right>
      <top style="thin">
        <color indexed="0"/>
      </top>
      <bottom style="thin">
        <color indexed="0"/>
      </bottom>
      <diagonal/>
    </border>
    <border>
      <left style="double">
        <color indexed="0"/>
      </left>
      <right/>
      <top style="thin">
        <color indexed="0"/>
      </top>
      <bottom style="double">
        <color indexed="0"/>
      </bottom>
      <diagonal/>
    </border>
    <border>
      <left style="double">
        <color indexed="8"/>
      </left>
      <right style="thin">
        <color indexed="0"/>
      </right>
      <top style="thin">
        <color indexed="0"/>
      </top>
      <bottom style="double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double">
        <color indexed="8"/>
      </bottom>
      <diagonal/>
    </border>
    <border>
      <left style="thin">
        <color indexed="0"/>
      </left>
      <right style="double">
        <color indexed="8"/>
      </right>
      <top style="thin">
        <color indexed="0"/>
      </top>
      <bottom style="double">
        <color indexed="8"/>
      </bottom>
      <diagonal/>
    </border>
    <border>
      <left style="double">
        <color indexed="0"/>
      </left>
      <right style="thin">
        <color indexed="0"/>
      </right>
      <top style="double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double">
        <color indexed="0"/>
      </top>
      <bottom style="thin">
        <color indexed="0"/>
      </bottom>
      <diagonal/>
    </border>
    <border>
      <left style="thin">
        <color indexed="0"/>
      </left>
      <right style="double">
        <color indexed="0"/>
      </right>
      <top style="double">
        <color indexed="0"/>
      </top>
      <bottom style="thin">
        <color indexed="0"/>
      </bottom>
      <diagonal/>
    </border>
    <border>
      <left style="thin">
        <color indexed="0"/>
      </left>
      <right style="double">
        <color indexed="0"/>
      </right>
      <top style="thin">
        <color indexed="0"/>
      </top>
      <bottom style="thin">
        <color indexed="0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164" fontId="1" fillId="0" borderId="0"/>
    <xf numFmtId="164" fontId="10" fillId="0" borderId="0"/>
  </cellStyleXfs>
  <cellXfs count="74">
    <xf numFmtId="0" fontId="0" fillId="0" borderId="0" xfId="0"/>
    <xf numFmtId="164" fontId="2" fillId="0" borderId="0" xfId="2" applyFont="1" applyProtection="1"/>
    <xf numFmtId="3" fontId="2" fillId="0" borderId="0" xfId="2" applyNumberFormat="1" applyFont="1" applyProtection="1"/>
    <xf numFmtId="164" fontId="6" fillId="0" borderId="7" xfId="2" applyFont="1" applyBorder="1" applyProtection="1"/>
    <xf numFmtId="164" fontId="6" fillId="0" borderId="10" xfId="2" applyFont="1" applyBorder="1" applyProtection="1"/>
    <xf numFmtId="3" fontId="7" fillId="3" borderId="7" xfId="2" applyNumberFormat="1" applyFont="1" applyFill="1" applyBorder="1" applyProtection="1"/>
    <xf numFmtId="165" fontId="8" fillId="3" borderId="8" xfId="1" applyNumberFormat="1" applyFont="1" applyFill="1" applyBorder="1" applyProtection="1"/>
    <xf numFmtId="3" fontId="6" fillId="0" borderId="8" xfId="2" applyNumberFormat="1" applyFont="1" applyBorder="1" applyProtection="1"/>
    <xf numFmtId="3" fontId="6" fillId="0" borderId="9" xfId="2" applyNumberFormat="1" applyFont="1" applyBorder="1" applyProtection="1"/>
    <xf numFmtId="3" fontId="9" fillId="3" borderId="7" xfId="2" applyNumberFormat="1" applyFont="1" applyFill="1" applyBorder="1" applyProtection="1"/>
    <xf numFmtId="165" fontId="9" fillId="3" borderId="8" xfId="1" applyNumberFormat="1" applyFont="1" applyFill="1" applyBorder="1" applyProtection="1"/>
    <xf numFmtId="10" fontId="2" fillId="0" borderId="8" xfId="2" applyNumberFormat="1" applyFont="1" applyBorder="1" applyProtection="1"/>
    <xf numFmtId="10" fontId="2" fillId="0" borderId="9" xfId="2" applyNumberFormat="1" applyFont="1" applyBorder="1" applyProtection="1"/>
    <xf numFmtId="164" fontId="6" fillId="0" borderId="11" xfId="2" applyFont="1" applyBorder="1" applyProtection="1"/>
    <xf numFmtId="4" fontId="2" fillId="0" borderId="12" xfId="2" applyNumberFormat="1" applyFont="1" applyBorder="1" applyProtection="1"/>
    <xf numFmtId="3" fontId="2" fillId="0" borderId="13" xfId="2" applyNumberFormat="1" applyFont="1" applyBorder="1" applyProtection="1"/>
    <xf numFmtId="10" fontId="2" fillId="0" borderId="13" xfId="2" applyNumberFormat="1" applyFont="1" applyBorder="1" applyProtection="1"/>
    <xf numFmtId="10" fontId="2" fillId="0" borderId="14" xfId="2" applyNumberFormat="1" applyFont="1" applyBorder="1" applyProtection="1"/>
    <xf numFmtId="164" fontId="2" fillId="0" borderId="15" xfId="2" applyFont="1" applyBorder="1" applyProtection="1"/>
    <xf numFmtId="3" fontId="3" fillId="0" borderId="16" xfId="2" applyNumberFormat="1" applyFont="1" applyBorder="1" applyProtection="1"/>
    <xf numFmtId="3" fontId="3" fillId="0" borderId="17" xfId="2" applyNumberFormat="1" applyFont="1" applyBorder="1" applyProtection="1"/>
    <xf numFmtId="164" fontId="3" fillId="0" borderId="18" xfId="2" applyFont="1" applyBorder="1" applyAlignment="1" applyProtection="1">
      <alignment horizontal="center" wrapText="1"/>
    </xf>
    <xf numFmtId="164" fontId="3" fillId="0" borderId="19" xfId="2" applyFont="1" applyBorder="1" applyAlignment="1" applyProtection="1">
      <alignment horizontal="center" wrapText="1"/>
    </xf>
    <xf numFmtId="164" fontId="3" fillId="0" borderId="17" xfId="2" applyFont="1" applyBorder="1" applyAlignment="1" applyProtection="1">
      <alignment horizontal="center" wrapText="1"/>
    </xf>
    <xf numFmtId="164" fontId="3" fillId="0" borderId="20" xfId="2" applyFont="1" applyBorder="1" applyAlignment="1" applyProtection="1">
      <alignment horizontal="center" wrapText="1"/>
    </xf>
    <xf numFmtId="164" fontId="2" fillId="0" borderId="21" xfId="2" applyFont="1" applyBorder="1" applyProtection="1"/>
    <xf numFmtId="3" fontId="3" fillId="0" borderId="22" xfId="2" applyNumberFormat="1" applyFont="1" applyBorder="1" applyAlignment="1" applyProtection="1">
      <alignment horizontal="center"/>
    </xf>
    <xf numFmtId="3" fontId="3" fillId="0" borderId="23" xfId="2" applyNumberFormat="1" applyFont="1" applyBorder="1" applyAlignment="1" applyProtection="1">
      <alignment horizontal="center"/>
    </xf>
    <xf numFmtId="164" fontId="3" fillId="0" borderId="26" xfId="3" applyFont="1" applyFill="1" applyBorder="1" applyAlignment="1">
      <alignment horizontal="justify" vertical="center" wrapText="1"/>
    </xf>
    <xf numFmtId="164" fontId="3" fillId="0" borderId="21" xfId="3" applyFont="1" applyFill="1" applyBorder="1" applyAlignment="1" applyProtection="1">
      <alignment horizontal="justify" vertical="center" wrapText="1"/>
    </xf>
    <xf numFmtId="0" fontId="3" fillId="0" borderId="22" xfId="3" applyNumberFormat="1" applyFont="1" applyFill="1" applyBorder="1" applyAlignment="1" applyProtection="1">
      <alignment horizontal="right" vertical="center" wrapText="1"/>
    </xf>
    <xf numFmtId="3" fontId="2" fillId="0" borderId="23" xfId="2" applyNumberFormat="1" applyFont="1" applyBorder="1" applyProtection="1"/>
    <xf numFmtId="3" fontId="2" fillId="2" borderId="23" xfId="2" applyNumberFormat="1" applyFont="1" applyFill="1" applyBorder="1" applyProtection="1">
      <protection locked="0"/>
    </xf>
    <xf numFmtId="3" fontId="2" fillId="2" borderId="27" xfId="2" applyNumberFormat="1" applyFont="1" applyFill="1" applyBorder="1" applyProtection="1">
      <protection locked="0"/>
    </xf>
    <xf numFmtId="4" fontId="2" fillId="0" borderId="23" xfId="2" applyNumberFormat="1" applyFont="1" applyBorder="1" applyProtection="1"/>
    <xf numFmtId="164" fontId="3" fillId="0" borderId="28" xfId="3" applyFont="1" applyFill="1" applyBorder="1" applyAlignment="1" applyProtection="1">
      <alignment horizontal="justify" vertical="center" wrapText="1"/>
    </xf>
    <xf numFmtId="0" fontId="3" fillId="0" borderId="29" xfId="3" applyNumberFormat="1" applyFont="1" applyFill="1" applyBorder="1" applyAlignment="1" applyProtection="1">
      <alignment horizontal="right" vertical="center" wrapText="1"/>
    </xf>
    <xf numFmtId="4" fontId="3" fillId="0" borderId="30" xfId="2" applyNumberFormat="1" applyFont="1" applyBorder="1" applyProtection="1"/>
    <xf numFmtId="3" fontId="3" fillId="0" borderId="30" xfId="2" applyNumberFormat="1" applyFont="1" applyBorder="1" applyProtection="1"/>
    <xf numFmtId="3" fontId="3" fillId="0" borderId="31" xfId="2" applyNumberFormat="1" applyFont="1" applyBorder="1" applyProtection="1"/>
    <xf numFmtId="164" fontId="6" fillId="4" borderId="32" xfId="2" applyFont="1" applyFill="1" applyBorder="1" applyProtection="1"/>
    <xf numFmtId="3" fontId="3" fillId="4" borderId="33" xfId="2" applyNumberFormat="1" applyFont="1" applyFill="1" applyBorder="1" applyAlignment="1" applyProtection="1">
      <alignment horizontal="center" wrapText="1"/>
    </xf>
    <xf numFmtId="3" fontId="2" fillId="4" borderId="33" xfId="2" applyNumberFormat="1" applyFont="1" applyFill="1" applyBorder="1" applyProtection="1"/>
    <xf numFmtId="164" fontId="3" fillId="4" borderId="33" xfId="2" applyFont="1" applyFill="1" applyBorder="1" applyAlignment="1" applyProtection="1">
      <alignment horizontal="center" wrapText="1"/>
    </xf>
    <xf numFmtId="164" fontId="3" fillId="4" borderId="34" xfId="2" applyFont="1" applyFill="1" applyBorder="1" applyAlignment="1" applyProtection="1">
      <alignment horizontal="center" wrapText="1"/>
    </xf>
    <xf numFmtId="164" fontId="3" fillId="4" borderId="26" xfId="3" applyFont="1" applyFill="1" applyBorder="1" applyAlignment="1" applyProtection="1">
      <alignment horizontal="justify" vertical="center" wrapText="1"/>
    </xf>
    <xf numFmtId="2" fontId="3" fillId="4" borderId="23" xfId="3" applyNumberFormat="1" applyFont="1" applyFill="1" applyBorder="1" applyAlignment="1" applyProtection="1">
      <alignment horizontal="right" vertical="center" wrapText="1"/>
    </xf>
    <xf numFmtId="3" fontId="2" fillId="4" borderId="23" xfId="2" applyNumberFormat="1" applyFont="1" applyFill="1" applyBorder="1" applyProtection="1"/>
    <xf numFmtId="4" fontId="2" fillId="4" borderId="23" xfId="2" applyNumberFormat="1" applyFont="1" applyFill="1" applyBorder="1" applyProtection="1"/>
    <xf numFmtId="2" fontId="2" fillId="4" borderId="35" xfId="2" applyNumberFormat="1" applyFont="1" applyFill="1" applyBorder="1" applyProtection="1"/>
    <xf numFmtId="4" fontId="2" fillId="4" borderId="35" xfId="2" applyNumberFormat="1" applyFont="1" applyFill="1" applyBorder="1" applyProtection="1"/>
    <xf numFmtId="4" fontId="2" fillId="0" borderId="0" xfId="2" applyNumberFormat="1" applyFont="1" applyProtection="1"/>
    <xf numFmtId="10" fontId="11" fillId="0" borderId="0" xfId="2" applyNumberFormat="1" applyFont="1" applyProtection="1"/>
    <xf numFmtId="164" fontId="2" fillId="2" borderId="0" xfId="2" applyFont="1" applyFill="1" applyProtection="1"/>
    <xf numFmtId="164" fontId="12" fillId="0" borderId="0" xfId="2" applyFont="1" applyProtection="1"/>
    <xf numFmtId="0" fontId="15" fillId="0" borderId="36" xfId="0" applyFont="1" applyBorder="1" applyAlignment="1">
      <alignment horizontal="justify" vertical="center" readingOrder="1"/>
    </xf>
    <xf numFmtId="0" fontId="13" fillId="0" borderId="37" xfId="0" applyFont="1" applyBorder="1" applyAlignment="1">
      <alignment horizontal="justify" vertical="center" readingOrder="1"/>
    </xf>
    <xf numFmtId="0" fontId="14" fillId="0" borderId="37" xfId="0" applyFont="1" applyBorder="1" applyAlignment="1">
      <alignment horizontal="justify" vertical="center" readingOrder="1"/>
    </xf>
    <xf numFmtId="0" fontId="13" fillId="0" borderId="38" xfId="0" applyFont="1" applyBorder="1" applyAlignment="1">
      <alignment horizontal="justify" vertical="center" readingOrder="1"/>
    </xf>
    <xf numFmtId="3" fontId="2" fillId="0" borderId="23" xfId="2" applyNumberFormat="1" applyFont="1" applyFill="1" applyBorder="1" applyProtection="1">
      <protection locked="0"/>
    </xf>
    <xf numFmtId="3" fontId="2" fillId="0" borderId="27" xfId="2" applyNumberFormat="1" applyFont="1" applyFill="1" applyBorder="1" applyProtection="1">
      <protection locked="0"/>
    </xf>
    <xf numFmtId="3" fontId="3" fillId="0" borderId="24" xfId="2" applyNumberFormat="1" applyFont="1" applyBorder="1" applyAlignment="1" applyProtection="1">
      <alignment horizontal="center"/>
    </xf>
    <xf numFmtId="3" fontId="3" fillId="0" borderId="25" xfId="2" applyNumberFormat="1" applyFont="1" applyBorder="1" applyAlignment="1" applyProtection="1">
      <alignment horizontal="center"/>
    </xf>
    <xf numFmtId="3" fontId="3" fillId="0" borderId="1" xfId="2" applyNumberFormat="1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0" fontId="5" fillId="0" borderId="3" xfId="0" applyFont="1" applyBorder="1" applyAlignment="1" applyProtection="1">
      <alignment horizontal="center"/>
    </xf>
    <xf numFmtId="3" fontId="3" fillId="0" borderId="4" xfId="2" applyNumberFormat="1" applyFont="1" applyBorder="1" applyAlignment="1" applyProtection="1">
      <alignment horizontal="center"/>
    </xf>
    <xf numFmtId="3" fontId="3" fillId="0" borderId="5" xfId="2" applyNumberFormat="1" applyFont="1" applyBorder="1" applyAlignment="1" applyProtection="1">
      <alignment horizontal="center"/>
    </xf>
    <xf numFmtId="3" fontId="3" fillId="0" borderId="6" xfId="2" applyNumberFormat="1" applyFont="1" applyBorder="1" applyAlignment="1" applyProtection="1">
      <alignment horizontal="center"/>
    </xf>
    <xf numFmtId="3" fontId="3" fillId="0" borderId="8" xfId="2" applyNumberFormat="1" applyFont="1" applyFill="1" applyBorder="1" applyAlignment="1" applyProtection="1">
      <alignment horizontal="right"/>
    </xf>
    <xf numFmtId="0" fontId="5" fillId="0" borderId="8" xfId="0" applyFont="1" applyFill="1" applyBorder="1" applyAlignment="1" applyProtection="1">
      <alignment horizontal="right"/>
    </xf>
    <xf numFmtId="3" fontId="3" fillId="2" borderId="8" xfId="2" applyNumberFormat="1" applyFont="1" applyFill="1" applyBorder="1" applyAlignment="1" applyProtection="1">
      <alignment horizontal="right"/>
      <protection locked="0"/>
    </xf>
    <xf numFmtId="0" fontId="5" fillId="2" borderId="8" xfId="0" applyFont="1" applyFill="1" applyBorder="1" applyAlignment="1" applyProtection="1">
      <alignment horizontal="right"/>
      <protection locked="0"/>
    </xf>
    <xf numFmtId="0" fontId="5" fillId="2" borderId="9" xfId="0" applyFont="1" applyFill="1" applyBorder="1" applyAlignment="1" applyProtection="1">
      <alignment horizontal="right"/>
      <protection locked="0"/>
    </xf>
  </cellXfs>
  <cellStyles count="4">
    <cellStyle name="Normal" xfId="0" builtinId="0"/>
    <cellStyle name="Normal 2 2 2" xfId="2"/>
    <cellStyle name="Normal 2 9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Documents%20and%20Settings\pintea\My%20Documents\bvc-2004\bvc_2004_HG1476_activitati_real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rosu\My%20Documents\Lucru\BVC_2010\BVC_2010_%20trim.II%20pe%20lu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crosu\My%20Documents\Lucru\BVC_2010\BVC_2010_%20trim.II%20pe%20lun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Buget_2003_rectificat\Bvc2003_rectificat_aprobat_HG147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Buget_2003_rectificat\Bvc2003_rectificat_aprobat_HG147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sasu\Documents\cuta\bvc\bvc%202018\FINAL\bvc_2018_v10_b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duda\Local%20Settings\Temporary%20Internet%20Files\Content.Outlook\4DL3MMXK\Tarife%20transport%2013-16%20incl-inmag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eduda\Local%20Settings\Temporary%20Internet%20Files\Content.Outlook\4DL3MMXK\Tarife%20transport%2013-16%20incl-inma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-ias"/>
      <sheetName val="cheltuieli-realizari"/>
      <sheetName val="coeficienti alocare"/>
      <sheetName val="extras"/>
      <sheetName val="cheltuieli-bvc"/>
      <sheetName val="Fe"/>
      <sheetName val="Fe_activitati"/>
      <sheetName val="cost_oper_ANRGN"/>
      <sheetName val="coeficienti_aloca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lt.sociale (3)"/>
      <sheetName val="IN"/>
      <sheetName val="terti"/>
      <sheetName val="Fe"/>
      <sheetName val="analiza factoriala_MWh"/>
      <sheetName val="extras_MFP"/>
      <sheetName val="analiza_ven.expl"/>
      <sheetName val="analiza_comparata BVC"/>
      <sheetName val="Investitii"/>
      <sheetName val="fund-tranzit"/>
      <sheetName val="alte chelt.expl"/>
      <sheetName val="alte ven.expl"/>
      <sheetName val="tarif_ech_disp"/>
      <sheetName val="salarii"/>
      <sheetName val="Fe_preliminat"/>
      <sheetName val="Fe_semI"/>
      <sheetName val="Amortizare 2008"/>
      <sheetName val="CT_2008"/>
      <sheetName val="cant_2010"/>
      <sheetName val="cota_gaz"/>
      <sheetName val="impoz_prof"/>
      <sheetName val="plati_creante"/>
      <sheetName val="chelt_sociale_(3)"/>
      <sheetName val="analiza_factoriala_MWh"/>
      <sheetName val="analiza_ven_expl"/>
      <sheetName val="analiza_comparata_BVC"/>
      <sheetName val="alte_chelt_expl"/>
      <sheetName val="alte_ven_expl"/>
      <sheetName val="Amortizare_2008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lt.sociale (3)"/>
      <sheetName val="IN"/>
      <sheetName val="terti"/>
      <sheetName val="Fe"/>
      <sheetName val="analiza factoriala_MWh"/>
      <sheetName val="extras_MFP"/>
      <sheetName val="analiza_ven.expl"/>
      <sheetName val="analiza_comparata BVC"/>
      <sheetName val="Investitii"/>
      <sheetName val="fund-tranzit"/>
      <sheetName val="alte chelt.expl"/>
      <sheetName val="alte ven.expl"/>
      <sheetName val="tarif_ech_disp"/>
      <sheetName val="salarii"/>
      <sheetName val="Fe_preliminat"/>
      <sheetName val="Fe_semI"/>
      <sheetName val="Amortizare 2008"/>
      <sheetName val="CT_2008"/>
      <sheetName val="cant_2010"/>
      <sheetName val="cota_gaz"/>
      <sheetName val="impoz_prof"/>
      <sheetName val="plati_creante"/>
      <sheetName val="chelt_sociale_(3)"/>
      <sheetName val="analiza_factoriala_MWh"/>
      <sheetName val="analiza_ven_expl"/>
      <sheetName val="analiza_comparata_BVC"/>
      <sheetName val="alte_chelt_expl"/>
      <sheetName val="alte_ven_expl"/>
      <sheetName val="Amortizare_2008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-bvc-ias"/>
      <sheetName val="cheltuieli-bvc"/>
      <sheetName val="bil_bvc"/>
      <sheetName val="grafic_majorari"/>
      <sheetName val="IN"/>
      <sheetName val="extras"/>
      <sheetName val="extras-ias"/>
      <sheetName val="amortizare"/>
      <sheetName val="amortizare-1"/>
      <sheetName val="Fe"/>
      <sheetName val="Alte cheltuieli"/>
      <sheetName val="fund-tranzit"/>
      <sheetName val="cant2003"/>
      <sheetName val="program-2003"/>
      <sheetName val="Investitii"/>
      <sheetName val="credite"/>
      <sheetName val="curs"/>
      <sheetName val="curs_euro"/>
      <sheetName val="consum_tehnolog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-bvc-ias"/>
      <sheetName val="cheltuieli-bvc"/>
      <sheetName val="bil_bvc"/>
      <sheetName val="grafic_majorari"/>
      <sheetName val="IN"/>
      <sheetName val="extras"/>
      <sheetName val="extras-ias"/>
      <sheetName val="amortizare"/>
      <sheetName val="amortizare-1"/>
      <sheetName val="Fe"/>
      <sheetName val="Alte cheltuieli"/>
      <sheetName val="fund-tranzit"/>
      <sheetName val="cant2003"/>
      <sheetName val="program-2003"/>
      <sheetName val="Investitii"/>
      <sheetName val="credite"/>
      <sheetName val="curs"/>
      <sheetName val="curs_euro"/>
      <sheetName val="consum_tehnolog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oteze"/>
      <sheetName val="VT"/>
      <sheetName val="anal-fac (bvc)"/>
      <sheetName val="in"/>
      <sheetName val="bal_17"/>
      <sheetName val="bal 11.2017"/>
      <sheetName val="KPI"/>
      <sheetName val="serv"/>
      <sheetName val="salarii"/>
      <sheetName val="pa_!"/>
      <sheetName val="P&amp;L (dg)"/>
      <sheetName val="Anexa 2"/>
      <sheetName val="Anexa 1"/>
      <sheetName val="Anexa 6"/>
      <sheetName val="Anexa 3"/>
      <sheetName val="tabel"/>
      <sheetName val="liviu"/>
      <sheetName val="P&amp;L"/>
      <sheetName val="P&amp;L(pa)"/>
      <sheetName val="bilant"/>
      <sheetName val="cash"/>
      <sheetName val="Anexa 4"/>
      <sheetName val="investitii"/>
      <sheetName val="Plan"/>
      <sheetName val="diverse"/>
      <sheetName val="creanta"/>
      <sheetName val="rez_cap"/>
      <sheetName val="q 2018 -2020 "/>
      <sheetName val="venit"/>
      <sheetName val="venit17 cond18"/>
      <sheetName val="venit18 (cond comp)"/>
      <sheetName val=" Tarife18_19"/>
      <sheetName val=" Tarife19_20"/>
      <sheetName val=" Tarife20_21"/>
      <sheetName val="pp"/>
      <sheetName val="bei"/>
      <sheetName val="PIF"/>
      <sheetName val="RAB 2032 defalcat"/>
      <sheetName val="ECR"/>
      <sheetName val="Anexa 5"/>
      <sheetName val="anal-fac (18_19)"/>
      <sheetName val="anal-fac (19_20)"/>
      <sheetName val="anal-fac (bvc) (2)"/>
      <sheetName val="2019"/>
      <sheetName val="2020"/>
      <sheetName val="2021"/>
      <sheetName val="2022"/>
    </sheetNames>
    <sheetDataSet>
      <sheetData sheetId="0"/>
      <sheetData sheetId="1"/>
      <sheetData sheetId="2"/>
      <sheetData sheetId="3">
        <row r="6">
          <cell r="M6">
            <v>4.55</v>
          </cell>
        </row>
      </sheetData>
      <sheetData sheetId="4"/>
      <sheetData sheetId="5"/>
      <sheetData sheetId="6"/>
      <sheetData sheetId="7">
        <row r="38">
          <cell r="D38">
            <v>387165842.453574</v>
          </cell>
        </row>
      </sheetData>
      <sheetData sheetId="8"/>
      <sheetData sheetId="9"/>
      <sheetData sheetId="10"/>
      <sheetData sheetId="11"/>
      <sheetData sheetId="12">
        <row r="58">
          <cell r="I58">
            <v>2245380.5855798707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5">
          <cell r="D5">
            <v>2245380.5855798707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 MWh"/>
      <sheetName val="Tarif 13-14 aprobat"/>
      <sheetName val="Pret CTeh"/>
      <sheetName val="PIF-13-17 new"/>
      <sheetName val="PIF-13-16 stimulent"/>
      <sheetName val="Q2013"/>
      <sheetName val="Q2014"/>
      <sheetName val="Q2015(1,4)"/>
      <sheetName val="Q2016(1,37)"/>
      <sheetName val="CP IV2013_2014"/>
      <sheetName val="CP 2014-2016_MWh"/>
      <sheetName val="INDICATORI 13-luna"/>
      <sheetName val="INDICATORI 14-luna"/>
      <sheetName val="Tarif 2013-2017"/>
      <sheetName val="Tarif puncte 14-15"/>
      <sheetName val="Tarif puncte 15-16"/>
      <sheetName val="Tarif puncte 16-17"/>
      <sheetName val="VENITURI 15-16"/>
      <sheetName val="Tarif_MWh"/>
      <sheetName val="Tarif_13-14_aprobat"/>
      <sheetName val="Pret_CTeh"/>
      <sheetName val="PIF-13-17_new"/>
      <sheetName val="PIF-13-16_stimulent"/>
      <sheetName val="CP_IV2013_2014"/>
      <sheetName val="CP_2014-2016_MWh"/>
      <sheetName val="INDICATORI_13-luna"/>
      <sheetName val="INDICATORI_14-luna"/>
      <sheetName val="Tarif_2013-2017"/>
      <sheetName val="Tarif_puncte_14-15"/>
      <sheetName val="Tarif_puncte_15-16"/>
      <sheetName val="Tarif_puncte_16-17"/>
      <sheetName val="VENITURI_15-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 MWh"/>
      <sheetName val="Tarif 13-14 aprobat"/>
      <sheetName val="Pret CTeh"/>
      <sheetName val="PIF-13-17 new"/>
      <sheetName val="PIF-13-16 stimulent"/>
      <sheetName val="Q2013"/>
      <sheetName val="Q2014"/>
      <sheetName val="Q2015(1,4)"/>
      <sheetName val="Q2016(1,37)"/>
      <sheetName val="CP IV2013_2014"/>
      <sheetName val="CP 2014-2016_MWh"/>
      <sheetName val="INDICATORI 13-luna"/>
      <sheetName val="INDICATORI 14-luna"/>
      <sheetName val="Tarif 2013-2017"/>
      <sheetName val="Tarif puncte 14-15"/>
      <sheetName val="Tarif puncte 15-16"/>
      <sheetName val="Tarif puncte 16-17"/>
      <sheetName val="VENITURI 15-16"/>
      <sheetName val="Tarif_MWh"/>
      <sheetName val="Tarif_13-14_aprobat"/>
      <sheetName val="Pret_CTeh"/>
      <sheetName val="PIF-13-17_new"/>
      <sheetName val="PIF-13-16_stimulent"/>
      <sheetName val="CP_IV2013_2014"/>
      <sheetName val="CP_2014-2016_MWh"/>
      <sheetName val="INDICATORI_13-luna"/>
      <sheetName val="INDICATORI_14-luna"/>
      <sheetName val="Tarif_2013-2017"/>
      <sheetName val="Tarif_puncte_14-15"/>
      <sheetName val="Tarif_puncte_15-16"/>
      <sheetName val="Tarif_puncte_16-17"/>
      <sheetName val="VENITURI_15-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U102"/>
  <sheetViews>
    <sheetView tabSelected="1" zoomScale="110" zoomScaleNormal="110" workbookViewId="0">
      <selection activeCell="H19" sqref="H19"/>
    </sheetView>
  </sheetViews>
  <sheetFormatPr defaultColWidth="9" defaultRowHeight="12" customHeight="1" x14ac:dyDescent="0.25"/>
  <cols>
    <col min="1" max="1" width="48.26953125" style="1" customWidth="1"/>
    <col min="2" max="2" width="13.26953125" style="2" customWidth="1"/>
    <col min="3" max="21" width="11.1796875" style="2" customWidth="1"/>
    <col min="22" max="226" width="9" style="1"/>
    <col min="227" max="227" width="35.26953125" style="1" customWidth="1"/>
    <col min="228" max="251" width="11.1796875" style="1" customWidth="1"/>
    <col min="252" max="482" width="9" style="1"/>
    <col min="483" max="483" width="35.26953125" style="1" customWidth="1"/>
    <col min="484" max="507" width="11.1796875" style="1" customWidth="1"/>
    <col min="508" max="738" width="9" style="1"/>
    <col min="739" max="739" width="35.26953125" style="1" customWidth="1"/>
    <col min="740" max="763" width="11.1796875" style="1" customWidth="1"/>
    <col min="764" max="994" width="9" style="1"/>
    <col min="995" max="995" width="35.26953125" style="1" customWidth="1"/>
    <col min="996" max="1019" width="11.1796875" style="1" customWidth="1"/>
    <col min="1020" max="1250" width="9" style="1"/>
    <col min="1251" max="1251" width="35.26953125" style="1" customWidth="1"/>
    <col min="1252" max="1275" width="11.1796875" style="1" customWidth="1"/>
    <col min="1276" max="1506" width="9" style="1"/>
    <col min="1507" max="1507" width="35.26953125" style="1" customWidth="1"/>
    <col min="1508" max="1531" width="11.1796875" style="1" customWidth="1"/>
    <col min="1532" max="1762" width="9" style="1"/>
    <col min="1763" max="1763" width="35.26953125" style="1" customWidth="1"/>
    <col min="1764" max="1787" width="11.1796875" style="1" customWidth="1"/>
    <col min="1788" max="2018" width="9" style="1"/>
    <col min="2019" max="2019" width="35.26953125" style="1" customWidth="1"/>
    <col min="2020" max="2043" width="11.1796875" style="1" customWidth="1"/>
    <col min="2044" max="2274" width="9" style="1"/>
    <col min="2275" max="2275" width="35.26953125" style="1" customWidth="1"/>
    <col min="2276" max="2299" width="11.1796875" style="1" customWidth="1"/>
    <col min="2300" max="2530" width="9" style="1"/>
    <col min="2531" max="2531" width="35.26953125" style="1" customWidth="1"/>
    <col min="2532" max="2555" width="11.1796875" style="1" customWidth="1"/>
    <col min="2556" max="2786" width="9" style="1"/>
    <col min="2787" max="2787" width="35.26953125" style="1" customWidth="1"/>
    <col min="2788" max="2811" width="11.1796875" style="1" customWidth="1"/>
    <col min="2812" max="3042" width="9" style="1"/>
    <col min="3043" max="3043" width="35.26953125" style="1" customWidth="1"/>
    <col min="3044" max="3067" width="11.1796875" style="1" customWidth="1"/>
    <col min="3068" max="3298" width="9" style="1"/>
    <col min="3299" max="3299" width="35.26953125" style="1" customWidth="1"/>
    <col min="3300" max="3323" width="11.1796875" style="1" customWidth="1"/>
    <col min="3324" max="3554" width="9" style="1"/>
    <col min="3555" max="3555" width="35.26953125" style="1" customWidth="1"/>
    <col min="3556" max="3579" width="11.1796875" style="1" customWidth="1"/>
    <col min="3580" max="3810" width="9" style="1"/>
    <col min="3811" max="3811" width="35.26953125" style="1" customWidth="1"/>
    <col min="3812" max="3835" width="11.1796875" style="1" customWidth="1"/>
    <col min="3836" max="4066" width="9" style="1"/>
    <col min="4067" max="4067" width="35.26953125" style="1" customWidth="1"/>
    <col min="4068" max="4091" width="11.1796875" style="1" customWidth="1"/>
    <col min="4092" max="4322" width="9" style="1"/>
    <col min="4323" max="4323" width="35.26953125" style="1" customWidth="1"/>
    <col min="4324" max="4347" width="11.1796875" style="1" customWidth="1"/>
    <col min="4348" max="4578" width="9" style="1"/>
    <col min="4579" max="4579" width="35.26953125" style="1" customWidth="1"/>
    <col min="4580" max="4603" width="11.1796875" style="1" customWidth="1"/>
    <col min="4604" max="4834" width="9" style="1"/>
    <col min="4835" max="4835" width="35.26953125" style="1" customWidth="1"/>
    <col min="4836" max="4859" width="11.1796875" style="1" customWidth="1"/>
    <col min="4860" max="5090" width="9" style="1"/>
    <col min="5091" max="5091" width="35.26953125" style="1" customWidth="1"/>
    <col min="5092" max="5115" width="11.1796875" style="1" customWidth="1"/>
    <col min="5116" max="5346" width="9" style="1"/>
    <col min="5347" max="5347" width="35.26953125" style="1" customWidth="1"/>
    <col min="5348" max="5371" width="11.1796875" style="1" customWidth="1"/>
    <col min="5372" max="5602" width="9" style="1"/>
    <col min="5603" max="5603" width="35.26953125" style="1" customWidth="1"/>
    <col min="5604" max="5627" width="11.1796875" style="1" customWidth="1"/>
    <col min="5628" max="5858" width="9" style="1"/>
    <col min="5859" max="5859" width="35.26953125" style="1" customWidth="1"/>
    <col min="5860" max="5883" width="11.1796875" style="1" customWidth="1"/>
    <col min="5884" max="6114" width="9" style="1"/>
    <col min="6115" max="6115" width="35.26953125" style="1" customWidth="1"/>
    <col min="6116" max="6139" width="11.1796875" style="1" customWidth="1"/>
    <col min="6140" max="6370" width="9" style="1"/>
    <col min="6371" max="6371" width="35.26953125" style="1" customWidth="1"/>
    <col min="6372" max="6395" width="11.1796875" style="1" customWidth="1"/>
    <col min="6396" max="6626" width="9" style="1"/>
    <col min="6627" max="6627" width="35.26953125" style="1" customWidth="1"/>
    <col min="6628" max="6651" width="11.1796875" style="1" customWidth="1"/>
    <col min="6652" max="6882" width="9" style="1"/>
    <col min="6883" max="6883" width="35.26953125" style="1" customWidth="1"/>
    <col min="6884" max="6907" width="11.1796875" style="1" customWidth="1"/>
    <col min="6908" max="7138" width="9" style="1"/>
    <col min="7139" max="7139" width="35.26953125" style="1" customWidth="1"/>
    <col min="7140" max="7163" width="11.1796875" style="1" customWidth="1"/>
    <col min="7164" max="7394" width="9" style="1"/>
    <col min="7395" max="7395" width="35.26953125" style="1" customWidth="1"/>
    <col min="7396" max="7419" width="11.1796875" style="1" customWidth="1"/>
    <col min="7420" max="7650" width="9" style="1"/>
    <col min="7651" max="7651" width="35.26953125" style="1" customWidth="1"/>
    <col min="7652" max="7675" width="11.1796875" style="1" customWidth="1"/>
    <col min="7676" max="7906" width="9" style="1"/>
    <col min="7907" max="7907" width="35.26953125" style="1" customWidth="1"/>
    <col min="7908" max="7931" width="11.1796875" style="1" customWidth="1"/>
    <col min="7932" max="8162" width="9" style="1"/>
    <col min="8163" max="8163" width="35.26953125" style="1" customWidth="1"/>
    <col min="8164" max="8187" width="11.1796875" style="1" customWidth="1"/>
    <col min="8188" max="8418" width="9" style="1"/>
    <col min="8419" max="8419" width="35.26953125" style="1" customWidth="1"/>
    <col min="8420" max="8443" width="11.1796875" style="1" customWidth="1"/>
    <col min="8444" max="8674" width="9" style="1"/>
    <col min="8675" max="8675" width="35.26953125" style="1" customWidth="1"/>
    <col min="8676" max="8699" width="11.1796875" style="1" customWidth="1"/>
    <col min="8700" max="8930" width="9" style="1"/>
    <col min="8931" max="8931" width="35.26953125" style="1" customWidth="1"/>
    <col min="8932" max="8955" width="11.1796875" style="1" customWidth="1"/>
    <col min="8956" max="9186" width="9" style="1"/>
    <col min="9187" max="9187" width="35.26953125" style="1" customWidth="1"/>
    <col min="9188" max="9211" width="11.1796875" style="1" customWidth="1"/>
    <col min="9212" max="9442" width="9" style="1"/>
    <col min="9443" max="9443" width="35.26953125" style="1" customWidth="1"/>
    <col min="9444" max="9467" width="11.1796875" style="1" customWidth="1"/>
    <col min="9468" max="9698" width="9" style="1"/>
    <col min="9699" max="9699" width="35.26953125" style="1" customWidth="1"/>
    <col min="9700" max="9723" width="11.1796875" style="1" customWidth="1"/>
    <col min="9724" max="9954" width="9" style="1"/>
    <col min="9955" max="9955" width="35.26953125" style="1" customWidth="1"/>
    <col min="9956" max="9979" width="11.1796875" style="1" customWidth="1"/>
    <col min="9980" max="10210" width="9" style="1"/>
    <col min="10211" max="10211" width="35.26953125" style="1" customWidth="1"/>
    <col min="10212" max="10235" width="11.1796875" style="1" customWidth="1"/>
    <col min="10236" max="10466" width="9" style="1"/>
    <col min="10467" max="10467" width="35.26953125" style="1" customWidth="1"/>
    <col min="10468" max="10491" width="11.1796875" style="1" customWidth="1"/>
    <col min="10492" max="10722" width="9" style="1"/>
    <col min="10723" max="10723" width="35.26953125" style="1" customWidth="1"/>
    <col min="10724" max="10747" width="11.1796875" style="1" customWidth="1"/>
    <col min="10748" max="10978" width="9" style="1"/>
    <col min="10979" max="10979" width="35.26953125" style="1" customWidth="1"/>
    <col min="10980" max="11003" width="11.1796875" style="1" customWidth="1"/>
    <col min="11004" max="11234" width="9" style="1"/>
    <col min="11235" max="11235" width="35.26953125" style="1" customWidth="1"/>
    <col min="11236" max="11259" width="11.1796875" style="1" customWidth="1"/>
    <col min="11260" max="11490" width="9" style="1"/>
    <col min="11491" max="11491" width="35.26953125" style="1" customWidth="1"/>
    <col min="11492" max="11515" width="11.1796875" style="1" customWidth="1"/>
    <col min="11516" max="11746" width="9" style="1"/>
    <col min="11747" max="11747" width="35.26953125" style="1" customWidth="1"/>
    <col min="11748" max="11771" width="11.1796875" style="1" customWidth="1"/>
    <col min="11772" max="12002" width="9" style="1"/>
    <col min="12003" max="12003" width="35.26953125" style="1" customWidth="1"/>
    <col min="12004" max="12027" width="11.1796875" style="1" customWidth="1"/>
    <col min="12028" max="12258" width="9" style="1"/>
    <col min="12259" max="12259" width="35.26953125" style="1" customWidth="1"/>
    <col min="12260" max="12283" width="11.1796875" style="1" customWidth="1"/>
    <col min="12284" max="12514" width="9" style="1"/>
    <col min="12515" max="12515" width="35.26953125" style="1" customWidth="1"/>
    <col min="12516" max="12539" width="11.1796875" style="1" customWidth="1"/>
    <col min="12540" max="12770" width="9" style="1"/>
    <col min="12771" max="12771" width="35.26953125" style="1" customWidth="1"/>
    <col min="12772" max="12795" width="11.1796875" style="1" customWidth="1"/>
    <col min="12796" max="13026" width="9" style="1"/>
    <col min="13027" max="13027" width="35.26953125" style="1" customWidth="1"/>
    <col min="13028" max="13051" width="11.1796875" style="1" customWidth="1"/>
    <col min="13052" max="13282" width="9" style="1"/>
    <col min="13283" max="13283" width="35.26953125" style="1" customWidth="1"/>
    <col min="13284" max="13307" width="11.1796875" style="1" customWidth="1"/>
    <col min="13308" max="13538" width="9" style="1"/>
    <col min="13539" max="13539" width="35.26953125" style="1" customWidth="1"/>
    <col min="13540" max="13563" width="11.1796875" style="1" customWidth="1"/>
    <col min="13564" max="13794" width="9" style="1"/>
    <col min="13795" max="13795" width="35.26953125" style="1" customWidth="1"/>
    <col min="13796" max="13819" width="11.1796875" style="1" customWidth="1"/>
    <col min="13820" max="14050" width="9" style="1"/>
    <col min="14051" max="14051" width="35.26953125" style="1" customWidth="1"/>
    <col min="14052" max="14075" width="11.1796875" style="1" customWidth="1"/>
    <col min="14076" max="14306" width="9" style="1"/>
    <col min="14307" max="14307" width="35.26953125" style="1" customWidth="1"/>
    <col min="14308" max="14331" width="11.1796875" style="1" customWidth="1"/>
    <col min="14332" max="14562" width="9" style="1"/>
    <col min="14563" max="14563" width="35.26953125" style="1" customWidth="1"/>
    <col min="14564" max="14587" width="11.1796875" style="1" customWidth="1"/>
    <col min="14588" max="14818" width="9" style="1"/>
    <col min="14819" max="14819" width="35.26953125" style="1" customWidth="1"/>
    <col min="14820" max="14843" width="11.1796875" style="1" customWidth="1"/>
    <col min="14844" max="15074" width="9" style="1"/>
    <col min="15075" max="15075" width="35.26953125" style="1" customWidth="1"/>
    <col min="15076" max="15099" width="11.1796875" style="1" customWidth="1"/>
    <col min="15100" max="15330" width="9" style="1"/>
    <col min="15331" max="15331" width="35.26953125" style="1" customWidth="1"/>
    <col min="15332" max="15355" width="11.1796875" style="1" customWidth="1"/>
    <col min="15356" max="15586" width="9" style="1"/>
    <col min="15587" max="15587" width="35.26953125" style="1" customWidth="1"/>
    <col min="15588" max="15611" width="11.1796875" style="1" customWidth="1"/>
    <col min="15612" max="15842" width="9" style="1"/>
    <col min="15843" max="15843" width="35.26953125" style="1" customWidth="1"/>
    <col min="15844" max="15867" width="11.1796875" style="1" customWidth="1"/>
    <col min="15868" max="16098" width="9" style="1"/>
    <col min="16099" max="16099" width="35.26953125" style="1" customWidth="1"/>
    <col min="16100" max="16123" width="11.1796875" style="1" customWidth="1"/>
    <col min="16124" max="16384" width="9" style="1"/>
  </cols>
  <sheetData>
    <row r="1" spans="1:21" ht="12" customHeight="1" x14ac:dyDescent="0.35">
      <c r="A1" s="54" t="s">
        <v>49</v>
      </c>
    </row>
    <row r="2" spans="1:21" ht="12" customHeight="1" thickBot="1" x14ac:dyDescent="0.4"/>
    <row r="3" spans="1:21" ht="12" customHeight="1" thickTop="1" x14ac:dyDescent="0.45">
      <c r="B3" s="63" t="s">
        <v>56</v>
      </c>
      <c r="C3" s="64"/>
      <c r="D3" s="64"/>
      <c r="E3" s="65"/>
      <c r="F3" s="66" t="s">
        <v>0</v>
      </c>
      <c r="G3" s="67"/>
      <c r="H3" s="67"/>
      <c r="I3" s="68"/>
      <c r="J3" s="66" t="s">
        <v>1</v>
      </c>
      <c r="K3" s="67"/>
      <c r="L3" s="67"/>
      <c r="M3" s="68"/>
      <c r="N3" s="66" t="s">
        <v>2</v>
      </c>
      <c r="O3" s="67"/>
      <c r="P3" s="67"/>
      <c r="Q3" s="68"/>
      <c r="R3" s="63" t="s">
        <v>3</v>
      </c>
      <c r="S3" s="64"/>
      <c r="T3" s="64"/>
      <c r="U3" s="65"/>
    </row>
    <row r="4" spans="1:21" s="2" customFormat="1" ht="12" customHeight="1" x14ac:dyDescent="0.45">
      <c r="A4" s="3" t="s">
        <v>4</v>
      </c>
      <c r="B4" s="69">
        <v>1046519.0059337456</v>
      </c>
      <c r="C4" s="70"/>
      <c r="D4" s="70"/>
      <c r="E4" s="70"/>
      <c r="F4" s="71"/>
      <c r="G4" s="72"/>
      <c r="H4" s="72"/>
      <c r="I4" s="73"/>
      <c r="J4" s="71"/>
      <c r="K4" s="72"/>
      <c r="L4" s="72"/>
      <c r="M4" s="73"/>
      <c r="N4" s="71"/>
      <c r="O4" s="72"/>
      <c r="P4" s="72"/>
      <c r="Q4" s="73"/>
      <c r="R4" s="71"/>
      <c r="S4" s="72"/>
      <c r="T4" s="72"/>
      <c r="U4" s="73"/>
    </row>
    <row r="5" spans="1:21" s="2" customFormat="1" ht="12" customHeight="1" x14ac:dyDescent="0.35">
      <c r="A5" s="4" t="s">
        <v>5</v>
      </c>
      <c r="B5" s="5"/>
      <c r="C5" s="6"/>
      <c r="D5" s="7">
        <f>+B4*D6*D7</f>
        <v>392444.6272251546</v>
      </c>
      <c r="E5" s="8">
        <f>+B4*E6*E7</f>
        <v>392444.6272251546</v>
      </c>
      <c r="F5" s="9"/>
      <c r="G5" s="10"/>
      <c r="H5" s="7">
        <f>+F4*H6*H7</f>
        <v>0</v>
      </c>
      <c r="I5" s="8">
        <f>+F4*I6*I7</f>
        <v>0</v>
      </c>
      <c r="J5" s="9"/>
      <c r="K5" s="10"/>
      <c r="L5" s="7">
        <f>+J4*L6*L7</f>
        <v>0</v>
      </c>
      <c r="M5" s="8">
        <f>+J4*M6*M7</f>
        <v>0</v>
      </c>
      <c r="N5" s="9"/>
      <c r="O5" s="10"/>
      <c r="P5" s="7">
        <f>+N4*P6*P7</f>
        <v>0</v>
      </c>
      <c r="Q5" s="8">
        <f>+N4*Q6*Q7</f>
        <v>0</v>
      </c>
      <c r="R5" s="9"/>
      <c r="S5" s="10"/>
      <c r="T5" s="7">
        <f>+R4*T6*T7</f>
        <v>0</v>
      </c>
      <c r="U5" s="8">
        <f>+R4*U6*U7</f>
        <v>0</v>
      </c>
    </row>
    <row r="6" spans="1:21" s="2" customFormat="1" ht="12" customHeight="1" x14ac:dyDescent="0.35">
      <c r="A6" s="4" t="s">
        <v>6</v>
      </c>
      <c r="B6" s="5"/>
      <c r="C6" s="6"/>
      <c r="D6" s="11">
        <v>0.75</v>
      </c>
      <c r="E6" s="12">
        <v>0.75</v>
      </c>
      <c r="F6" s="5"/>
      <c r="G6" s="6"/>
      <c r="H6" s="11">
        <v>0.8</v>
      </c>
      <c r="I6" s="12">
        <v>0.8</v>
      </c>
      <c r="J6" s="5"/>
      <c r="K6" s="6"/>
      <c r="L6" s="11">
        <v>0.85</v>
      </c>
      <c r="M6" s="11">
        <v>0.85</v>
      </c>
      <c r="N6" s="5"/>
      <c r="O6" s="6"/>
      <c r="P6" s="11">
        <v>0.85</v>
      </c>
      <c r="Q6" s="11">
        <v>0.85</v>
      </c>
      <c r="R6" s="5"/>
      <c r="S6" s="6"/>
      <c r="T6" s="11">
        <v>0.85</v>
      </c>
      <c r="U6" s="11">
        <v>0.85</v>
      </c>
    </row>
    <row r="7" spans="1:21" s="2" customFormat="1" ht="12" customHeight="1" thickBot="1" x14ac:dyDescent="0.4">
      <c r="A7" s="13" t="s">
        <v>7</v>
      </c>
      <c r="B7" s="14"/>
      <c r="C7" s="15"/>
      <c r="D7" s="16">
        <v>0.5</v>
      </c>
      <c r="E7" s="17">
        <v>0.5</v>
      </c>
      <c r="F7" s="14"/>
      <c r="G7" s="15"/>
      <c r="H7" s="16">
        <v>0.5</v>
      </c>
      <c r="I7" s="17">
        <v>0.5</v>
      </c>
      <c r="J7" s="14"/>
      <c r="K7" s="15"/>
      <c r="L7" s="16">
        <v>0.5</v>
      </c>
      <c r="M7" s="17">
        <v>0.5</v>
      </c>
      <c r="N7" s="14"/>
      <c r="O7" s="15"/>
      <c r="P7" s="16">
        <v>0.5</v>
      </c>
      <c r="Q7" s="17">
        <v>0.5</v>
      </c>
      <c r="R7" s="14"/>
      <c r="S7" s="15"/>
      <c r="T7" s="16">
        <v>0.5</v>
      </c>
      <c r="U7" s="17">
        <v>0.5</v>
      </c>
    </row>
    <row r="8" spans="1:21" s="2" customFormat="1" ht="24" customHeight="1" thickTop="1" x14ac:dyDescent="0.35">
      <c r="A8" s="18" t="s">
        <v>8</v>
      </c>
      <c r="B8" s="19"/>
      <c r="C8" s="20"/>
      <c r="D8" s="21" t="s">
        <v>9</v>
      </c>
      <c r="E8" s="22" t="s">
        <v>10</v>
      </c>
      <c r="F8" s="19"/>
      <c r="G8" s="20"/>
      <c r="H8" s="23" t="s">
        <v>9</v>
      </c>
      <c r="I8" s="24" t="s">
        <v>10</v>
      </c>
      <c r="J8" s="19"/>
      <c r="K8" s="20"/>
      <c r="L8" s="23" t="s">
        <v>9</v>
      </c>
      <c r="M8" s="24" t="s">
        <v>10</v>
      </c>
      <c r="N8" s="19"/>
      <c r="O8" s="20"/>
      <c r="P8" s="23" t="s">
        <v>9</v>
      </c>
      <c r="Q8" s="24" t="s">
        <v>10</v>
      </c>
      <c r="R8" s="19"/>
      <c r="S8" s="20"/>
      <c r="T8" s="23" t="s">
        <v>9</v>
      </c>
      <c r="U8" s="24" t="s">
        <v>10</v>
      </c>
    </row>
    <row r="9" spans="1:21" s="2" customFormat="1" ht="12" customHeight="1" x14ac:dyDescent="0.35">
      <c r="A9" s="25" t="s">
        <v>11</v>
      </c>
      <c r="B9" s="26" t="s">
        <v>12</v>
      </c>
      <c r="C9" s="27" t="s">
        <v>13</v>
      </c>
      <c r="D9" s="61" t="s">
        <v>14</v>
      </c>
      <c r="E9" s="62"/>
      <c r="F9" s="26" t="s">
        <v>12</v>
      </c>
      <c r="G9" s="27" t="s">
        <v>13</v>
      </c>
      <c r="H9" s="61" t="s">
        <v>14</v>
      </c>
      <c r="I9" s="62"/>
      <c r="J9" s="26" t="s">
        <v>12</v>
      </c>
      <c r="K9" s="27" t="s">
        <v>13</v>
      </c>
      <c r="L9" s="61" t="s">
        <v>14</v>
      </c>
      <c r="M9" s="62"/>
      <c r="N9" s="26" t="s">
        <v>12</v>
      </c>
      <c r="O9" s="27" t="s">
        <v>13</v>
      </c>
      <c r="P9" s="61" t="s">
        <v>14</v>
      </c>
      <c r="Q9" s="62"/>
      <c r="R9" s="26" t="s">
        <v>12</v>
      </c>
      <c r="S9" s="27" t="s">
        <v>13</v>
      </c>
      <c r="T9" s="61" t="s">
        <v>14</v>
      </c>
      <c r="U9" s="62"/>
    </row>
    <row r="10" spans="1:21" s="2" customFormat="1" ht="12" customHeight="1" x14ac:dyDescent="0.35">
      <c r="A10" s="29" t="s">
        <v>15</v>
      </c>
      <c r="B10" s="30">
        <v>8760</v>
      </c>
      <c r="C10" s="31">
        <v>1</v>
      </c>
      <c r="D10" s="59">
        <v>15895.583333333334</v>
      </c>
      <c r="E10" s="60">
        <v>15275.708333333334</v>
      </c>
      <c r="F10" s="30">
        <v>8760</v>
      </c>
      <c r="G10" s="32"/>
      <c r="H10" s="32"/>
      <c r="I10" s="33"/>
      <c r="J10" s="30">
        <v>8760</v>
      </c>
      <c r="K10" s="32"/>
      <c r="L10" s="32"/>
      <c r="M10" s="33"/>
      <c r="N10" s="30">
        <v>8760</v>
      </c>
      <c r="O10" s="32"/>
      <c r="P10" s="32"/>
      <c r="Q10" s="33"/>
      <c r="R10" s="30">
        <v>8760</v>
      </c>
      <c r="S10" s="32"/>
      <c r="T10" s="32"/>
      <c r="U10" s="33"/>
    </row>
    <row r="11" spans="1:21" s="2" customFormat="1" ht="12" customHeight="1" x14ac:dyDescent="0.35">
      <c r="A11" s="29" t="s">
        <v>16</v>
      </c>
      <c r="B11" s="30">
        <v>8760</v>
      </c>
      <c r="C11" s="34">
        <v>0.5</v>
      </c>
      <c r="D11" s="59"/>
      <c r="E11" s="60"/>
      <c r="F11" s="30">
        <v>8760</v>
      </c>
      <c r="G11" s="32"/>
      <c r="H11" s="32"/>
      <c r="I11" s="33"/>
      <c r="J11" s="30">
        <v>8760</v>
      </c>
      <c r="K11" s="32"/>
      <c r="L11" s="32"/>
      <c r="M11" s="33"/>
      <c r="N11" s="30">
        <v>8760</v>
      </c>
      <c r="O11" s="32"/>
      <c r="P11" s="32"/>
      <c r="Q11" s="33"/>
      <c r="R11" s="30">
        <v>8760</v>
      </c>
      <c r="S11" s="32"/>
      <c r="T11" s="32"/>
      <c r="U11" s="33"/>
    </row>
    <row r="12" spans="1:21" s="2" customFormat="1" ht="12" customHeight="1" x14ac:dyDescent="0.35">
      <c r="A12" s="29" t="s">
        <v>17</v>
      </c>
      <c r="B12" s="30">
        <v>8760</v>
      </c>
      <c r="C12" s="34">
        <v>0.5</v>
      </c>
      <c r="D12" s="59"/>
      <c r="E12" s="60"/>
      <c r="F12" s="30">
        <v>8760</v>
      </c>
      <c r="G12" s="32"/>
      <c r="H12" s="32"/>
      <c r="I12" s="33"/>
      <c r="J12" s="30">
        <v>8760</v>
      </c>
      <c r="K12" s="32"/>
      <c r="L12" s="32"/>
      <c r="M12" s="33"/>
      <c r="N12" s="30">
        <v>8760</v>
      </c>
      <c r="O12" s="32"/>
      <c r="P12" s="32"/>
      <c r="Q12" s="33"/>
      <c r="R12" s="30">
        <v>8760</v>
      </c>
      <c r="S12" s="32"/>
      <c r="T12" s="32"/>
      <c r="U12" s="33"/>
    </row>
    <row r="13" spans="1:21" s="2" customFormat="1" ht="12" customHeight="1" x14ac:dyDescent="0.35">
      <c r="A13" s="28" t="s">
        <v>18</v>
      </c>
      <c r="B13" s="30"/>
      <c r="C13" s="31"/>
      <c r="D13" s="59"/>
      <c r="E13" s="60"/>
      <c r="F13" s="30"/>
      <c r="G13" s="32"/>
      <c r="H13" s="32"/>
      <c r="I13" s="33"/>
      <c r="J13" s="30"/>
      <c r="K13" s="32"/>
      <c r="L13" s="32"/>
      <c r="M13" s="33"/>
      <c r="N13" s="30"/>
      <c r="O13" s="32"/>
      <c r="P13" s="32"/>
      <c r="Q13" s="33"/>
      <c r="R13" s="30"/>
      <c r="S13" s="32"/>
      <c r="T13" s="32"/>
      <c r="U13" s="33"/>
    </row>
    <row r="14" spans="1:21" s="2" customFormat="1" ht="12" customHeight="1" x14ac:dyDescent="0.35">
      <c r="A14" s="29" t="s">
        <v>57</v>
      </c>
      <c r="B14" s="30">
        <v>2184</v>
      </c>
      <c r="C14" s="34">
        <v>0.7</v>
      </c>
      <c r="D14" s="59">
        <v>841.66666666666663</v>
      </c>
      <c r="E14" s="59">
        <v>0</v>
      </c>
      <c r="F14" s="30">
        <v>2184</v>
      </c>
      <c r="G14" s="32"/>
      <c r="H14" s="32"/>
      <c r="I14" s="33"/>
      <c r="J14" s="30">
        <v>2184</v>
      </c>
      <c r="K14" s="32"/>
      <c r="L14" s="32"/>
      <c r="M14" s="33"/>
      <c r="N14" s="30">
        <v>2184</v>
      </c>
      <c r="O14" s="32"/>
      <c r="P14" s="32"/>
      <c r="Q14" s="33"/>
      <c r="R14" s="30">
        <v>2184</v>
      </c>
      <c r="S14" s="32"/>
      <c r="T14" s="32"/>
      <c r="U14" s="33"/>
    </row>
    <row r="15" spans="1:21" s="2" customFormat="1" ht="12" customHeight="1" x14ac:dyDescent="0.35">
      <c r="A15" s="29" t="s">
        <v>58</v>
      </c>
      <c r="B15" s="30">
        <v>2184</v>
      </c>
      <c r="C15" s="34">
        <v>0.35</v>
      </c>
      <c r="D15" s="59">
        <v>0</v>
      </c>
      <c r="E15" s="60">
        <v>2500</v>
      </c>
      <c r="F15" s="30">
        <v>2184</v>
      </c>
      <c r="G15" s="32"/>
      <c r="H15" s="32"/>
      <c r="I15" s="33"/>
      <c r="J15" s="30">
        <v>2184</v>
      </c>
      <c r="K15" s="32"/>
      <c r="L15" s="32"/>
      <c r="M15" s="33"/>
      <c r="N15" s="30">
        <v>2184</v>
      </c>
      <c r="O15" s="32"/>
      <c r="P15" s="32"/>
      <c r="Q15" s="33"/>
      <c r="R15" s="30">
        <v>2184</v>
      </c>
      <c r="S15" s="32"/>
      <c r="T15" s="32"/>
      <c r="U15" s="33"/>
    </row>
    <row r="16" spans="1:21" s="2" customFormat="1" ht="12" customHeight="1" x14ac:dyDescent="0.35">
      <c r="A16" s="29" t="s">
        <v>59</v>
      </c>
      <c r="B16" s="30">
        <v>2208</v>
      </c>
      <c r="C16" s="34">
        <v>0.75</v>
      </c>
      <c r="D16" s="59">
        <v>841.66666666666663</v>
      </c>
      <c r="E16" s="60">
        <v>0</v>
      </c>
      <c r="F16" s="30">
        <v>2208</v>
      </c>
      <c r="G16" s="32"/>
      <c r="H16" s="32"/>
      <c r="I16" s="33"/>
      <c r="J16" s="30">
        <v>2208</v>
      </c>
      <c r="K16" s="32"/>
      <c r="L16" s="32"/>
      <c r="M16" s="33"/>
      <c r="N16" s="30">
        <v>2208</v>
      </c>
      <c r="O16" s="32"/>
      <c r="P16" s="32"/>
      <c r="Q16" s="33"/>
      <c r="R16" s="30">
        <v>2208</v>
      </c>
      <c r="S16" s="32"/>
      <c r="T16" s="32"/>
      <c r="U16" s="33"/>
    </row>
    <row r="17" spans="1:21" s="2" customFormat="1" ht="12" customHeight="1" x14ac:dyDescent="0.35">
      <c r="A17" s="29" t="s">
        <v>60</v>
      </c>
      <c r="B17" s="30">
        <v>2208</v>
      </c>
      <c r="C17" s="34">
        <v>0.38</v>
      </c>
      <c r="D17" s="59">
        <v>0</v>
      </c>
      <c r="E17" s="60">
        <v>2500</v>
      </c>
      <c r="F17" s="30">
        <v>2208</v>
      </c>
      <c r="G17" s="32"/>
      <c r="H17" s="32"/>
      <c r="I17" s="33"/>
      <c r="J17" s="30">
        <v>2208</v>
      </c>
      <c r="K17" s="32"/>
      <c r="L17" s="32"/>
      <c r="M17" s="33"/>
      <c r="N17" s="30">
        <v>2208</v>
      </c>
      <c r="O17" s="32"/>
      <c r="P17" s="32"/>
      <c r="Q17" s="33"/>
      <c r="R17" s="30">
        <v>2208</v>
      </c>
      <c r="S17" s="32"/>
      <c r="T17" s="32"/>
      <c r="U17" s="33"/>
    </row>
    <row r="18" spans="1:21" s="2" customFormat="1" ht="12" customHeight="1" x14ac:dyDescent="0.35">
      <c r="A18" s="29" t="s">
        <v>61</v>
      </c>
      <c r="B18" s="30">
        <v>2208</v>
      </c>
      <c r="C18" s="34">
        <v>1.66</v>
      </c>
      <c r="D18" s="59">
        <v>1358.333333333333</v>
      </c>
      <c r="E18" s="60">
        <v>5602</v>
      </c>
      <c r="F18" s="30">
        <v>2208</v>
      </c>
      <c r="G18" s="32"/>
      <c r="H18" s="32"/>
      <c r="I18" s="33"/>
      <c r="J18" s="30">
        <v>2208</v>
      </c>
      <c r="K18" s="32"/>
      <c r="L18" s="32"/>
      <c r="M18" s="33"/>
      <c r="N18" s="30">
        <v>2208</v>
      </c>
      <c r="O18" s="32"/>
      <c r="P18" s="32"/>
      <c r="Q18" s="33"/>
      <c r="R18" s="30">
        <v>2208</v>
      </c>
      <c r="S18" s="32"/>
      <c r="T18" s="32"/>
      <c r="U18" s="33"/>
    </row>
    <row r="19" spans="1:21" s="2" customFormat="1" ht="12" customHeight="1" x14ac:dyDescent="0.35">
      <c r="A19" s="29" t="s">
        <v>62</v>
      </c>
      <c r="B19" s="30">
        <v>2208</v>
      </c>
      <c r="C19" s="34">
        <v>0.83</v>
      </c>
      <c r="D19" s="59">
        <v>833.33333333333337</v>
      </c>
      <c r="E19" s="60">
        <v>0</v>
      </c>
      <c r="F19" s="30">
        <v>2208</v>
      </c>
      <c r="G19" s="32"/>
      <c r="H19" s="32"/>
      <c r="I19" s="33"/>
      <c r="J19" s="30">
        <v>2208</v>
      </c>
      <c r="K19" s="32"/>
      <c r="L19" s="32"/>
      <c r="M19" s="33"/>
      <c r="N19" s="30">
        <v>2208</v>
      </c>
      <c r="O19" s="32"/>
      <c r="P19" s="32"/>
      <c r="Q19" s="33"/>
      <c r="R19" s="30">
        <v>2208</v>
      </c>
      <c r="S19" s="32"/>
      <c r="T19" s="32"/>
      <c r="U19" s="33"/>
    </row>
    <row r="20" spans="1:21" s="2" customFormat="1" ht="12" customHeight="1" x14ac:dyDescent="0.35">
      <c r="A20" s="29" t="s">
        <v>63</v>
      </c>
      <c r="B20" s="30">
        <v>2184</v>
      </c>
      <c r="C20" s="34">
        <v>2.11</v>
      </c>
      <c r="D20" s="59">
        <v>2864.5833333333335</v>
      </c>
      <c r="E20" s="60">
        <v>10708.333333333334</v>
      </c>
      <c r="F20" s="30">
        <v>2160</v>
      </c>
      <c r="G20" s="32"/>
      <c r="H20" s="32"/>
      <c r="I20" s="33"/>
      <c r="J20" s="30">
        <v>2160</v>
      </c>
      <c r="K20" s="32"/>
      <c r="L20" s="32"/>
      <c r="M20" s="33"/>
      <c r="N20" s="30">
        <v>2160</v>
      </c>
      <c r="O20" s="32"/>
      <c r="P20" s="32"/>
      <c r="Q20" s="33"/>
      <c r="R20" s="30">
        <v>2184</v>
      </c>
      <c r="S20" s="32"/>
      <c r="T20" s="32"/>
      <c r="U20" s="33"/>
    </row>
    <row r="21" spans="1:21" s="2" customFormat="1" ht="12" customHeight="1" x14ac:dyDescent="0.35">
      <c r="A21" s="29" t="s">
        <v>64</v>
      </c>
      <c r="B21" s="30">
        <v>2184</v>
      </c>
      <c r="C21" s="34">
        <v>1.06</v>
      </c>
      <c r="D21" s="59">
        <v>4583.333333333333</v>
      </c>
      <c r="E21" s="60">
        <v>0</v>
      </c>
      <c r="F21" s="30">
        <v>2160</v>
      </c>
      <c r="G21" s="32"/>
      <c r="H21" s="32"/>
      <c r="I21" s="33"/>
      <c r="J21" s="30">
        <v>2160</v>
      </c>
      <c r="K21" s="32"/>
      <c r="L21" s="32"/>
      <c r="M21" s="33"/>
      <c r="N21" s="30">
        <v>2160</v>
      </c>
      <c r="O21" s="32"/>
      <c r="P21" s="32"/>
      <c r="Q21" s="33"/>
      <c r="R21" s="30">
        <v>2184</v>
      </c>
      <c r="S21" s="32"/>
      <c r="T21" s="32"/>
      <c r="U21" s="33"/>
    </row>
    <row r="22" spans="1:21" s="2" customFormat="1" ht="12" customHeight="1" x14ac:dyDescent="0.35">
      <c r="A22" s="29" t="s">
        <v>19</v>
      </c>
      <c r="B22" s="30">
        <f>30*24</f>
        <v>720</v>
      </c>
      <c r="C22" s="34">
        <v>0.78</v>
      </c>
      <c r="D22" s="59">
        <v>41.666666666666664</v>
      </c>
      <c r="E22" s="60">
        <v>2500</v>
      </c>
      <c r="F22" s="30">
        <f>30*24</f>
        <v>720</v>
      </c>
      <c r="G22" s="32"/>
      <c r="H22" s="32"/>
      <c r="I22" s="33"/>
      <c r="J22" s="30">
        <v>744</v>
      </c>
      <c r="K22" s="32"/>
      <c r="L22" s="32"/>
      <c r="M22" s="33"/>
      <c r="N22" s="30">
        <f>30*24</f>
        <v>720</v>
      </c>
      <c r="O22" s="32"/>
      <c r="P22" s="32"/>
      <c r="Q22" s="33"/>
      <c r="R22" s="30">
        <f>30*24</f>
        <v>720</v>
      </c>
      <c r="S22" s="32"/>
      <c r="T22" s="32"/>
      <c r="U22" s="33"/>
    </row>
    <row r="23" spans="1:21" s="2" customFormat="1" ht="12" customHeight="1" x14ac:dyDescent="0.35">
      <c r="A23" s="29" t="s">
        <v>20</v>
      </c>
      <c r="B23" s="30">
        <f>30*24</f>
        <v>720</v>
      </c>
      <c r="C23" s="34">
        <v>0.39</v>
      </c>
      <c r="D23" s="59">
        <v>0</v>
      </c>
      <c r="E23" s="60">
        <v>1666.6666666666667</v>
      </c>
      <c r="F23" s="30">
        <f>30*24</f>
        <v>720</v>
      </c>
      <c r="G23" s="32"/>
      <c r="H23" s="32"/>
      <c r="I23" s="33"/>
      <c r="J23" s="30">
        <v>744</v>
      </c>
      <c r="K23" s="32"/>
      <c r="L23" s="32"/>
      <c r="M23" s="33"/>
      <c r="N23" s="30">
        <f>30*24</f>
        <v>720</v>
      </c>
      <c r="O23" s="32"/>
      <c r="P23" s="32"/>
      <c r="Q23" s="33"/>
      <c r="R23" s="30">
        <f>30*24</f>
        <v>720</v>
      </c>
      <c r="S23" s="32"/>
      <c r="T23" s="32"/>
      <c r="U23" s="33"/>
    </row>
    <row r="24" spans="1:21" s="2" customFormat="1" ht="12" customHeight="1" x14ac:dyDescent="0.35">
      <c r="A24" s="29" t="s">
        <v>21</v>
      </c>
      <c r="B24" s="30">
        <v>744</v>
      </c>
      <c r="C24" s="34">
        <v>0.82</v>
      </c>
      <c r="D24" s="59">
        <v>333.33333333333337</v>
      </c>
      <c r="E24" s="60">
        <v>291.66666666666669</v>
      </c>
      <c r="F24" s="30">
        <v>744</v>
      </c>
      <c r="G24" s="32"/>
      <c r="H24" s="32"/>
      <c r="I24" s="33"/>
      <c r="J24" s="30">
        <v>720</v>
      </c>
      <c r="K24" s="32"/>
      <c r="L24" s="32"/>
      <c r="M24" s="33"/>
      <c r="N24" s="30">
        <v>744</v>
      </c>
      <c r="O24" s="32"/>
      <c r="P24" s="32"/>
      <c r="Q24" s="33"/>
      <c r="R24" s="30">
        <v>744</v>
      </c>
      <c r="S24" s="32"/>
      <c r="T24" s="32"/>
      <c r="U24" s="33"/>
    </row>
    <row r="25" spans="1:21" s="2" customFormat="1" ht="12" customHeight="1" x14ac:dyDescent="0.35">
      <c r="A25" s="29" t="s">
        <v>22</v>
      </c>
      <c r="B25" s="30">
        <v>744</v>
      </c>
      <c r="C25" s="34">
        <v>0.41</v>
      </c>
      <c r="D25" s="59">
        <v>0</v>
      </c>
      <c r="E25" s="60">
        <v>1666.6666666666667</v>
      </c>
      <c r="F25" s="30">
        <v>744</v>
      </c>
      <c r="G25" s="32"/>
      <c r="H25" s="32"/>
      <c r="I25" s="33"/>
      <c r="J25" s="30">
        <v>720</v>
      </c>
      <c r="K25" s="32"/>
      <c r="L25" s="32"/>
      <c r="M25" s="33"/>
      <c r="N25" s="30">
        <v>744</v>
      </c>
      <c r="O25" s="32"/>
      <c r="P25" s="32"/>
      <c r="Q25" s="33"/>
      <c r="R25" s="30">
        <v>744</v>
      </c>
      <c r="S25" s="32"/>
      <c r="T25" s="32"/>
      <c r="U25" s="33"/>
    </row>
    <row r="26" spans="1:21" s="2" customFormat="1" ht="12" customHeight="1" x14ac:dyDescent="0.35">
      <c r="A26" s="29" t="s">
        <v>23</v>
      </c>
      <c r="B26" s="30">
        <f>30*24</f>
        <v>720</v>
      </c>
      <c r="C26" s="34">
        <v>0.82</v>
      </c>
      <c r="D26" s="59">
        <v>333.33333333333337</v>
      </c>
      <c r="E26" s="60">
        <v>291.66666666666669</v>
      </c>
      <c r="F26" s="30">
        <f>30*24</f>
        <v>720</v>
      </c>
      <c r="G26" s="32"/>
      <c r="H26" s="32"/>
      <c r="I26" s="33"/>
      <c r="J26" s="30">
        <v>744</v>
      </c>
      <c r="K26" s="32"/>
      <c r="L26" s="32"/>
      <c r="M26" s="33"/>
      <c r="N26" s="30">
        <f>30*24</f>
        <v>720</v>
      </c>
      <c r="O26" s="32"/>
      <c r="P26" s="32"/>
      <c r="Q26" s="33"/>
      <c r="R26" s="30">
        <f>30*24</f>
        <v>720</v>
      </c>
      <c r="S26" s="32"/>
      <c r="T26" s="32"/>
      <c r="U26" s="33"/>
    </row>
    <row r="27" spans="1:21" s="2" customFormat="1" ht="12" customHeight="1" x14ac:dyDescent="0.35">
      <c r="A27" s="29" t="s">
        <v>24</v>
      </c>
      <c r="B27" s="30">
        <f>30*24</f>
        <v>720</v>
      </c>
      <c r="C27" s="34">
        <v>0.41</v>
      </c>
      <c r="D27" s="59">
        <v>0</v>
      </c>
      <c r="E27" s="60">
        <v>1666.6666666666667</v>
      </c>
      <c r="F27" s="30">
        <f>30*24</f>
        <v>720</v>
      </c>
      <c r="G27" s="32"/>
      <c r="H27" s="32"/>
      <c r="I27" s="33"/>
      <c r="J27" s="30">
        <v>744</v>
      </c>
      <c r="K27" s="32"/>
      <c r="L27" s="32"/>
      <c r="M27" s="33"/>
      <c r="N27" s="30">
        <f>30*24</f>
        <v>720</v>
      </c>
      <c r="O27" s="32"/>
      <c r="P27" s="32"/>
      <c r="Q27" s="33"/>
      <c r="R27" s="30">
        <f>30*24</f>
        <v>720</v>
      </c>
      <c r="S27" s="32"/>
      <c r="T27" s="32"/>
      <c r="U27" s="33"/>
    </row>
    <row r="28" spans="1:21" s="2" customFormat="1" ht="12" customHeight="1" x14ac:dyDescent="0.35">
      <c r="A28" s="29" t="s">
        <v>25</v>
      </c>
      <c r="B28" s="30">
        <v>744</v>
      </c>
      <c r="C28" s="34">
        <v>0.82</v>
      </c>
      <c r="D28" s="59">
        <v>104.16666666666666</v>
      </c>
      <c r="E28" s="60">
        <v>62.5</v>
      </c>
      <c r="F28" s="30">
        <v>744</v>
      </c>
      <c r="G28" s="32"/>
      <c r="H28" s="32"/>
      <c r="I28" s="33"/>
      <c r="J28" s="30">
        <v>744</v>
      </c>
      <c r="K28" s="32"/>
      <c r="L28" s="32"/>
      <c r="M28" s="33"/>
      <c r="N28" s="30">
        <v>744</v>
      </c>
      <c r="O28" s="32"/>
      <c r="P28" s="32"/>
      <c r="Q28" s="33"/>
      <c r="R28" s="30">
        <v>744</v>
      </c>
      <c r="S28" s="32"/>
      <c r="T28" s="32"/>
      <c r="U28" s="33"/>
    </row>
    <row r="29" spans="1:21" s="2" customFormat="1" ht="12" customHeight="1" x14ac:dyDescent="0.35">
      <c r="A29" s="29" t="s">
        <v>26</v>
      </c>
      <c r="B29" s="30">
        <v>744</v>
      </c>
      <c r="C29" s="34">
        <v>0.41</v>
      </c>
      <c r="D29" s="59">
        <v>0</v>
      </c>
      <c r="E29" s="60">
        <v>1666.6666666666667</v>
      </c>
      <c r="F29" s="30">
        <v>744</v>
      </c>
      <c r="G29" s="32"/>
      <c r="H29" s="32"/>
      <c r="I29" s="33"/>
      <c r="J29" s="30">
        <v>744</v>
      </c>
      <c r="K29" s="32"/>
      <c r="L29" s="32"/>
      <c r="M29" s="33"/>
      <c r="N29" s="30">
        <v>744</v>
      </c>
      <c r="O29" s="32"/>
      <c r="P29" s="32"/>
      <c r="Q29" s="33"/>
      <c r="R29" s="30">
        <v>744</v>
      </c>
      <c r="S29" s="32"/>
      <c r="T29" s="32"/>
      <c r="U29" s="33"/>
    </row>
    <row r="30" spans="1:21" s="2" customFormat="1" ht="12" customHeight="1" x14ac:dyDescent="0.35">
      <c r="A30" s="29" t="s">
        <v>27</v>
      </c>
      <c r="B30" s="30">
        <v>744</v>
      </c>
      <c r="C30" s="34">
        <v>0.83</v>
      </c>
      <c r="D30" s="59">
        <v>41.666666666666664</v>
      </c>
      <c r="E30" s="60">
        <v>0</v>
      </c>
      <c r="F30" s="30">
        <v>744</v>
      </c>
      <c r="G30" s="32"/>
      <c r="H30" s="32"/>
      <c r="I30" s="33"/>
      <c r="J30" s="30">
        <v>672</v>
      </c>
      <c r="K30" s="32"/>
      <c r="L30" s="32"/>
      <c r="M30" s="33"/>
      <c r="N30" s="30">
        <v>744</v>
      </c>
      <c r="O30" s="32"/>
      <c r="P30" s="32"/>
      <c r="Q30" s="33"/>
      <c r="R30" s="30">
        <v>744</v>
      </c>
      <c r="S30" s="32"/>
      <c r="T30" s="32"/>
      <c r="U30" s="33"/>
    </row>
    <row r="31" spans="1:21" s="2" customFormat="1" ht="12" customHeight="1" x14ac:dyDescent="0.35">
      <c r="A31" s="29" t="s">
        <v>28</v>
      </c>
      <c r="B31" s="30">
        <v>744</v>
      </c>
      <c r="C31" s="34">
        <v>0.42</v>
      </c>
      <c r="D31" s="59">
        <v>0</v>
      </c>
      <c r="E31" s="60">
        <v>1666.6666666666667</v>
      </c>
      <c r="F31" s="30">
        <v>744</v>
      </c>
      <c r="G31" s="32"/>
      <c r="H31" s="32"/>
      <c r="I31" s="33"/>
      <c r="J31" s="30">
        <v>672</v>
      </c>
      <c r="K31" s="32"/>
      <c r="L31" s="32"/>
      <c r="M31" s="33"/>
      <c r="N31" s="30">
        <v>744</v>
      </c>
      <c r="O31" s="32"/>
      <c r="P31" s="32"/>
      <c r="Q31" s="33"/>
      <c r="R31" s="30">
        <v>744</v>
      </c>
      <c r="S31" s="32"/>
      <c r="T31" s="32"/>
      <c r="U31" s="33"/>
    </row>
    <row r="32" spans="1:21" s="2" customFormat="1" ht="12" customHeight="1" x14ac:dyDescent="0.35">
      <c r="A32" s="29" t="s">
        <v>29</v>
      </c>
      <c r="B32" s="30">
        <v>720</v>
      </c>
      <c r="C32" s="34">
        <v>0.95</v>
      </c>
      <c r="D32" s="59">
        <v>41.666666666666664</v>
      </c>
      <c r="E32" s="60">
        <v>0</v>
      </c>
      <c r="F32" s="30">
        <v>720</v>
      </c>
      <c r="G32" s="32"/>
      <c r="H32" s="32"/>
      <c r="I32" s="33"/>
      <c r="J32" s="30">
        <v>744</v>
      </c>
      <c r="K32" s="32"/>
      <c r="L32" s="32"/>
      <c r="M32" s="33"/>
      <c r="N32" s="30">
        <v>720</v>
      </c>
      <c r="O32" s="32"/>
      <c r="P32" s="32"/>
      <c r="Q32" s="33"/>
      <c r="R32" s="30">
        <v>720</v>
      </c>
      <c r="S32" s="32"/>
      <c r="T32" s="32"/>
      <c r="U32" s="33"/>
    </row>
    <row r="33" spans="1:21" s="2" customFormat="1" ht="12" customHeight="1" x14ac:dyDescent="0.35">
      <c r="A33" s="29" t="s">
        <v>30</v>
      </c>
      <c r="B33" s="30">
        <v>720</v>
      </c>
      <c r="C33" s="34">
        <v>0.48</v>
      </c>
      <c r="D33" s="59">
        <v>0</v>
      </c>
      <c r="E33" s="60">
        <v>1666.6666666666667</v>
      </c>
      <c r="F33" s="30">
        <v>720</v>
      </c>
      <c r="G33" s="32"/>
      <c r="H33" s="32"/>
      <c r="I33" s="33"/>
      <c r="J33" s="30">
        <v>744</v>
      </c>
      <c r="K33" s="32"/>
      <c r="L33" s="32"/>
      <c r="M33" s="33"/>
      <c r="N33" s="30">
        <v>720</v>
      </c>
      <c r="O33" s="32"/>
      <c r="P33" s="32"/>
      <c r="Q33" s="33"/>
      <c r="R33" s="30">
        <v>720</v>
      </c>
      <c r="S33" s="32"/>
      <c r="T33" s="32"/>
      <c r="U33" s="33"/>
    </row>
    <row r="34" spans="1:21" s="2" customFormat="1" ht="12" customHeight="1" x14ac:dyDescent="0.35">
      <c r="A34" s="29" t="s">
        <v>31</v>
      </c>
      <c r="B34" s="30">
        <v>744</v>
      </c>
      <c r="C34" s="34">
        <v>0.92</v>
      </c>
      <c r="D34" s="59">
        <v>1158.7916666666667</v>
      </c>
      <c r="E34" s="60">
        <v>1375.1666666666667</v>
      </c>
      <c r="F34" s="30">
        <v>744</v>
      </c>
      <c r="G34" s="32"/>
      <c r="H34" s="32"/>
      <c r="I34" s="33"/>
      <c r="J34" s="30">
        <v>720</v>
      </c>
      <c r="K34" s="32"/>
      <c r="L34" s="32"/>
      <c r="M34" s="33"/>
      <c r="N34" s="30">
        <v>744</v>
      </c>
      <c r="O34" s="32"/>
      <c r="P34" s="32"/>
      <c r="Q34" s="33"/>
      <c r="R34" s="30">
        <v>744</v>
      </c>
      <c r="S34" s="32"/>
      <c r="T34" s="32"/>
      <c r="U34" s="33"/>
    </row>
    <row r="35" spans="1:21" s="2" customFormat="1" ht="12" customHeight="1" x14ac:dyDescent="0.35">
      <c r="A35" s="29" t="s">
        <v>32</v>
      </c>
      <c r="B35" s="30">
        <v>744</v>
      </c>
      <c r="C35" s="34">
        <v>0.46</v>
      </c>
      <c r="D35" s="59">
        <v>0</v>
      </c>
      <c r="E35" s="60">
        <v>0</v>
      </c>
      <c r="F35" s="30">
        <v>744</v>
      </c>
      <c r="G35" s="32"/>
      <c r="H35" s="32"/>
      <c r="I35" s="33"/>
      <c r="J35" s="30">
        <v>720</v>
      </c>
      <c r="K35" s="32"/>
      <c r="L35" s="32"/>
      <c r="M35" s="33"/>
      <c r="N35" s="30">
        <v>744</v>
      </c>
      <c r="O35" s="32"/>
      <c r="P35" s="32"/>
      <c r="Q35" s="33"/>
      <c r="R35" s="30">
        <v>744</v>
      </c>
      <c r="S35" s="32"/>
      <c r="T35" s="32"/>
      <c r="U35" s="33"/>
    </row>
    <row r="36" spans="1:21" s="2" customFormat="1" ht="12" customHeight="1" x14ac:dyDescent="0.35">
      <c r="A36" s="29" t="s">
        <v>33</v>
      </c>
      <c r="B36" s="30">
        <v>720</v>
      </c>
      <c r="C36" s="34">
        <v>1.79</v>
      </c>
      <c r="D36" s="59">
        <v>2200.458333333333</v>
      </c>
      <c r="E36" s="60">
        <v>5166.833333333333</v>
      </c>
      <c r="F36" s="30">
        <v>720</v>
      </c>
      <c r="G36" s="32"/>
      <c r="H36" s="32"/>
      <c r="I36" s="33"/>
      <c r="J36" s="30">
        <v>744</v>
      </c>
      <c r="K36" s="32"/>
      <c r="L36" s="32"/>
      <c r="M36" s="33"/>
      <c r="N36" s="30">
        <v>720</v>
      </c>
      <c r="O36" s="32"/>
      <c r="P36" s="32"/>
      <c r="Q36" s="33"/>
      <c r="R36" s="30">
        <v>720</v>
      </c>
      <c r="S36" s="32"/>
      <c r="T36" s="32"/>
      <c r="U36" s="33"/>
    </row>
    <row r="37" spans="1:21" s="2" customFormat="1" ht="12" customHeight="1" x14ac:dyDescent="0.35">
      <c r="A37" s="29" t="s">
        <v>34</v>
      </c>
      <c r="B37" s="30">
        <v>720</v>
      </c>
      <c r="C37" s="34">
        <v>0.9</v>
      </c>
      <c r="D37" s="59">
        <v>3750</v>
      </c>
      <c r="E37" s="60">
        <v>0</v>
      </c>
      <c r="F37" s="30">
        <v>720</v>
      </c>
      <c r="G37" s="32"/>
      <c r="H37" s="32"/>
      <c r="I37" s="33"/>
      <c r="J37" s="30">
        <v>744</v>
      </c>
      <c r="K37" s="32"/>
      <c r="L37" s="32"/>
      <c r="M37" s="33"/>
      <c r="N37" s="30">
        <v>720</v>
      </c>
      <c r="O37" s="32"/>
      <c r="P37" s="32"/>
      <c r="Q37" s="33"/>
      <c r="R37" s="30">
        <v>720</v>
      </c>
      <c r="S37" s="32"/>
      <c r="T37" s="32"/>
      <c r="U37" s="33"/>
    </row>
    <row r="38" spans="1:21" s="2" customFormat="1" ht="12" customHeight="1" x14ac:dyDescent="0.35">
      <c r="A38" s="29" t="s">
        <v>35</v>
      </c>
      <c r="B38" s="30">
        <v>744</v>
      </c>
      <c r="C38" s="34">
        <v>2.98</v>
      </c>
      <c r="D38" s="59">
        <v>3429.6250000000005</v>
      </c>
      <c r="E38" s="60">
        <v>9208.5</v>
      </c>
      <c r="F38" s="30">
        <v>744</v>
      </c>
      <c r="G38" s="32"/>
      <c r="H38" s="32"/>
      <c r="I38" s="33"/>
      <c r="J38" s="30">
        <v>720</v>
      </c>
      <c r="K38" s="32"/>
      <c r="L38" s="32"/>
      <c r="M38" s="33"/>
      <c r="N38" s="30">
        <v>744</v>
      </c>
      <c r="O38" s="32"/>
      <c r="P38" s="32"/>
      <c r="Q38" s="33"/>
      <c r="R38" s="30">
        <v>744</v>
      </c>
      <c r="S38" s="32"/>
      <c r="T38" s="32"/>
      <c r="U38" s="33"/>
    </row>
    <row r="39" spans="1:21" s="2" customFormat="1" ht="12" customHeight="1" x14ac:dyDescent="0.35">
      <c r="A39" s="29" t="s">
        <v>36</v>
      </c>
      <c r="B39" s="30">
        <v>744</v>
      </c>
      <c r="C39" s="34">
        <v>1.49</v>
      </c>
      <c r="D39" s="59">
        <v>7500</v>
      </c>
      <c r="E39" s="60">
        <v>0</v>
      </c>
      <c r="F39" s="30">
        <v>744</v>
      </c>
      <c r="G39" s="32"/>
      <c r="H39" s="32"/>
      <c r="I39" s="33"/>
      <c r="J39" s="30">
        <v>720</v>
      </c>
      <c r="K39" s="32"/>
      <c r="L39" s="32"/>
      <c r="M39" s="33"/>
      <c r="N39" s="30">
        <v>744</v>
      </c>
      <c r="O39" s="32"/>
      <c r="P39" s="32"/>
      <c r="Q39" s="33"/>
      <c r="R39" s="30">
        <v>744</v>
      </c>
      <c r="S39" s="32"/>
      <c r="T39" s="32"/>
      <c r="U39" s="33"/>
    </row>
    <row r="40" spans="1:21" s="2" customFormat="1" ht="12" customHeight="1" x14ac:dyDescent="0.35">
      <c r="A40" s="29" t="s">
        <v>37</v>
      </c>
      <c r="B40" s="30">
        <v>744</v>
      </c>
      <c r="C40" s="34">
        <v>3.09</v>
      </c>
      <c r="D40" s="59">
        <v>708.33333333333269</v>
      </c>
      <c r="E40" s="60">
        <v>6500</v>
      </c>
      <c r="F40" s="30">
        <v>744</v>
      </c>
      <c r="G40" s="32"/>
      <c r="H40" s="32"/>
      <c r="I40" s="33"/>
      <c r="J40" s="30">
        <v>744</v>
      </c>
      <c r="K40" s="32"/>
      <c r="L40" s="32"/>
      <c r="M40" s="33"/>
      <c r="N40" s="30">
        <v>744</v>
      </c>
      <c r="O40" s="32"/>
      <c r="P40" s="32"/>
      <c r="Q40" s="33"/>
      <c r="R40" s="30">
        <v>744</v>
      </c>
      <c r="S40" s="32"/>
      <c r="T40" s="32"/>
      <c r="U40" s="33"/>
    </row>
    <row r="41" spans="1:21" s="2" customFormat="1" ht="12" customHeight="1" x14ac:dyDescent="0.35">
      <c r="A41" s="29" t="s">
        <v>38</v>
      </c>
      <c r="B41" s="30">
        <v>744</v>
      </c>
      <c r="C41" s="34">
        <v>1.55</v>
      </c>
      <c r="D41" s="59">
        <v>4791.666666666667</v>
      </c>
      <c r="E41" s="60">
        <v>0</v>
      </c>
      <c r="F41" s="30">
        <v>744</v>
      </c>
      <c r="G41" s="32"/>
      <c r="H41" s="32"/>
      <c r="I41" s="33"/>
      <c r="J41" s="30">
        <v>744</v>
      </c>
      <c r="K41" s="32"/>
      <c r="L41" s="32"/>
      <c r="M41" s="33"/>
      <c r="N41" s="30">
        <v>744</v>
      </c>
      <c r="O41" s="32"/>
      <c r="P41" s="32"/>
      <c r="Q41" s="33"/>
      <c r="R41" s="30">
        <v>744</v>
      </c>
      <c r="S41" s="32"/>
      <c r="T41" s="32"/>
      <c r="U41" s="33"/>
    </row>
    <row r="42" spans="1:21" s="2" customFormat="1" ht="12" customHeight="1" x14ac:dyDescent="0.35">
      <c r="A42" s="29" t="s">
        <v>39</v>
      </c>
      <c r="B42" s="30">
        <v>698</v>
      </c>
      <c r="C42" s="34">
        <v>1.99</v>
      </c>
      <c r="D42" s="59">
        <v>1291.6666666666667</v>
      </c>
      <c r="E42" s="60">
        <v>5833.3333333333339</v>
      </c>
      <c r="F42" s="30">
        <f>24*28</f>
        <v>672</v>
      </c>
      <c r="G42" s="32"/>
      <c r="H42" s="32"/>
      <c r="I42" s="33"/>
      <c r="J42" s="30">
        <v>744</v>
      </c>
      <c r="K42" s="32"/>
      <c r="L42" s="32"/>
      <c r="M42" s="33"/>
      <c r="N42" s="30">
        <f>24*28</f>
        <v>672</v>
      </c>
      <c r="O42" s="32"/>
      <c r="P42" s="32"/>
      <c r="Q42" s="33"/>
      <c r="R42" s="30">
        <v>698</v>
      </c>
      <c r="S42" s="32"/>
      <c r="T42" s="32"/>
      <c r="U42" s="33"/>
    </row>
    <row r="43" spans="1:21" s="2" customFormat="1" ht="12" customHeight="1" x14ac:dyDescent="0.35">
      <c r="A43" s="29" t="s">
        <v>40</v>
      </c>
      <c r="B43" s="30">
        <v>698</v>
      </c>
      <c r="C43" s="34">
        <v>1</v>
      </c>
      <c r="D43" s="59">
        <v>2083.3333333333335</v>
      </c>
      <c r="E43" s="60">
        <v>0</v>
      </c>
      <c r="F43" s="30">
        <f>24*28</f>
        <v>672</v>
      </c>
      <c r="G43" s="32"/>
      <c r="H43" s="32"/>
      <c r="I43" s="33"/>
      <c r="J43" s="30">
        <v>744</v>
      </c>
      <c r="K43" s="32"/>
      <c r="L43" s="32"/>
      <c r="M43" s="33"/>
      <c r="N43" s="30">
        <f>24*28</f>
        <v>672</v>
      </c>
      <c r="O43" s="32"/>
      <c r="P43" s="32"/>
      <c r="Q43" s="33"/>
      <c r="R43" s="30">
        <v>698</v>
      </c>
      <c r="S43" s="32"/>
      <c r="T43" s="32"/>
      <c r="U43" s="33"/>
    </row>
    <row r="44" spans="1:21" s="2" customFormat="1" ht="12" customHeight="1" x14ac:dyDescent="0.35">
      <c r="A44" s="29" t="s">
        <v>41</v>
      </c>
      <c r="B44" s="30">
        <v>744</v>
      </c>
      <c r="C44" s="34">
        <v>2.17</v>
      </c>
      <c r="D44" s="59">
        <v>500</v>
      </c>
      <c r="E44" s="60">
        <v>1250</v>
      </c>
      <c r="F44" s="30">
        <v>744</v>
      </c>
      <c r="G44" s="32"/>
      <c r="H44" s="32"/>
      <c r="I44" s="33"/>
      <c r="J44" s="30">
        <v>720</v>
      </c>
      <c r="K44" s="32"/>
      <c r="L44" s="32"/>
      <c r="M44" s="33"/>
      <c r="N44" s="30">
        <v>744</v>
      </c>
      <c r="O44" s="32"/>
      <c r="P44" s="32"/>
      <c r="Q44" s="33"/>
      <c r="R44" s="30">
        <v>744</v>
      </c>
      <c r="S44" s="32"/>
      <c r="T44" s="32"/>
      <c r="U44" s="33"/>
    </row>
    <row r="45" spans="1:21" s="2" customFormat="1" ht="12" customHeight="1" x14ac:dyDescent="0.35">
      <c r="A45" s="29" t="s">
        <v>42</v>
      </c>
      <c r="B45" s="30">
        <v>744</v>
      </c>
      <c r="C45" s="34">
        <v>1.0900000000000001</v>
      </c>
      <c r="D45" s="59">
        <v>208.33333333333334</v>
      </c>
      <c r="E45" s="60">
        <v>0</v>
      </c>
      <c r="F45" s="30">
        <v>744</v>
      </c>
      <c r="G45" s="32"/>
      <c r="H45" s="32"/>
      <c r="I45" s="33"/>
      <c r="J45" s="30">
        <v>720</v>
      </c>
      <c r="K45" s="32"/>
      <c r="L45" s="32"/>
      <c r="M45" s="33"/>
      <c r="N45" s="30">
        <v>744</v>
      </c>
      <c r="O45" s="32"/>
      <c r="P45" s="32"/>
      <c r="Q45" s="33"/>
      <c r="R45" s="30">
        <v>744</v>
      </c>
      <c r="S45" s="32"/>
      <c r="T45" s="32"/>
      <c r="U45" s="33"/>
    </row>
    <row r="46" spans="1:21" s="2" customFormat="1" ht="12" customHeight="1" thickBot="1" x14ac:dyDescent="0.4">
      <c r="A46" s="35" t="s">
        <v>43</v>
      </c>
      <c r="B46" s="36"/>
      <c r="C46" s="37"/>
      <c r="D46" s="38"/>
      <c r="E46" s="39"/>
      <c r="F46" s="36"/>
      <c r="G46" s="37"/>
      <c r="H46" s="38"/>
      <c r="I46" s="39"/>
      <c r="J46" s="36"/>
      <c r="K46" s="37"/>
      <c r="L46" s="38"/>
      <c r="M46" s="39"/>
      <c r="N46" s="36"/>
      <c r="O46" s="37"/>
      <c r="P46" s="38"/>
      <c r="Q46" s="39"/>
      <c r="R46" s="36"/>
      <c r="S46" s="37"/>
      <c r="T46" s="38"/>
      <c r="U46" s="39"/>
    </row>
    <row r="47" spans="1:21" s="2" customFormat="1" ht="12" customHeight="1" thickTop="1" thickBot="1" x14ac:dyDescent="0.5">
      <c r="A47" s="1"/>
      <c r="B47" s="63" t="s">
        <v>56</v>
      </c>
      <c r="C47" s="64"/>
      <c r="D47" s="64"/>
      <c r="E47" s="65"/>
      <c r="F47" s="66" t="s">
        <v>0</v>
      </c>
      <c r="G47" s="67"/>
      <c r="H47" s="67"/>
      <c r="I47" s="68"/>
      <c r="J47" s="66" t="s">
        <v>1</v>
      </c>
      <c r="K47" s="67"/>
      <c r="L47" s="67"/>
      <c r="M47" s="68"/>
      <c r="N47" s="66" t="s">
        <v>2</v>
      </c>
      <c r="O47" s="67"/>
      <c r="P47" s="67"/>
      <c r="Q47" s="68"/>
      <c r="R47" s="63" t="s">
        <v>3</v>
      </c>
      <c r="S47" s="64"/>
      <c r="T47" s="64"/>
      <c r="U47" s="65"/>
    </row>
    <row r="48" spans="1:21" s="2" customFormat="1" ht="23.5" thickTop="1" x14ac:dyDescent="0.25">
      <c r="A48" s="40" t="s">
        <v>44</v>
      </c>
      <c r="B48" s="41" t="s">
        <v>45</v>
      </c>
      <c r="C48" s="42"/>
      <c r="D48" s="43" t="s">
        <v>9</v>
      </c>
      <c r="E48" s="44" t="s">
        <v>10</v>
      </c>
      <c r="F48" s="41" t="s">
        <v>46</v>
      </c>
      <c r="G48" s="42"/>
      <c r="H48" s="43" t="s">
        <v>9</v>
      </c>
      <c r="I48" s="44" t="s">
        <v>10</v>
      </c>
      <c r="J48" s="41" t="s">
        <v>46</v>
      </c>
      <c r="K48" s="42"/>
      <c r="L48" s="43" t="s">
        <v>9</v>
      </c>
      <c r="M48" s="44" t="s">
        <v>10</v>
      </c>
      <c r="N48" s="41" t="s">
        <v>46</v>
      </c>
      <c r="O48" s="42"/>
      <c r="P48" s="43" t="s">
        <v>9</v>
      </c>
      <c r="Q48" s="44" t="s">
        <v>10</v>
      </c>
      <c r="R48" s="41" t="s">
        <v>46</v>
      </c>
      <c r="S48" s="42"/>
      <c r="T48" s="43" t="s">
        <v>9</v>
      </c>
      <c r="U48" s="44" t="s">
        <v>10</v>
      </c>
    </row>
    <row r="49" spans="1:21" s="2" customFormat="1" ht="12" customHeight="1" x14ac:dyDescent="0.25">
      <c r="A49" s="45" t="s">
        <v>47</v>
      </c>
      <c r="B49" s="46">
        <v>1</v>
      </c>
      <c r="C49" s="47"/>
      <c r="D49" s="48">
        <f>+D5/(SUMPRODUCT(D10:D12,C10:C12,B$10:B$12)+SUMPRODUCT(D14:D45,C$14:C$45,B$14:B$45))*1000</f>
        <v>1.9037748901256031</v>
      </c>
      <c r="E49" s="49">
        <f>+E5/(SUMPRODUCT(E10:E12,C10:C12,B$10:B$12)+SUMPRODUCT(E14:E45,C$14:C$45,B$14:B$45))*1000</f>
        <v>1.4773010101721964</v>
      </c>
      <c r="F49" s="46">
        <v>1</v>
      </c>
      <c r="G49" s="47"/>
      <c r="H49" s="48" t="e">
        <f>+H5/(SUMPRODUCT(H10:H12,G10:G12,F$10:F$12)+SUMPRODUCT(H14:H45,G$14:G$45,F$14:F$45))*1000</f>
        <v>#DIV/0!</v>
      </c>
      <c r="I49" s="49" t="e">
        <f>+I5/(SUMPRODUCT(I10:I12,G10:G12,F$10:F$12)+SUMPRODUCT(I14:I45,G$14:G$45,F$14:F$45))*1000</f>
        <v>#DIV/0!</v>
      </c>
      <c r="J49" s="46">
        <v>1</v>
      </c>
      <c r="K49" s="47"/>
      <c r="L49" s="48" t="e">
        <f>+L5/(SUMPRODUCT(L10:L12,K10:K12,J$10:J$12)+SUMPRODUCT(L14:L45,K$14:K$45,J$14:J$45))*1000</f>
        <v>#DIV/0!</v>
      </c>
      <c r="M49" s="49" t="e">
        <f>+M5/(SUMPRODUCT(M10:M12,K10:K12,J$10:J$12)+SUMPRODUCT(M14:M45,K$14:K$45,J$14:J$45))*1000</f>
        <v>#DIV/0!</v>
      </c>
      <c r="N49" s="46">
        <v>1</v>
      </c>
      <c r="O49" s="47"/>
      <c r="P49" s="48" t="e">
        <f>+P5/(SUMPRODUCT(P10:P12,O10:O12,N$10:N$12)+SUMPRODUCT(P14:P45,O$14:O$45,N$14:N$45))*1000</f>
        <v>#DIV/0!</v>
      </c>
      <c r="Q49" s="49" t="e">
        <f>+Q5/(SUMPRODUCT(Q10:Q12,O10:O12,N$10:N$12)+SUMPRODUCT(Q14:Q45,O$14:O$45,N$14:N$45))*1000</f>
        <v>#DIV/0!</v>
      </c>
      <c r="R49" s="46">
        <v>1</v>
      </c>
      <c r="S49" s="47"/>
      <c r="T49" s="48" t="e">
        <f>+T5/(SUMPRODUCT(T10:T12,S10:S12,R$10:R$12)+SUMPRODUCT(T14:T45,S$14:S$45,R$14:R$45))*1000</f>
        <v>#DIV/0!</v>
      </c>
      <c r="U49" s="49" t="e">
        <f>+U5/(SUMPRODUCT(U10:U12,S10:S12,R$10:R$12)+SUMPRODUCT(U14:U45,S$14:S$45,R$14:R$45))*1000</f>
        <v>#DIV/0!</v>
      </c>
    </row>
    <row r="50" spans="1:21" s="2" customFormat="1" ht="12" customHeight="1" x14ac:dyDescent="0.25">
      <c r="A50" s="45" t="s">
        <v>48</v>
      </c>
      <c r="B50" s="46">
        <v>0.5</v>
      </c>
      <c r="C50" s="47"/>
      <c r="D50" s="48">
        <f>D$49*B50</f>
        <v>0.95188744506280154</v>
      </c>
      <c r="E50" s="50">
        <f>E$49*B50</f>
        <v>0.7386505050860982</v>
      </c>
      <c r="F50" s="46">
        <v>0.5</v>
      </c>
      <c r="G50" s="47"/>
      <c r="H50" s="48" t="e">
        <f>H$49*F50</f>
        <v>#DIV/0!</v>
      </c>
      <c r="I50" s="50" t="e">
        <f>I$49*F50</f>
        <v>#DIV/0!</v>
      </c>
      <c r="J50" s="46">
        <v>0.5</v>
      </c>
      <c r="K50" s="47"/>
      <c r="L50" s="48" t="e">
        <f>L$49*J50</f>
        <v>#DIV/0!</v>
      </c>
      <c r="M50" s="50" t="e">
        <f>M$49*J50</f>
        <v>#DIV/0!</v>
      </c>
      <c r="N50" s="46">
        <v>0.5</v>
      </c>
      <c r="O50" s="47"/>
      <c r="P50" s="48" t="e">
        <f>P$49*N50</f>
        <v>#DIV/0!</v>
      </c>
      <c r="Q50" s="50" t="e">
        <f>Q$49*N50</f>
        <v>#DIV/0!</v>
      </c>
      <c r="R50" s="46">
        <v>0.5</v>
      </c>
      <c r="S50" s="47"/>
      <c r="T50" s="48" t="e">
        <f>T$49*R50</f>
        <v>#DIV/0!</v>
      </c>
      <c r="U50" s="50" t="e">
        <f>U$49*R50</f>
        <v>#DIV/0!</v>
      </c>
    </row>
    <row r="51" spans="1:21" s="2" customFormat="1" ht="12" customHeight="1" x14ac:dyDescent="0.35">
      <c r="A51" s="1"/>
      <c r="B51" s="51"/>
      <c r="C51" s="51"/>
      <c r="D51" s="52"/>
    </row>
    <row r="52" spans="1:21" s="2" customFormat="1" ht="12" customHeight="1" x14ac:dyDescent="0.35">
      <c r="A52" s="53"/>
      <c r="B52" s="51" t="s">
        <v>50</v>
      </c>
      <c r="C52" s="51"/>
      <c r="D52" s="52"/>
    </row>
    <row r="53" spans="1:21" s="2" customFormat="1" ht="12" customHeight="1" thickBot="1" x14ac:dyDescent="0.4">
      <c r="A53" s="1"/>
      <c r="B53" s="51"/>
      <c r="C53" s="51"/>
      <c r="D53" s="52"/>
    </row>
    <row r="54" spans="1:21" s="2" customFormat="1" ht="12" customHeight="1" thickTop="1" x14ac:dyDescent="0.25">
      <c r="A54" s="55" t="s">
        <v>51</v>
      </c>
      <c r="B54" s="51"/>
      <c r="C54" s="51"/>
      <c r="D54" s="52"/>
    </row>
    <row r="55" spans="1:21" ht="34.5" x14ac:dyDescent="0.25">
      <c r="A55" s="56" t="s">
        <v>52</v>
      </c>
    </row>
    <row r="56" spans="1:21" ht="12" customHeight="1" x14ac:dyDescent="0.35">
      <c r="A56" s="57" t="s">
        <v>53</v>
      </c>
    </row>
    <row r="57" spans="1:21" ht="12" customHeight="1" x14ac:dyDescent="0.25">
      <c r="A57" s="57" t="s">
        <v>54</v>
      </c>
    </row>
    <row r="58" spans="1:21" ht="12" customHeight="1" thickBot="1" x14ac:dyDescent="0.3">
      <c r="A58" s="58" t="s">
        <v>55</v>
      </c>
    </row>
    <row r="59" spans="1:21" ht="12" customHeight="1" thickTop="1" x14ac:dyDescent="0.35"/>
    <row r="62" spans="1:21" ht="12" customHeight="1" x14ac:dyDescent="0.25">
      <c r="A62" s="2"/>
    </row>
    <row r="63" spans="1:21" ht="12" customHeight="1" x14ac:dyDescent="0.25">
      <c r="A63" s="2"/>
    </row>
    <row r="64" spans="1:21" ht="12" customHeight="1" x14ac:dyDescent="0.25">
      <c r="A64" s="2"/>
    </row>
    <row r="65" spans="1:1" ht="12" customHeight="1" x14ac:dyDescent="0.25">
      <c r="A65" s="2"/>
    </row>
    <row r="66" spans="1:1" ht="12" customHeight="1" x14ac:dyDescent="0.25">
      <c r="A66" s="2"/>
    </row>
    <row r="67" spans="1:1" ht="12" customHeight="1" x14ac:dyDescent="0.25">
      <c r="A67" s="2"/>
    </row>
    <row r="68" spans="1:1" ht="12" customHeight="1" x14ac:dyDescent="0.25">
      <c r="A68" s="2"/>
    </row>
    <row r="69" spans="1:1" ht="12" customHeight="1" x14ac:dyDescent="0.25">
      <c r="A69" s="2"/>
    </row>
    <row r="70" spans="1:1" ht="12" customHeight="1" x14ac:dyDescent="0.25">
      <c r="A70" s="2"/>
    </row>
    <row r="71" spans="1:1" ht="12" customHeight="1" x14ac:dyDescent="0.25">
      <c r="A71" s="2"/>
    </row>
    <row r="72" spans="1:1" ht="12" customHeight="1" x14ac:dyDescent="0.25">
      <c r="A72" s="2"/>
    </row>
    <row r="73" spans="1:1" ht="12" customHeight="1" x14ac:dyDescent="0.25">
      <c r="A73" s="2"/>
    </row>
    <row r="74" spans="1:1" ht="12" customHeight="1" x14ac:dyDescent="0.25">
      <c r="A74" s="2"/>
    </row>
    <row r="75" spans="1:1" ht="12" customHeight="1" x14ac:dyDescent="0.25">
      <c r="A75" s="2"/>
    </row>
    <row r="76" spans="1:1" ht="12" customHeight="1" x14ac:dyDescent="0.25">
      <c r="A76" s="2"/>
    </row>
    <row r="77" spans="1:1" ht="12" customHeight="1" x14ac:dyDescent="0.25">
      <c r="A77" s="2"/>
    </row>
    <row r="78" spans="1:1" ht="12" customHeight="1" x14ac:dyDescent="0.25">
      <c r="A78" s="2"/>
    </row>
    <row r="79" spans="1:1" ht="12" customHeight="1" x14ac:dyDescent="0.25">
      <c r="A79" s="2"/>
    </row>
    <row r="80" spans="1:1" ht="12" customHeight="1" x14ac:dyDescent="0.25">
      <c r="A80" s="2"/>
    </row>
    <row r="81" spans="1:1" ht="12" customHeight="1" x14ac:dyDescent="0.25">
      <c r="A81" s="2"/>
    </row>
    <row r="82" spans="1:1" ht="12" customHeight="1" x14ac:dyDescent="0.25">
      <c r="A82" s="2"/>
    </row>
    <row r="83" spans="1:1" ht="12" customHeight="1" x14ac:dyDescent="0.25">
      <c r="A83" s="2"/>
    </row>
    <row r="84" spans="1:1" ht="12" customHeight="1" x14ac:dyDescent="0.25">
      <c r="A84" s="2"/>
    </row>
    <row r="85" spans="1:1" ht="12" customHeight="1" x14ac:dyDescent="0.25">
      <c r="A85" s="2"/>
    </row>
    <row r="86" spans="1:1" ht="12" customHeight="1" x14ac:dyDescent="0.25">
      <c r="A86" s="2"/>
    </row>
    <row r="87" spans="1:1" ht="12" customHeight="1" x14ac:dyDescent="0.25">
      <c r="A87" s="2"/>
    </row>
    <row r="88" spans="1:1" ht="12" customHeight="1" x14ac:dyDescent="0.25">
      <c r="A88" s="2"/>
    </row>
    <row r="89" spans="1:1" ht="12" customHeight="1" x14ac:dyDescent="0.25">
      <c r="A89" s="2"/>
    </row>
    <row r="90" spans="1:1" ht="12" customHeight="1" x14ac:dyDescent="0.25">
      <c r="A90" s="2"/>
    </row>
    <row r="91" spans="1:1" ht="12" customHeight="1" x14ac:dyDescent="0.25">
      <c r="A91" s="2"/>
    </row>
    <row r="92" spans="1:1" ht="12" customHeight="1" x14ac:dyDescent="0.25">
      <c r="A92" s="2"/>
    </row>
    <row r="93" spans="1:1" ht="12" customHeight="1" x14ac:dyDescent="0.25">
      <c r="A93" s="2"/>
    </row>
    <row r="94" spans="1:1" ht="12" customHeight="1" x14ac:dyDescent="0.25">
      <c r="A94" s="2"/>
    </row>
    <row r="95" spans="1:1" ht="12" customHeight="1" x14ac:dyDescent="0.25">
      <c r="A95" s="2"/>
    </row>
    <row r="96" spans="1:1" ht="12" customHeight="1" x14ac:dyDescent="0.25">
      <c r="A96" s="2"/>
    </row>
    <row r="97" spans="1:1" ht="12" customHeight="1" x14ac:dyDescent="0.25">
      <c r="A97" s="2"/>
    </row>
    <row r="98" spans="1:1" ht="12" customHeight="1" x14ac:dyDescent="0.25">
      <c r="A98" s="2"/>
    </row>
    <row r="99" spans="1:1" ht="12" customHeight="1" x14ac:dyDescent="0.25">
      <c r="A99" s="2"/>
    </row>
    <row r="100" spans="1:1" ht="12" customHeight="1" x14ac:dyDescent="0.25">
      <c r="A100" s="2"/>
    </row>
    <row r="101" spans="1:1" ht="12" customHeight="1" x14ac:dyDescent="0.25">
      <c r="A101" s="2"/>
    </row>
    <row r="102" spans="1:1" ht="12" customHeight="1" x14ac:dyDescent="0.25">
      <c r="A102" s="2"/>
    </row>
  </sheetData>
  <sheetProtection selectLockedCells="1"/>
  <mergeCells count="20">
    <mergeCell ref="B4:E4"/>
    <mergeCell ref="F4:I4"/>
    <mergeCell ref="J4:M4"/>
    <mergeCell ref="N4:Q4"/>
    <mergeCell ref="R4:U4"/>
    <mergeCell ref="B3:E3"/>
    <mergeCell ref="F3:I3"/>
    <mergeCell ref="J3:M3"/>
    <mergeCell ref="N3:Q3"/>
    <mergeCell ref="R3:U3"/>
    <mergeCell ref="B47:E47"/>
    <mergeCell ref="F47:I47"/>
    <mergeCell ref="J47:M47"/>
    <mergeCell ref="N47:Q47"/>
    <mergeCell ref="R47:U47"/>
    <mergeCell ref="D9:E9"/>
    <mergeCell ref="H9:I9"/>
    <mergeCell ref="L9:M9"/>
    <mergeCell ref="P9:Q9"/>
    <mergeCell ref="T9:U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Model simplificat tarife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 Adrian Ionita</dc:creator>
  <cp:lastModifiedBy>Mihai Iuliu Fodor</cp:lastModifiedBy>
  <dcterms:created xsi:type="dcterms:W3CDTF">2018-07-31T11:06:43Z</dcterms:created>
  <dcterms:modified xsi:type="dcterms:W3CDTF">2019-08-30T10:07:10Z</dcterms:modified>
</cp:coreProperties>
</file>