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Adrian\Bugete Planificare Financiara\Tarife\Tarif transport\25-26\publicare tarife\info venit\Romana\"/>
    </mc:Choice>
  </mc:AlternateContent>
  <xr:revisionPtr revIDLastSave="0" documentId="13_ncr:1_{F9DFC606-8BF0-4A29-822E-043E531F067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Model simplificat tari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_______a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hidden="1">{#N/A,#N/A,FALSE,"Отчет о финансовых результатах"}</definedName>
    <definedName name="_______a1" hidden="1">{#N/A,#N/A,FALSE,"Отчет о финансовых результатах"}</definedName>
    <definedName name="_______a2" hidden="1">{#N/A,#N/A,FALSE,"Отчет о финансовых результатах"}</definedName>
    <definedName name="_______gg1" hidden="1">{#N/A,#N/A,FALSE,"Отчет о финансовых результатах"}</definedName>
    <definedName name="______a1" hidden="1">{#N/A,#N/A,FALSE,"Отчет о финансовых результатах"}</definedName>
    <definedName name="______a2" hidden="1">{#N/A,#N/A,FALSE,"Отчет о финансовых результатах"}</definedName>
    <definedName name="______gg1" hidden="1">{#N/A,#N/A,FALSE,"Отчет о финансовых результатах"}</definedName>
    <definedName name="_____a1" hidden="1">{#N/A,#N/A,FALSE,"Отчет о финансовых результатах"}</definedName>
    <definedName name="_____a2" hidden="1">{#N/A,#N/A,FALSE,"Отчет о финансовых результатах"}</definedName>
    <definedName name="_____gg1" hidden="1">{#N/A,#N/A,FALSE,"Отчет о финансовых результатах"}</definedName>
    <definedName name="____a1" hidden="1">{#N/A,#N/A,FALSE,"Отчет о финансовых результатах"}</definedName>
    <definedName name="____a2" hidden="1">{#N/A,#N/A,FALSE,"Отчет о финансовых результатах"}</definedName>
    <definedName name="____gg1" hidden="1">{#N/A,#N/A,FALSE,"Отчет о финансовых результатах"}</definedName>
    <definedName name="___a1" hidden="1">{#N/A,#N/A,FALSE,"Отчет о финансовых результатах"}</definedName>
    <definedName name="___a2" hidden="1">{#N/A,#N/A,FALSE,"Отчет о финансовых результатах"}</definedName>
    <definedName name="___gg1" hidden="1">{#N/A,#N/A,FALSE,"Отчет о финансовых результатах"}</definedName>
    <definedName name="__a1" hidden="1">{#N/A,#N/A,FALSE,"Отчет о финансовых результатах"}</definedName>
    <definedName name="__a2" hidden="1">{#N/A,#N/A,FALSE,"Отчет о финансовых результатах"}</definedName>
    <definedName name="__asd4" hidden="1">{#N/A,#N/A,FALSE,"Отчет о финансовых результатах"}</definedName>
    <definedName name="__gg1" hidden="1">{#N/A,#N/A,FALSE,"Отчет о финансовых результатах"}</definedName>
    <definedName name="__i2" hidden="1">{#N/A,#N/A,FALSE,"Отчет о финансовых результатах"}</definedName>
    <definedName name="__i3" hidden="1">{#N/A,#N/A,FALSE,"Отчет о финансовых результатах"}</definedName>
    <definedName name="__t3" hidden="1">{#N/A,#N/A,FALSE,"Отчет о финансовых результатах"}</definedName>
    <definedName name="__zz12" hidden="1">{0,0,0,0}</definedName>
    <definedName name="_a1" hidden="1">{#N/A,#N/A,FALSE,"Отчет о финансовых результатах"}</definedName>
    <definedName name="_a2" hidden="1">{#N/A,#N/A,FALSE,"Отчет о финансовых результатах"}</definedName>
    <definedName name="_a3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0" hidden="1">[2]Fe!#REF!</definedName>
    <definedName name="_Fill" hidden="1">[2]Fe!#REF!</definedName>
    <definedName name="_gg1" hidden="1">{#N/A,#N/A,FALSE,"Отчет о финансовых результатах"}</definedName>
    <definedName name="_i2" hidden="1">{#N/A,#N/A,FALSE,"Отчет о финансовых результатах"}</definedName>
    <definedName name="_i3" hidden="1">{#N/A,#N/A,FALSE,"Отчет о финансовых результатах"}</definedName>
    <definedName name="_S1_ArrowId">[3]Inputs!$A$3</definedName>
    <definedName name="_S2_CompanyName">[3]Reports!$A$2</definedName>
    <definedName name="_S2_DataStage1">[3]Inputs!$A$4</definedName>
    <definedName name="_t3" hidden="1">{#N/A,#N/A,FALSE,"Отчет о финансовых результатах"}</definedName>
    <definedName name="_zz12" hidden="1">{0,0,0,0}</definedName>
    <definedName name="a" localSheetId="0" hidden="1">[4]Fe!#REF!</definedName>
    <definedName name="a" hidden="1">[5]Fe!#REF!</definedName>
    <definedName name="aa" localSheetId="0" hidden="1">[4]Fe!#REF!</definedName>
    <definedName name="aa" hidden="1">[5]Fe!#REF!</definedName>
    <definedName name="aaa" hidden="1">{#N/A,#N/A,FALSE,"Отчет о финансовых результатах"}</definedName>
    <definedName name="AAAA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hidden="1">{#N/A,#N/A,FALSE,"Отчет о финансовых результатах"}</definedName>
    <definedName name="ABS">[3]Reports!$A$380</definedName>
    <definedName name="Accounting_records">[6]Scoping!$G$19</definedName>
    <definedName name="Accruals">[6]Scoping!$G$30</definedName>
    <definedName name="ACF">[3]Reports!$A$327</definedName>
    <definedName name="Actual_Return">""</definedName>
    <definedName name="Adjusted_Ratios">[3]Reports!$A$31</definedName>
    <definedName name="amortizare" localSheetId="0" hidden="1">[7]Fe!#REF!</definedName>
    <definedName name="amortizare" hidden="1">[8]Fe!#REF!</definedName>
    <definedName name="an">#REF!</definedName>
    <definedName name="An.2.2" hidden="1">{#N/A,#N/A,FALSE,"Отчет о финансовых результатах"}</definedName>
    <definedName name="AN.202" hidden="1">{#N/A,#N/A,FALSE,"Отчет о финансовых результатах"}</definedName>
    <definedName name="ANRE" hidden="1">{#N/A,#N/A,FALSE,"Отчет о финансовых результатах"}</definedName>
    <definedName name="Anul">#REF!</definedName>
    <definedName name="ARE_Search_Start">[3]Inputs!$A$813</definedName>
    <definedName name="AROInputs">[3]Inputs!$A$561</definedName>
    <definedName name="Balance_Sheet">[3]Inputs!$A$245</definedName>
    <definedName name="bbbbbbbbbbbbbb" hidden="1">{#N/A,#N/A,FALSE,"Отчет о финансовых результатах"}</definedName>
    <definedName name="bc" hidden="1">{#N/A,#N/A,FALSE,"Отчет о финансовых результатах"}</definedName>
    <definedName name="BSAdjustments">[3]Inputs!$A$1197</definedName>
    <definedName name="Bvc" hidden="1">{#N/A,#N/A,FALSE,"Отчет о финансовых результатах"}</definedName>
    <definedName name="CallingApp">""</definedName>
    <definedName name="CAPITAL">[3]Inputs!$A$1280</definedName>
    <definedName name="Cash">[6]Scoping!$G$20</definedName>
    <definedName name="Cash_Flow_Statement">[3]Inputs!$A$149</definedName>
    <definedName name="ccc" hidden="1">{#N/A,#N/A,FALSE,"Отчет о финансовых результатах"}</definedName>
    <definedName name="CFAdjustments">[3]Inputs!$A$1088</definedName>
    <definedName name="ConcatFN">[3]Inputs!$C$1609</definedName>
    <definedName name="Construction_contracts">[6]Scoping!$G$23</definedName>
    <definedName name="Credit_Stats">[3]Reports!$A$412</definedName>
    <definedName name="CurrencyList">[3]Lists!$A$3:$A$1502</definedName>
    <definedName name="CurrencySymbolList">[3]TemplateLists!$A$2:$B$26</definedName>
    <definedName name="d" hidden="1">{#N/A,#N/A,FALSE,"Отчет о финансовых результатах"}</definedName>
    <definedName name="ddd">#REF!</definedName>
    <definedName name="DDDates">[3]FinSum!$P$4:$P$5</definedName>
    <definedName name="DDIndex">[3]FinSum!$E$3</definedName>
    <definedName name="deka" hidden="1">{#N/A,#N/A,FALSE,"Отчет о финансовых результатах"}</definedName>
    <definedName name="DenominationList">[3]Lists!$B$2:$B$5</definedName>
    <definedName name="DenomShortList">[3]TemplateLists!$G$2:$H$5</definedName>
    <definedName name="DetectFYEChange">[3]Inputs!$B$1620</definedName>
    <definedName name="dfgjjjjjjjjjjjjjjjjjjjjjjjjj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[3]Reports!$A$458</definedName>
    <definedName name="EntityComboCacheDate" hidden="1">39099</definedName>
    <definedName name="EntityComboCacheTestDate" hidden="1">39099</definedName>
    <definedName name="EntityConfStatus">[3]Inputs!$A$1624</definedName>
    <definedName name="euro">'[9]An. 2.2.5.Estimarea dobânzii'!$D$14</definedName>
    <definedName name="extras_1" localSheetId="0">'Model simplificat tarife'!#REF!</definedName>
    <definedName name="extras_1">#REF!</definedName>
    <definedName name="Fees">[10]bei!#REF!</definedName>
    <definedName name="ffff" hidden="1">{#N/A,#N/A,FALSE,"Отчет о финансовых результатах"}</definedName>
    <definedName name="FFO_TotDebt">[3]UtilityBenchmarks!$A$42:$H$51</definedName>
    <definedName name="FFOIntCov">[3]UtilityBenchmarks!$A$30:$H$39</definedName>
    <definedName name="fgfgfgffhhhhhhhhhhhhhhhhhhhh" hidden="1">{#N/A,#N/A,FALSE,"Отчет о финансовых результатах"}</definedName>
    <definedName name="fggggg" hidden="1">{#N/A,#N/A,FALSE,"Отчет о финансовых результатах"}</definedName>
    <definedName name="fill" hidden="1">[4]Fe!#REF!</definedName>
    <definedName name="FNMarkers2">[3]Inputs!$C$1611</definedName>
    <definedName name="for" hidden="1">{#N/A,#N/A,FALSE,0}</definedName>
    <definedName name="forma" hidden="1">{#N/A,#N/A,FALSE,"Отчет о финансовых результатах"}</definedName>
    <definedName name="Functii">#REF!</definedName>
    <definedName name="ggggg" hidden="1">{#N/A,#N/A,FALSE,"Отчет о финансовых результатах"}</definedName>
    <definedName name="ghj" hidden="1">{#N/A,#N/A,FALSE,"Отчет о финансовых результатах"}</definedName>
    <definedName name="ghujg" hidden="1">{#N/A,#N/A,FALSE,"Отчет о финансовых результатах"}</definedName>
    <definedName name="Goodwill">[6]Scoping!$G$27</definedName>
    <definedName name="grisa" hidden="1">{0,2.97619001461332E-288,0,0}</definedName>
    <definedName name="GVKey">"006066-01"</definedName>
    <definedName name="HandOffValidation">[3]Inputs!$C$18:$C$21</definedName>
    <definedName name="hjk" hidden="1">{#N/A,#N/A,FALSE,"Отчет о финансовых результатах"}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[3]FinSum!$A$15,[3]FinSum!$A$26,[3]FinSum!$A$27,[3]FinSum!$A$32,[3]FinSum!$A$36,[3]FinSum!$A$46,[3]FinSum!$A$53:$A$66</definedName>
    <definedName name="I_Only_Opt">[3]FinSum!$A$15,[3]FinSum!$A$26,[3]FinSum!$A$27,[3]FinSum!$A$32,[3]FinSum!$A$46,[3]FinSum!$A$53:$A$66</definedName>
    <definedName name="I_Opt_U_Stnd">[3]FinSum!$A$19,[3]FinSum!$A$23,[3]FinSum!$A$25</definedName>
    <definedName name="IN_activitati" hidden="1">[1]Fe!#REF!</definedName>
    <definedName name="Include">[3]FinSum!$O$4:$O$5</definedName>
    <definedName name="Income_Statement">[3]Inputs!$A$30</definedName>
    <definedName name="Industrial">[3]Inputs!$B$1594</definedName>
    <definedName name="inf">1.14</definedName>
    <definedName name="INFLATIONFACTOR11">0.845</definedName>
    <definedName name="InflationRates">[3]Lists!$C$2:$C$3</definedName>
    <definedName name="Inputs_E_Items_1">[3]Inputs!$C$36,[3]Inputs!$C$37,[3]Inputs!$C$38,[3]Inputs!$C$39,[3]Inputs!$C$51,[3]Inputs!$C$54,[3]Inputs!$C$114,[3]Inputs!$C$156,[3]Inputs!$C$157,[3]Inputs!$C$160</definedName>
    <definedName name="Inputs_E_Items_2">[3]Inputs!$C$161,[3]Inputs!$C$168,[3]Inputs!$C$169,[3]Inputs!$C$172,[3]Inputs!$C$182,[3]Inputs!$C$184,[3]Inputs!$C$186,[3]Inputs!$C$194,[3]Inputs!$C$196,[3]Inputs!$C$199,[3]Inputs!$C$201,[3]Inputs!$C$158</definedName>
    <definedName name="Inputs_E_Items_3">[3]Inputs!$C$202,[3]Inputs!$C$203,[3]Inputs!$C$210,[3]Inputs!$C$233,[3]Inputs!$C$234,[3]Inputs!$C$274,[3]Inputs!$C$335</definedName>
    <definedName name="Inputs_E_Items_4">[3]Inputs!$C$317,[3]Inputs!$C$343,[3]Inputs!$C$344,[3]Inputs!$C$661,[3]Inputs!$C$662,[3]Inputs!$C$663,[3]Inputs!$C$665,[3]Inputs!$C$666,[3]Inputs!$C$667,[3]Inputs!$C$669</definedName>
    <definedName name="Inputs_L_Items_1">[3]Inputs!$C$146,[3]Inputs!$C$147</definedName>
    <definedName name="Inputs_N_Items_1">[3]Inputs!$C$49,[3]Inputs!$C$111,[3]Inputs!$C$130,[3]Inputs!$C$132,[3]Inputs!$C$137,[3]Inputs!$C$138,[3]Inputs!$C$139,[3]Inputs!$C$140,[3]Inputs!$C$141,[3]Inputs!$C$142,[3]Inputs!$C$143</definedName>
    <definedName name="Inputs_N_Items_2">[3]Inputs!$C$144,[3]Inputs!$C$145,[3]Inputs!$C$155,[3]Inputs!$C$164,[3]Inputs!$C$170,[3]Inputs!$C$187,[3]Inputs!$C$197,[3]Inputs!$C$198</definedName>
    <definedName name="Inputs_N_Items_4">[3]Inputs!$C$1604,[3]Inputs!$C$1605,[3]Inputs!$C$1607,[3]Inputs!$C$1608,[3]Inputs!$C$1609,[3]Inputs!$C$1612</definedName>
    <definedName name="InputsSheetCells">[3]Inputs!$F$13:$L$1305,[3]Inputs!$E$1308:$E$1310</definedName>
    <definedName name="InputtedBP">[3]Inputs!$H$1574</definedName>
    <definedName name="InputtedRating">[3]Inputs!$H$1573</definedName>
    <definedName name="Institutii">#REF!</definedName>
    <definedName name="Intangibles">[6]Scoping!$G$28</definedName>
    <definedName name="INTRARI" hidden="1">[7]Fe!#REF!</definedName>
    <definedName name="INTRARI_suplT1" hidden="1">[1]Fe!#REF!</definedName>
    <definedName name="Inventory">[6]Scoping!$G$22</definedName>
    <definedName name="Invest_properties">[6]Scoping!$G$25</definedName>
    <definedName name="Invest_subsidiaries">[6]Scoping!$G$26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hidden="1">{#N/A,#N/A,FALSE,"Отчет о финансовых результатах"}</definedName>
    <definedName name="kblf" hidden="1">{#N/A,#N/A,FALSE,0}</definedName>
    <definedName name="ke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hidden="1">{#N/A,#N/A,FALSE,"Отчет о финансовых результатах"}</definedName>
    <definedName name="kli" hidden="1">{#N/A,#N/A,FALSE,"Отчет о финансовых результатах"}</definedName>
    <definedName name="LastFiscalYear">[11]Variables!$B$7</definedName>
    <definedName name="luna">#REF!</definedName>
    <definedName name="montat_robinet_pe_conducta" localSheetId="0">[12]Q2013!#REF!</definedName>
    <definedName name="montat_robinet_pe_conducta">[13]Q2013!#REF!</definedName>
    <definedName name="MonthList">[3]TemplateLists!$C$2:$F$13</definedName>
    <definedName name="nbfgtreeeeeeeeeeeeeee" hidden="1">{#N/A,#N/A,FALSE,"Отчет о финансовых результатах"}</definedName>
    <definedName name="nn" hidden="1">{#N/A,#N/A,FALSE,"Отчет о финансовых результатах"}</definedName>
    <definedName name="nnn" hidden="1">{#N/A,#N/A,FALSE,"Отчет о финансовых результатах"}</definedName>
    <definedName name="Notes_payable">[6]Scoping!$G$31</definedName>
    <definedName name="o">#REF!</definedName>
    <definedName name="Off_Balance_Sheet_Adjustments">[3]Inputs!$A$375</definedName>
    <definedName name="operator">#REF!</definedName>
    <definedName name="OrgType">[3]FinSum!$L$6</definedName>
    <definedName name="p" hidden="1">{#N/A,#N/A,FALSE,"Отчет о финансовых результатах"}</definedName>
    <definedName name="Payables">[6]Scoping!$G$29</definedName>
    <definedName name="PensionInputs">[3]Inputs!$A$611</definedName>
    <definedName name="personal">#REF!</definedName>
    <definedName name="PI" hidden="1">{#N/A,#N/A,FALSE,"Отчет о финансовых результатах"}</definedName>
    <definedName name="PPAInputs">[3]Inputs!$A$445</definedName>
    <definedName name="PPE">[6]Scoping!$G$24</definedName>
    <definedName name="ppppppppppppppppppppppp" hidden="1">{#N/A,#N/A,FALSE,"Отчет о финансовых результатах"}</definedName>
    <definedName name="Print_Area_MI" localSheetId="0">'Model simplificat tarife'!#REF!</definedName>
    <definedName name="Print_Area_MI">#REF!</definedName>
    <definedName name="programe">#REF!</definedName>
    <definedName name="PubDateY">[3]Inputs!$L$1599</definedName>
    <definedName name="PubDateY_1">[3]Inputs!$K$1599</definedName>
    <definedName name="PubDay">[3]Inputs!$F$1598</definedName>
    <definedName name="PubDenomCurrY">[3]Inputs!$L$1595</definedName>
    <definedName name="PubDenomCurrY_1">[3]Inputs!$K$1595</definedName>
    <definedName name="PubMonth">[3]Inputs!$F$1597</definedName>
    <definedName name="PubRecFirstRow">'[14]S&amp;P'!#REF!</definedName>
    <definedName name="PubRecName">'[14]S&amp;P'!#REF!</definedName>
    <definedName name="PubRowToDelete">'[14]S&amp;P'!#REF!</definedName>
    <definedName name="q">[12]Q2013!#REF!</definedName>
    <definedName name="qq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>#REF!</definedName>
    <definedName name="range_kernel_data">#REF!</definedName>
    <definedName name="RatingCode">[3]UtilityBenchmarks!$A$10:$D$20</definedName>
    <definedName name="RecDebtAdjustments">[3]Reconciliation!$B$126</definedName>
    <definedName name="RecDebtReported">[3]Reconciliation!$B$7</definedName>
    <definedName name="Receivables">[6]Scoping!$G$21</definedName>
    <definedName name="Reported_Financials">[3]Reports!$A$280</definedName>
    <definedName name="Reported_Ratios">[3]Reports!$A$92</definedName>
    <definedName name="ReportSheetCells">[3]Reports!$F$33:$K$91,[3]Reports!$F$94:$K$434</definedName>
    <definedName name="RestatValidation">[3]Inputs!$C$24:$C$28</definedName>
    <definedName name="Revenue">[6]Scoping!$G$33</definedName>
    <definedName name="rrey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hidden="1">{#N/A,#N/A,FALSE,"Отчет о финансовых результатах"}</definedName>
    <definedName name="S_O_Table">[3]FinSum!$M$8:$N$66</definedName>
    <definedName name="sdfsdf" hidden="1">{#N/A,#N/A,FALSE,"Отчет о финансовых результатах"}</definedName>
    <definedName name="sdfsdfsddddd" hidden="1">{#N/A,#N/A,FALSE,"Отчет о финансовых результатах"}</definedName>
    <definedName name="sdfsdggsd" hidden="1">{#N/A,#N/A,FALSE,0}</definedName>
    <definedName name="sdsgfgf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>[12]Q2013!#REF!</definedName>
    <definedName name="ssss" hidden="1">{#N/A,#N/A,FALSE,"Отчет о финансовых результатах"}</definedName>
    <definedName name="sssss">#REF!</definedName>
    <definedName name="ssssssssssssssssssss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>'[15]Plan (2)'!#REF!</definedName>
    <definedName name="Supplemental_Stats">[3]Reports!$A$146</definedName>
    <definedName name="Supplemental_StatsReported">[3]Reports!$A$216</definedName>
    <definedName name="SurplusCash">[3]Inputs!$A$376</definedName>
    <definedName name="Taxes">[6]Scoping!$G$32</definedName>
    <definedName name="TemplateName">"Global Industrial Annual v135 - Test.xls"</definedName>
    <definedName name="TemplateSaveName">"GCA v4.4"</definedName>
    <definedName name="TemplateTitle">[3]Inputs!$H$1</definedName>
    <definedName name="ToHideColInputs">[3]Inputs!$D:$F,[3]Inputs!$B:$B</definedName>
    <definedName name="TotDebt_Cap">[3]UtilityBenchmarks!$A$54:$H$63</definedName>
    <definedName name="tr" hidden="1">{#N/A,#N/A,FALSE,0}</definedName>
    <definedName name="TRSold">[3]Inputs!$A$393</definedName>
    <definedName name="U_Only">[3]FinSum!$A$28,[3]FinSum!$A$47,[3]FinSum!$A$49,[3]FinSum!$A$50,[3]FinSum!$A$51,[3]FinSum!$A$52</definedName>
    <definedName name="uuiuoiopo" hidden="1">{#N/A,#N/A,FALSE,"Отчет о финансовых результатах"}</definedName>
    <definedName name="uuu" hidden="1">{#N/A,#N/A,FALSE,"Отчет о финансовых результатах"}</definedName>
    <definedName name="uuuu" hidden="1">{#N/A,#N/A,FALSE,"Отчет о финансовых результатах"}</definedName>
    <definedName name="VALOARE">'[15]Plan (2)'!#REF!</definedName>
    <definedName name="Vdovina" hidden="1">{#N/A,#N/A,FALSE,"Отчет о финансовых результатах"}</definedName>
    <definedName name="Version">[3]Inputs!$G$1580</definedName>
    <definedName name="vvvv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hidden="1">{#N/A,#N/A,FALSE,"Отчет о финансовых результатах"}</definedName>
    <definedName name="wrnnn" hidden="1">{#N/A,#N/A,FALSE,"Отчет о финансовых результатах"}</definedName>
    <definedName name="XXX">#REF!</definedName>
    <definedName name="xy">#REF!</definedName>
    <definedName name="YesNoNa">[6]Scoping!$G$2:$G$5</definedName>
    <definedName name="YrIndex">[3]FinSum!$L$5</definedName>
    <definedName name="ZNoDecimal">[3]Inputs!$E$17:$AA$17,[3]Inputs!$E$23:$AA$23</definedName>
    <definedName name="а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hidden="1">{#N/A,#N/A,FALSE,"Отчет о финансовых результатах"}</definedName>
    <definedName name="аня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hidden="1">{#N/A,#N/A,FALSE,"Отчет о финансовых результатах"}</definedName>
    <definedName name="в2" hidden="1">{#N/A,#N/A,FALSE,"Отчет о финансовых результатах"}</definedName>
    <definedName name="в3" hidden="1">{#VALUE!,#N/A,FALSE,0}</definedName>
    <definedName name="в6" hidden="1">{#VALUE!,#N/A,FALSE,0}</definedName>
    <definedName name="в9" hidden="1">{0,0,0,0}</definedName>
    <definedName name="ввыы" hidden="1">{#N/A,#N/A,FALSE,"Отчет о финансовых результатах"}</definedName>
    <definedName name="влияние" hidden="1">{#N/A,#N/A,FALSE,"Отчет о финансовых результатах"}</definedName>
    <definedName name="газ" hidden="1">{#N/A,#N/A,FALSE,"Отчет о финансовых результатах"}</definedName>
    <definedName name="гг" hidden="1">{#N/A,#N/A,FALSE,"Отчет о финансовых результатах"}</definedName>
    <definedName name="ггг" hidden="1">{#N/A,#N/A,FALSE,"Отчет о финансовых результатах"}</definedName>
    <definedName name="гшаакб" hidden="1">{#N/A,#N/A,FALSE,"Отчет о финансовых результатах"}</definedName>
    <definedName name="данн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hidden="1">{#N/A,#N/A,FALSE,"Отчет о финансовых результатах"}</definedName>
    <definedName name="еукф" hidden="1">{#N/A,#N/A,FALSE,0}</definedName>
    <definedName name="ешкщщ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hidden="1">{#N/A,#N/A,FALSE,"Отчет о финансовых результатах"}</definedName>
    <definedName name="ззз" hidden="1">{#N/A,#N/A,FALSE,"Отчет о финансовых результатах"}</definedName>
    <definedName name="и1" hidden="1">{#N/A,#N/A,FALSE,"Отчет о финансовых результатах"}</definedName>
    <definedName name="й2" hidden="1">{#N/A,#N/A,FALSE,"Отчет о финансовых результатах"}</definedName>
    <definedName name="й3" hidden="1">{#N/A,#N/A,FALSE,"Отчет о финансовых результатах"}</definedName>
    <definedName name="ион" hidden="1">{#N/A,#N/A,FALSE,"Отчет о финансовых результатах"}</definedName>
    <definedName name="ию" hidden="1">{#N/A,#N/A,FALSE,"Отчет о финансовых результатах"}</definedName>
    <definedName name="ке" hidden="1">{#N/A,#N/A,FALSE,"Отчет о финансовых результатах"}</definedName>
    <definedName name="ке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hidden="1">{#N/A,#N/A,FALSE,"Отчет о финансовых результатах"}</definedName>
    <definedName name="март" hidden="1">{#N/A,#N/A,FALSE,"Отчет о финансовых результатах"}</definedName>
    <definedName name="маст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hidden="1">{#N/A,#N/A,FALSE,"Отчет о финансовых результатах"}</definedName>
    <definedName name="обдасть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hidden="1">{#N/A,#N/A,FALSE,"Отчет о финансовых результатах"}</definedName>
    <definedName name="пред2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hidden="1">{#N/A,#N/A,FALSE,"Отчет о финансовых результатах"}</definedName>
    <definedName name="прпо" hidden="1">{#N/A,#N/A,FALSE,"Отчет о финансовых результатах"}</definedName>
    <definedName name="пррррр" hidden="1">{#N/A,#N/A,FALSE,"Отчет о финансовых результатах"}</definedName>
    <definedName name="РАСЧ" hidden="1">{#N/A,#N/A,FALSE,0}</definedName>
    <definedName name="рез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hidden="1">{#N/A,#N/A,FALSE,"Отчет о финансовых результатах"}</definedName>
    <definedName name="т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hidden="1">{#N/A,#N/A,FALSE,"Отчет о финансовых результатах"}</definedName>
    <definedName name="уууу" hidden="1">{#N/A,#N/A,FALSE,"Отчет о финансовых результатах"}</definedName>
    <definedName name="Ф" hidden="1">{#N/A,#N/A,FALSE,0}</definedName>
    <definedName name="ф1" hidden="1">{#N/A,#N/A,FALSE,"Отчет о финансовых результатах"}</definedName>
    <definedName name="ф2" hidden="1">{#N/A,#N/A,FALSE,"Отчет о финансовых результатах"}</definedName>
    <definedName name="ф3" hidden="1">{#N/A,#N/A,FALSE,"Отчет о финансовых результатах"}</definedName>
    <definedName name="Факт" hidden="1">{#N/A,#N/A,FALSE,"Отчет о финансовых результатах"}</definedName>
    <definedName name="Фактор" hidden="1">{#N/A,#N/A,FALSE,"Отчет о финансовых результатах"}</definedName>
    <definedName name="Фффф" hidden="1">{#N/A,#N/A,FALSE,"Отчет о финансовых результатах"}</definedName>
    <definedName name="фыы" hidden="1">{#N/A,#N/A,FALSE,"Отчет о финансовых результатах"}</definedName>
    <definedName name="ххх" hidden="1">{#N/A,#N/A,FALSE,"Отчет о финансовых результатах"}</definedName>
    <definedName name="ц3" hidden="1">{#N/A,#N/A,FALSE,"Отчет о финансовых результатах"}</definedName>
    <definedName name="шлор" hidden="1">{#N/A,#N/A,FALSE,"Отчет о финансовых результатах"}</definedName>
    <definedName name="шолт" hidden="1">{#N/A,#N/A,FALSE,"Отчет о финансовых результатах"}</definedName>
    <definedName name="шшш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hidden="1">{#N/A,#N/A,FALSE,0}</definedName>
    <definedName name="юююююююююююююююююююююююю" hidden="1">{#N/A,#N/A,FALSE,"Отчет о финансовых результатах"}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U5" i="1" l="1"/>
  <c r="U74" i="1" s="1"/>
  <c r="U75" i="1" s="1"/>
  <c r="T5" i="1"/>
  <c r="T74" i="1" s="1"/>
  <c r="T75" i="1" s="1"/>
  <c r="Q5" i="1"/>
  <c r="Q74" i="1" s="1"/>
  <c r="Q75" i="1" s="1"/>
  <c r="P5" i="1"/>
  <c r="P74" i="1" s="1"/>
  <c r="P75" i="1" s="1"/>
  <c r="M5" i="1"/>
  <c r="M74" i="1" s="1"/>
  <c r="M75" i="1" s="1"/>
  <c r="L5" i="1"/>
  <c r="L74" i="1" s="1"/>
  <c r="L75" i="1" s="1"/>
  <c r="E6" i="1" l="1"/>
  <c r="I5" i="1" l="1"/>
  <c r="I74" i="1" s="1"/>
  <c r="I75" i="1" s="1"/>
  <c r="H5" i="1"/>
  <c r="H74" i="1" s="1"/>
  <c r="H75" i="1" s="1"/>
  <c r="D5" i="1" l="1"/>
  <c r="E5" i="1"/>
  <c r="E74" i="1" l="1"/>
  <c r="E75" i="1" s="1"/>
  <c r="D74" i="1"/>
  <c r="D75" i="1" s="1"/>
</calcChain>
</file>

<file path=xl/sharedStrings.xml><?xml version="1.0" encoding="utf-8"?>
<sst xmlns="http://schemas.openxmlformats.org/spreadsheetml/2006/main" count="128" uniqueCount="80">
  <si>
    <t>Venit total (mii lei)</t>
  </si>
  <si>
    <t>Venit componenta rezervare de capacitate (mii lei)</t>
  </si>
  <si>
    <t>procent alocare a venitului total in venituri fixe</t>
  </si>
  <si>
    <t>procent alocare grup puncte intrare/iesire</t>
  </si>
  <si>
    <t>Estimari de rezervare de capacitate</t>
  </si>
  <si>
    <t>grup puncte intrare</t>
  </si>
  <si>
    <t>grup puncte iesire</t>
  </si>
  <si>
    <t>Venit - mii lei</t>
  </si>
  <si>
    <t>nr. ore</t>
  </si>
  <si>
    <t>coeficient</t>
  </si>
  <si>
    <t>capacitate MWh</t>
  </si>
  <si>
    <t>capacitati ferme termen lung</t>
  </si>
  <si>
    <t>Intrare inmagazinare termen lung</t>
  </si>
  <si>
    <t>Iesire inmagazinare termen lung</t>
  </si>
  <si>
    <t>capacitati ferme termen scurt luna aprilie vara</t>
  </si>
  <si>
    <t>capacitati ferme termen scurt luna aprilie vara inmagazinare</t>
  </si>
  <si>
    <t>capacitati ferme termen scurt luna mai vara</t>
  </si>
  <si>
    <t>capacitati ferme termen scurt luna mai vara inmagazinare</t>
  </si>
  <si>
    <t>capacitati ferme termen scurt luna iunie vara</t>
  </si>
  <si>
    <t>capacitati ferme termen scurt luna iunie vara inmagazinare</t>
  </si>
  <si>
    <t>capacitati ferme termen scurt luna iulie vara</t>
  </si>
  <si>
    <t>capacitati ferme termen scurt luna iulie vara inmagazinare</t>
  </si>
  <si>
    <t>capacitati ferme termen scurt luna august vara</t>
  </si>
  <si>
    <t>capacitati ferme termen scurt luna septembrie vara</t>
  </si>
  <si>
    <t>capacitati ferme termen scurt luna septembrie vara inmagazinare</t>
  </si>
  <si>
    <t>TOTAL</t>
  </si>
  <si>
    <t>Prețurile de referință</t>
  </si>
  <si>
    <t xml:space="preserve">coeficient de multiplicare </t>
  </si>
  <si>
    <t>coeficient de multiplicare</t>
  </si>
  <si>
    <t xml:space="preserve">Prețul de referință lei/MWh/ora </t>
  </si>
  <si>
    <t xml:space="preserve">Prețul de referință pentru serviciile de înmagazinare lei/MWh/ora </t>
  </si>
  <si>
    <t>celulele verzi se vor completa cu valorile estimate de utilizatori</t>
  </si>
  <si>
    <t>Instrucțiuni de utilizare:</t>
  </si>
  <si>
    <t>Pentru estimarea posibilei evoluții a tarifelor reglementate de transport al gazelor naturale, utilizatorii trebuie să completeze în celulele evidențiate cu highlight verde, estimări cu privire la:</t>
  </si>
  <si>
    <r>
      <t xml:space="preserve"> - </t>
    </r>
    <r>
      <rPr>
        <sz val="9"/>
        <color rgb="FF000000"/>
        <rFont val="Arial Narrow"/>
        <family val="2"/>
      </rPr>
      <t>Venitul total estimat</t>
    </r>
  </si>
  <si>
    <r>
      <t xml:space="preserve"> - </t>
    </r>
    <r>
      <rPr>
        <sz val="9"/>
        <color rgb="FF000000"/>
        <rFont val="Arial Narrow"/>
        <family val="2"/>
      </rPr>
      <t>Capacitatea de transport estimată a fi rezervată pentru fiecare categorie de produs</t>
    </r>
  </si>
  <si>
    <t xml:space="preserve"> - Coeficienții de multiplicare estimați pentru produsele de rezervare de capacitate pe termen scurt</t>
  </si>
  <si>
    <t>capacitati ferme termen scurt octombrie iarna</t>
  </si>
  <si>
    <t>capacitati ferme termen scurt noiembrie iarna</t>
  </si>
  <si>
    <t>capacitati ferme termen scurt decembrie iarna</t>
  </si>
  <si>
    <t>capacitati ferme termen scurt ianuarie iarna</t>
  </si>
  <si>
    <t>capacitati ferme termen scurt februarie iarna</t>
  </si>
  <si>
    <t>capacitati ferme termen scurt martie iarna</t>
  </si>
  <si>
    <t>capacitati ferme termen scurt luna august vara inmgazinare</t>
  </si>
  <si>
    <t>capacitati ferme termen scurt octombrie iarna inmagazinare</t>
  </si>
  <si>
    <t>capacitati ferme termen scurt noiembrie iarna inmagazinare</t>
  </si>
  <si>
    <t>capacitati ferme termen scurt decembrie iarna inmagazinare</t>
  </si>
  <si>
    <t>capacitati ferme termen scurt ianuarie iarna inmagazinare</t>
  </si>
  <si>
    <t>capacitati ferme termen scurt februarie iarna inmagazinare</t>
  </si>
  <si>
    <t>capacitati ferme termen scurt martie iarna inmagazinare</t>
  </si>
  <si>
    <t xml:space="preserve">Model simplificat pentru estimarea eventualei evolutii a tarifelor de transport </t>
  </si>
  <si>
    <t>An gazier oct.2025-sept.2026 estimat</t>
  </si>
  <si>
    <t>An gazier oct.2024-sept.2025 aprobat</t>
  </si>
  <si>
    <t>An gazier oct.2026-sept.2027 estimat</t>
  </si>
  <si>
    <t>An gazier oct.2027-sept.2028 estimat</t>
  </si>
  <si>
    <t>An gazier oct.2028-sept.2029 estimat</t>
  </si>
  <si>
    <t>An gazier oct.2029-sept.2030 estimat</t>
  </si>
  <si>
    <t>PRODUSE PE TERMEN SCURT</t>
  </si>
  <si>
    <t>PRODUSE PE TERMEN SCURT INMAGAZINARE</t>
  </si>
  <si>
    <t>capacitati ferme termen scurt trimestru III</t>
  </si>
  <si>
    <t>capacitati ferme termen scurt trimestru IV</t>
  </si>
  <si>
    <t xml:space="preserve">capacitati ferme termen scurt trimestru I </t>
  </si>
  <si>
    <t>capacitati ferme termen scurt trimestru II</t>
  </si>
  <si>
    <t>capacitati ferme termen scurt trimestru III inmagazinare</t>
  </si>
  <si>
    <t>capacitati ferme termen scurt trimestru IV inmagazinare</t>
  </si>
  <si>
    <t>capacitati ferme termen scurt trimestru I inmagazinare</t>
  </si>
  <si>
    <t>capacitati ferme termen scurt trimestru II inmagazinare</t>
  </si>
  <si>
    <t>An gazier oct.2025-sept.2026 aprobat</t>
  </si>
  <si>
    <t>capacitati ferme termen scurt zilnic si intrazilnic octombrie iarna</t>
  </si>
  <si>
    <t>capacitati ferme termen scurt zilnic si intrazilnic noiembrie iarna</t>
  </si>
  <si>
    <t>capacitati ferme termen scurt zilnic si intrazilnic decembrie iarna</t>
  </si>
  <si>
    <t>capacitati ferme termen scurt zilnic si intrazilnic ianuarie iarna</t>
  </si>
  <si>
    <t>capacitati ferme termen scurt zilnic si intrazilnic februarie iarna</t>
  </si>
  <si>
    <t>capacitati ferme termen scurt zilnic si intrazilnic martie iarna</t>
  </si>
  <si>
    <t>capacitati ferme termen scurt zilnic si intrazilnic aprilie vara</t>
  </si>
  <si>
    <t>capacitati ferme termen scurt zilnic si intrazilnic mai vara</t>
  </si>
  <si>
    <t>capacitati ferme termen scurt zilnic si intrazilnic iunie vara</t>
  </si>
  <si>
    <t>capacitati ferme termen scurt zilnic si intrazilnic iulie vara</t>
  </si>
  <si>
    <t>capacitati ferme termen scurt zilnic si intrazilnic august vara</t>
  </si>
  <si>
    <t>capacitati ferme termen scurt zilnic si intrazilnic septembrie 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</si>
</sst>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%"/>
    <numFmt numFmtId="169" formatCode="[$-409]d/mmm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</fills>
  <borders count="4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/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double">
        <color indexed="0"/>
      </left>
      <right/>
      <top style="thin">
        <color indexed="0"/>
      </top>
      <bottom/>
      <diagonal/>
    </border>
    <border>
      <left style="double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double">
        <color indexed="8"/>
      </right>
      <top style="thin">
        <color indexed="0"/>
      </top>
      <bottom/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  <xf numFmtId="164" fontId="16" fillId="0" borderId="0"/>
    <xf numFmtId="169" fontId="1" fillId="0" borderId="0"/>
  </cellStyleXfs>
  <cellXfs count="86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7" xfId="2" applyFont="1" applyBorder="1" applyProtection="1"/>
    <xf numFmtId="164" fontId="6" fillId="0" borderId="10" xfId="2" applyFont="1" applyBorder="1" applyProtection="1"/>
    <xf numFmtId="3" fontId="7" fillId="3" borderId="7" xfId="2" applyNumberFormat="1" applyFont="1" applyFill="1" applyBorder="1" applyProtection="1"/>
    <xf numFmtId="165" fontId="8" fillId="3" borderId="8" xfId="1" applyNumberFormat="1" applyFont="1" applyFill="1" applyBorder="1" applyProtection="1"/>
    <xf numFmtId="3" fontId="6" fillId="0" borderId="8" xfId="2" applyNumberFormat="1" applyFont="1" applyBorder="1" applyProtection="1"/>
    <xf numFmtId="3" fontId="6" fillId="0" borderId="9" xfId="2" applyNumberFormat="1" applyFont="1" applyBorder="1" applyProtection="1"/>
    <xf numFmtId="3" fontId="9" fillId="3" borderId="7" xfId="2" applyNumberFormat="1" applyFont="1" applyFill="1" applyBorder="1" applyProtection="1"/>
    <xf numFmtId="165" fontId="9" fillId="3" borderId="8" xfId="1" applyNumberFormat="1" applyFont="1" applyFill="1" applyBorder="1" applyProtection="1"/>
    <xf numFmtId="10" fontId="2" fillId="0" borderId="8" xfId="2" applyNumberFormat="1" applyFont="1" applyBorder="1" applyProtection="1"/>
    <xf numFmtId="10" fontId="2" fillId="0" borderId="9" xfId="2" applyNumberFormat="1" applyFont="1" applyBorder="1" applyProtection="1"/>
    <xf numFmtId="164" fontId="6" fillId="0" borderId="11" xfId="2" applyFont="1" applyBorder="1" applyProtection="1"/>
    <xf numFmtId="4" fontId="2" fillId="0" borderId="12" xfId="2" applyNumberFormat="1" applyFont="1" applyBorder="1" applyProtection="1"/>
    <xf numFmtId="3" fontId="2" fillId="0" borderId="13" xfId="2" applyNumberFormat="1" applyFont="1" applyBorder="1" applyProtection="1"/>
    <xf numFmtId="10" fontId="2" fillId="0" borderId="13" xfId="2" applyNumberFormat="1" applyFont="1" applyBorder="1" applyProtection="1"/>
    <xf numFmtId="10" fontId="2" fillId="0" borderId="14" xfId="2" applyNumberFormat="1" applyFont="1" applyBorder="1" applyProtection="1"/>
    <xf numFmtId="164" fontId="2" fillId="0" borderId="15" xfId="2" applyFont="1" applyBorder="1" applyProtection="1"/>
    <xf numFmtId="3" fontId="3" fillId="0" borderId="16" xfId="2" applyNumberFormat="1" applyFont="1" applyBorder="1" applyProtection="1"/>
    <xf numFmtId="3" fontId="3" fillId="0" borderId="17" xfId="2" applyNumberFormat="1" applyFont="1" applyBorder="1" applyProtection="1"/>
    <xf numFmtId="164" fontId="3" fillId="0" borderId="18" xfId="2" applyFont="1" applyBorder="1" applyAlignment="1" applyProtection="1">
      <alignment horizontal="center" wrapText="1"/>
    </xf>
    <xf numFmtId="164" fontId="3" fillId="0" borderId="19" xfId="2" applyFont="1" applyBorder="1" applyAlignment="1" applyProtection="1">
      <alignment horizontal="center" wrapText="1"/>
    </xf>
    <xf numFmtId="164" fontId="3" fillId="0" borderId="17" xfId="2" applyFont="1" applyBorder="1" applyAlignment="1" applyProtection="1">
      <alignment horizontal="center" wrapText="1"/>
    </xf>
    <xf numFmtId="164" fontId="3" fillId="0" borderId="20" xfId="2" applyFont="1" applyBorder="1" applyAlignment="1" applyProtection="1">
      <alignment horizontal="center" wrapText="1"/>
    </xf>
    <xf numFmtId="164" fontId="2" fillId="0" borderId="21" xfId="2" applyFont="1" applyBorder="1" applyProtection="1"/>
    <xf numFmtId="3" fontId="3" fillId="0" borderId="22" xfId="2" applyNumberFormat="1" applyFont="1" applyBorder="1" applyAlignment="1" applyProtection="1">
      <alignment horizontal="center"/>
    </xf>
    <xf numFmtId="3" fontId="3" fillId="0" borderId="23" xfId="2" applyNumberFormat="1" applyFont="1" applyBorder="1" applyAlignment="1" applyProtection="1">
      <alignment horizontal="center"/>
    </xf>
    <xf numFmtId="164" fontId="3" fillId="0" borderId="21" xfId="3" applyFont="1" applyFill="1" applyBorder="1" applyAlignment="1" applyProtection="1">
      <alignment horizontal="justify" vertical="center" wrapText="1"/>
    </xf>
    <xf numFmtId="0" fontId="3" fillId="0" borderId="22" xfId="3" applyNumberFormat="1" applyFont="1" applyFill="1" applyBorder="1" applyAlignment="1" applyProtection="1">
      <alignment horizontal="right" vertical="center" wrapText="1"/>
    </xf>
    <xf numFmtId="3" fontId="2" fillId="2" borderId="23" xfId="2" applyNumberFormat="1" applyFont="1" applyFill="1" applyBorder="1" applyProtection="1">
      <protection locked="0"/>
    </xf>
    <xf numFmtId="3" fontId="2" fillId="2" borderId="27" xfId="2" applyNumberFormat="1" applyFont="1" applyFill="1" applyBorder="1" applyProtection="1">
      <protection locked="0"/>
    </xf>
    <xf numFmtId="164" fontId="3" fillId="0" borderId="28" xfId="3" applyFont="1" applyFill="1" applyBorder="1" applyAlignment="1" applyProtection="1">
      <alignment horizontal="justify" vertical="center" wrapText="1"/>
    </xf>
    <xf numFmtId="0" fontId="3" fillId="0" borderId="29" xfId="3" applyNumberFormat="1" applyFont="1" applyFill="1" applyBorder="1" applyAlignment="1" applyProtection="1">
      <alignment horizontal="right" vertical="center" wrapText="1"/>
    </xf>
    <xf numFmtId="4" fontId="3" fillId="0" borderId="30" xfId="2" applyNumberFormat="1" applyFont="1" applyBorder="1" applyProtection="1"/>
    <xf numFmtId="3" fontId="3" fillId="0" borderId="30" xfId="2" applyNumberFormat="1" applyFont="1" applyBorder="1" applyProtection="1"/>
    <xf numFmtId="3" fontId="3" fillId="0" borderId="31" xfId="2" applyNumberFormat="1" applyFont="1" applyBorder="1" applyProtection="1"/>
    <xf numFmtId="164" fontId="6" fillId="4" borderId="32" xfId="2" applyFont="1" applyFill="1" applyBorder="1" applyProtection="1"/>
    <xf numFmtId="3" fontId="3" fillId="4" borderId="33" xfId="2" applyNumberFormat="1" applyFont="1" applyFill="1" applyBorder="1" applyAlignment="1" applyProtection="1">
      <alignment horizontal="center" wrapText="1"/>
    </xf>
    <xf numFmtId="3" fontId="2" fillId="4" borderId="33" xfId="2" applyNumberFormat="1" applyFont="1" applyFill="1" applyBorder="1" applyProtection="1"/>
    <xf numFmtId="164" fontId="3" fillId="4" borderId="33" xfId="2" applyFont="1" applyFill="1" applyBorder="1" applyAlignment="1" applyProtection="1">
      <alignment horizontal="center" wrapText="1"/>
    </xf>
    <xf numFmtId="164" fontId="3" fillId="4" borderId="34" xfId="2" applyFont="1" applyFill="1" applyBorder="1" applyAlignment="1" applyProtection="1">
      <alignment horizontal="center" wrapText="1"/>
    </xf>
    <xf numFmtId="164" fontId="3" fillId="4" borderId="26" xfId="3" applyFont="1" applyFill="1" applyBorder="1" applyAlignment="1" applyProtection="1">
      <alignment horizontal="justify" vertical="center" wrapText="1"/>
    </xf>
    <xf numFmtId="2" fontId="3" fillId="4" borderId="23" xfId="3" applyNumberFormat="1" applyFont="1" applyFill="1" applyBorder="1" applyAlignment="1" applyProtection="1">
      <alignment horizontal="right" vertical="center" wrapText="1"/>
    </xf>
    <xf numFmtId="3" fontId="2" fillId="4" borderId="23" xfId="2" applyNumberFormat="1" applyFont="1" applyFill="1" applyBorder="1" applyProtection="1"/>
    <xf numFmtId="4" fontId="2" fillId="4" borderId="23" xfId="2" applyNumberFormat="1" applyFont="1" applyFill="1" applyBorder="1" applyProtection="1"/>
    <xf numFmtId="2" fontId="2" fillId="4" borderId="35" xfId="2" applyNumberFormat="1" applyFont="1" applyFill="1" applyBorder="1" applyProtection="1"/>
    <xf numFmtId="4" fontId="2" fillId="4" borderId="35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6" xfId="0" applyFont="1" applyBorder="1" applyAlignment="1">
      <alignment horizontal="justify" vertical="center" readingOrder="1"/>
    </xf>
    <xf numFmtId="0" fontId="13" fillId="0" borderId="37" xfId="0" applyFont="1" applyBorder="1" applyAlignment="1">
      <alignment horizontal="justify" vertical="center" readingOrder="1"/>
    </xf>
    <xf numFmtId="0" fontId="14" fillId="0" borderId="37" xfId="0" applyFont="1" applyBorder="1" applyAlignment="1">
      <alignment horizontal="justify" vertical="center" readingOrder="1"/>
    </xf>
    <xf numFmtId="0" fontId="13" fillId="0" borderId="38" xfId="0" applyFont="1" applyBorder="1" applyAlignment="1">
      <alignment horizontal="justify" vertical="center" readingOrder="1"/>
    </xf>
    <xf numFmtId="3" fontId="2" fillId="0" borderId="23" xfId="2" applyNumberFormat="1" applyFont="1" applyFill="1" applyBorder="1" applyProtection="1">
      <protection locked="0"/>
    </xf>
    <xf numFmtId="3" fontId="2" fillId="0" borderId="23" xfId="2" applyNumberFormat="1" applyFont="1" applyFill="1" applyBorder="1" applyProtection="1"/>
    <xf numFmtId="4" fontId="2" fillId="0" borderId="23" xfId="2" applyNumberFormat="1" applyFont="1" applyFill="1" applyBorder="1" applyProtection="1"/>
    <xf numFmtId="4" fontId="2" fillId="0" borderId="23" xfId="2" applyNumberFormat="1" applyFont="1" applyFill="1" applyBorder="1" applyProtection="1">
      <protection locked="0"/>
    </xf>
    <xf numFmtId="4" fontId="3" fillId="0" borderId="30" xfId="2" applyNumberFormat="1" applyFont="1" applyFill="1" applyBorder="1" applyProtection="1"/>
    <xf numFmtId="3" fontId="3" fillId="0" borderId="30" xfId="2" applyNumberFormat="1" applyFont="1" applyFill="1" applyBorder="1" applyProtection="1"/>
    <xf numFmtId="3" fontId="3" fillId="0" borderId="31" xfId="2" applyNumberFormat="1" applyFont="1" applyFill="1" applyBorder="1" applyProtection="1"/>
    <xf numFmtId="164" fontId="8" fillId="0" borderId="21" xfId="3" applyFont="1" applyFill="1" applyBorder="1" applyAlignment="1" applyProtection="1">
      <alignment horizontal="justify" vertical="center" wrapText="1"/>
    </xf>
    <xf numFmtId="3" fontId="2" fillId="0" borderId="24" xfId="2" applyNumberFormat="1" applyFont="1" applyFill="1" applyBorder="1" applyProtection="1">
      <protection locked="0"/>
    </xf>
    <xf numFmtId="164" fontId="8" fillId="0" borderId="21" xfId="3" applyFont="1" applyFill="1" applyBorder="1" applyAlignment="1">
      <alignment horizontal="justify" vertical="center" wrapText="1"/>
    </xf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0" borderId="4" xfId="2" applyNumberFormat="1" applyFont="1" applyBorder="1" applyAlignment="1" applyProtection="1">
      <alignment horizontal="center"/>
    </xf>
    <xf numFmtId="3" fontId="3" fillId="0" borderId="5" xfId="2" applyNumberFormat="1" applyFont="1" applyBorder="1" applyAlignment="1" applyProtection="1">
      <alignment horizontal="center"/>
    </xf>
    <xf numFmtId="3" fontId="3" fillId="0" borderId="6" xfId="2" applyNumberFormat="1" applyFont="1" applyBorder="1" applyAlignment="1" applyProtection="1">
      <alignment horizontal="center"/>
    </xf>
    <xf numFmtId="3" fontId="3" fillId="2" borderId="8" xfId="2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3" fontId="3" fillId="0" borderId="24" xfId="2" applyNumberFormat="1" applyFont="1" applyBorder="1" applyAlignment="1" applyProtection="1">
      <alignment horizontal="center"/>
    </xf>
    <xf numFmtId="3" fontId="3" fillId="0" borderId="25" xfId="2" applyNumberFormat="1" applyFont="1" applyBorder="1" applyAlignment="1" applyProtection="1">
      <alignment horizontal="center"/>
    </xf>
    <xf numFmtId="3" fontId="3" fillId="0" borderId="39" xfId="2" applyNumberFormat="1" applyFont="1" applyFill="1" applyBorder="1" applyAlignment="1" applyProtection="1">
      <alignment horizontal="right"/>
    </xf>
    <xf numFmtId="3" fontId="3" fillId="0" borderId="40" xfId="2" applyNumberFormat="1" applyFont="1" applyFill="1" applyBorder="1" applyAlignment="1" applyProtection="1">
      <alignment horizontal="right"/>
    </xf>
    <xf numFmtId="3" fontId="3" fillId="0" borderId="41" xfId="2" applyNumberFormat="1" applyFont="1" applyFill="1" applyBorder="1" applyAlignment="1" applyProtection="1">
      <alignment horizontal="right"/>
    </xf>
    <xf numFmtId="164" fontId="3" fillId="0" borderId="44" xfId="3" applyFont="1" applyFill="1" applyBorder="1" applyAlignment="1" applyProtection="1">
      <alignment horizontal="justify" vertical="center" wrapText="1"/>
    </xf>
    <xf numFmtId="0" fontId="3" fillId="0" borderId="45" xfId="3" applyNumberFormat="1" applyFont="1" applyFill="1" applyBorder="1" applyAlignment="1" applyProtection="1">
      <alignment horizontal="right" vertical="center" wrapText="1"/>
    </xf>
    <xf numFmtId="3" fontId="2" fillId="0" borderId="42" xfId="2" applyNumberFormat="1" applyFont="1" applyFill="1" applyBorder="1" applyProtection="1">
      <protection locked="0"/>
    </xf>
    <xf numFmtId="3" fontId="2" fillId="0" borderId="43" xfId="2" applyNumberFormat="1" applyFont="1" applyFill="1" applyBorder="1" applyProtection="1">
      <protection locked="0"/>
    </xf>
    <xf numFmtId="3" fontId="2" fillId="2" borderId="42" xfId="2" applyNumberFormat="1" applyFont="1" applyFill="1" applyBorder="1" applyProtection="1">
      <protection locked="0"/>
    </xf>
    <xf numFmtId="3" fontId="2" fillId="2" borderId="46" xfId="2" applyNumberFormat="1" applyFont="1" applyFill="1" applyBorder="1" applyProtection="1">
      <protection locked="0"/>
    </xf>
  </cellXfs>
  <cellStyles count="6">
    <cellStyle name="Normal" xfId="0" builtinId="0"/>
    <cellStyle name="Normal 14 5" xfId="4" xr:uid="{7D19E4F3-5867-4033-8BDB-B63A14EE536C}"/>
    <cellStyle name="Normal 2 12" xfId="5" xr:uid="{B40274E4-3B9A-4A8C-BB2A-AA99AEA60E12}"/>
    <cellStyle name="Normal 2 2 2" xfId="2" xr:uid="{00000000-0005-0000-0000-000001000000}"/>
    <cellStyle name="Normal 2 9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127"/>
  <sheetViews>
    <sheetView tabSelected="1" zoomScale="110" zoomScaleNormal="110" workbookViewId="0">
      <selection activeCell="B4" sqref="B4:E4"/>
    </sheetView>
  </sheetViews>
  <sheetFormatPr defaultColWidth="9" defaultRowHeight="12" customHeight="1" x14ac:dyDescent="0.3"/>
  <cols>
    <col min="1" max="1" width="46.88671875" style="1" customWidth="1"/>
    <col min="2" max="2" width="13.33203125" style="2" customWidth="1"/>
    <col min="3" max="21" width="11.109375" style="2" customWidth="1"/>
    <col min="22" max="209" width="9" style="1"/>
    <col min="210" max="210" width="35.33203125" style="1" customWidth="1"/>
    <col min="211" max="234" width="11.109375" style="1" customWidth="1"/>
    <col min="235" max="465" width="9" style="1"/>
    <col min="466" max="466" width="35.33203125" style="1" customWidth="1"/>
    <col min="467" max="490" width="11.109375" style="1" customWidth="1"/>
    <col min="491" max="721" width="9" style="1"/>
    <col min="722" max="722" width="35.33203125" style="1" customWidth="1"/>
    <col min="723" max="746" width="11.109375" style="1" customWidth="1"/>
    <col min="747" max="977" width="9" style="1"/>
    <col min="978" max="978" width="35.33203125" style="1" customWidth="1"/>
    <col min="979" max="1002" width="11.109375" style="1" customWidth="1"/>
    <col min="1003" max="1233" width="9" style="1"/>
    <col min="1234" max="1234" width="35.33203125" style="1" customWidth="1"/>
    <col min="1235" max="1258" width="11.109375" style="1" customWidth="1"/>
    <col min="1259" max="1489" width="9" style="1"/>
    <col min="1490" max="1490" width="35.33203125" style="1" customWidth="1"/>
    <col min="1491" max="1514" width="11.109375" style="1" customWidth="1"/>
    <col min="1515" max="1745" width="9" style="1"/>
    <col min="1746" max="1746" width="35.33203125" style="1" customWidth="1"/>
    <col min="1747" max="1770" width="11.109375" style="1" customWidth="1"/>
    <col min="1771" max="2001" width="9" style="1"/>
    <col min="2002" max="2002" width="35.33203125" style="1" customWidth="1"/>
    <col min="2003" max="2026" width="11.109375" style="1" customWidth="1"/>
    <col min="2027" max="2257" width="9" style="1"/>
    <col min="2258" max="2258" width="35.33203125" style="1" customWidth="1"/>
    <col min="2259" max="2282" width="11.109375" style="1" customWidth="1"/>
    <col min="2283" max="2513" width="9" style="1"/>
    <col min="2514" max="2514" width="35.33203125" style="1" customWidth="1"/>
    <col min="2515" max="2538" width="11.109375" style="1" customWidth="1"/>
    <col min="2539" max="2769" width="9" style="1"/>
    <col min="2770" max="2770" width="35.33203125" style="1" customWidth="1"/>
    <col min="2771" max="2794" width="11.109375" style="1" customWidth="1"/>
    <col min="2795" max="3025" width="9" style="1"/>
    <col min="3026" max="3026" width="35.33203125" style="1" customWidth="1"/>
    <col min="3027" max="3050" width="11.109375" style="1" customWidth="1"/>
    <col min="3051" max="3281" width="9" style="1"/>
    <col min="3282" max="3282" width="35.33203125" style="1" customWidth="1"/>
    <col min="3283" max="3306" width="11.109375" style="1" customWidth="1"/>
    <col min="3307" max="3537" width="9" style="1"/>
    <col min="3538" max="3538" width="35.33203125" style="1" customWidth="1"/>
    <col min="3539" max="3562" width="11.109375" style="1" customWidth="1"/>
    <col min="3563" max="3793" width="9" style="1"/>
    <col min="3794" max="3794" width="35.33203125" style="1" customWidth="1"/>
    <col min="3795" max="3818" width="11.109375" style="1" customWidth="1"/>
    <col min="3819" max="4049" width="9" style="1"/>
    <col min="4050" max="4050" width="35.33203125" style="1" customWidth="1"/>
    <col min="4051" max="4074" width="11.109375" style="1" customWidth="1"/>
    <col min="4075" max="4305" width="9" style="1"/>
    <col min="4306" max="4306" width="35.33203125" style="1" customWidth="1"/>
    <col min="4307" max="4330" width="11.109375" style="1" customWidth="1"/>
    <col min="4331" max="4561" width="9" style="1"/>
    <col min="4562" max="4562" width="35.33203125" style="1" customWidth="1"/>
    <col min="4563" max="4586" width="11.109375" style="1" customWidth="1"/>
    <col min="4587" max="4817" width="9" style="1"/>
    <col min="4818" max="4818" width="35.33203125" style="1" customWidth="1"/>
    <col min="4819" max="4842" width="11.109375" style="1" customWidth="1"/>
    <col min="4843" max="5073" width="9" style="1"/>
    <col min="5074" max="5074" width="35.33203125" style="1" customWidth="1"/>
    <col min="5075" max="5098" width="11.109375" style="1" customWidth="1"/>
    <col min="5099" max="5329" width="9" style="1"/>
    <col min="5330" max="5330" width="35.33203125" style="1" customWidth="1"/>
    <col min="5331" max="5354" width="11.109375" style="1" customWidth="1"/>
    <col min="5355" max="5585" width="9" style="1"/>
    <col min="5586" max="5586" width="35.33203125" style="1" customWidth="1"/>
    <col min="5587" max="5610" width="11.109375" style="1" customWidth="1"/>
    <col min="5611" max="5841" width="9" style="1"/>
    <col min="5842" max="5842" width="35.33203125" style="1" customWidth="1"/>
    <col min="5843" max="5866" width="11.109375" style="1" customWidth="1"/>
    <col min="5867" max="6097" width="9" style="1"/>
    <col min="6098" max="6098" width="35.33203125" style="1" customWidth="1"/>
    <col min="6099" max="6122" width="11.109375" style="1" customWidth="1"/>
    <col min="6123" max="6353" width="9" style="1"/>
    <col min="6354" max="6354" width="35.33203125" style="1" customWidth="1"/>
    <col min="6355" max="6378" width="11.109375" style="1" customWidth="1"/>
    <col min="6379" max="6609" width="9" style="1"/>
    <col min="6610" max="6610" width="35.33203125" style="1" customWidth="1"/>
    <col min="6611" max="6634" width="11.109375" style="1" customWidth="1"/>
    <col min="6635" max="6865" width="9" style="1"/>
    <col min="6866" max="6866" width="35.33203125" style="1" customWidth="1"/>
    <col min="6867" max="6890" width="11.109375" style="1" customWidth="1"/>
    <col min="6891" max="7121" width="9" style="1"/>
    <col min="7122" max="7122" width="35.33203125" style="1" customWidth="1"/>
    <col min="7123" max="7146" width="11.109375" style="1" customWidth="1"/>
    <col min="7147" max="7377" width="9" style="1"/>
    <col min="7378" max="7378" width="35.33203125" style="1" customWidth="1"/>
    <col min="7379" max="7402" width="11.109375" style="1" customWidth="1"/>
    <col min="7403" max="7633" width="9" style="1"/>
    <col min="7634" max="7634" width="35.33203125" style="1" customWidth="1"/>
    <col min="7635" max="7658" width="11.109375" style="1" customWidth="1"/>
    <col min="7659" max="7889" width="9" style="1"/>
    <col min="7890" max="7890" width="35.33203125" style="1" customWidth="1"/>
    <col min="7891" max="7914" width="11.109375" style="1" customWidth="1"/>
    <col min="7915" max="8145" width="9" style="1"/>
    <col min="8146" max="8146" width="35.33203125" style="1" customWidth="1"/>
    <col min="8147" max="8170" width="11.109375" style="1" customWidth="1"/>
    <col min="8171" max="8401" width="9" style="1"/>
    <col min="8402" max="8402" width="35.33203125" style="1" customWidth="1"/>
    <col min="8403" max="8426" width="11.109375" style="1" customWidth="1"/>
    <col min="8427" max="8657" width="9" style="1"/>
    <col min="8658" max="8658" width="35.33203125" style="1" customWidth="1"/>
    <col min="8659" max="8682" width="11.109375" style="1" customWidth="1"/>
    <col min="8683" max="8913" width="9" style="1"/>
    <col min="8914" max="8914" width="35.33203125" style="1" customWidth="1"/>
    <col min="8915" max="8938" width="11.109375" style="1" customWidth="1"/>
    <col min="8939" max="9169" width="9" style="1"/>
    <col min="9170" max="9170" width="35.33203125" style="1" customWidth="1"/>
    <col min="9171" max="9194" width="11.109375" style="1" customWidth="1"/>
    <col min="9195" max="9425" width="9" style="1"/>
    <col min="9426" max="9426" width="35.33203125" style="1" customWidth="1"/>
    <col min="9427" max="9450" width="11.109375" style="1" customWidth="1"/>
    <col min="9451" max="9681" width="9" style="1"/>
    <col min="9682" max="9682" width="35.33203125" style="1" customWidth="1"/>
    <col min="9683" max="9706" width="11.109375" style="1" customWidth="1"/>
    <col min="9707" max="9937" width="9" style="1"/>
    <col min="9938" max="9938" width="35.33203125" style="1" customWidth="1"/>
    <col min="9939" max="9962" width="11.109375" style="1" customWidth="1"/>
    <col min="9963" max="10193" width="9" style="1"/>
    <col min="10194" max="10194" width="35.33203125" style="1" customWidth="1"/>
    <col min="10195" max="10218" width="11.109375" style="1" customWidth="1"/>
    <col min="10219" max="10449" width="9" style="1"/>
    <col min="10450" max="10450" width="35.33203125" style="1" customWidth="1"/>
    <col min="10451" max="10474" width="11.109375" style="1" customWidth="1"/>
    <col min="10475" max="10705" width="9" style="1"/>
    <col min="10706" max="10706" width="35.33203125" style="1" customWidth="1"/>
    <col min="10707" max="10730" width="11.109375" style="1" customWidth="1"/>
    <col min="10731" max="10961" width="9" style="1"/>
    <col min="10962" max="10962" width="35.33203125" style="1" customWidth="1"/>
    <col min="10963" max="10986" width="11.109375" style="1" customWidth="1"/>
    <col min="10987" max="11217" width="9" style="1"/>
    <col min="11218" max="11218" width="35.33203125" style="1" customWidth="1"/>
    <col min="11219" max="11242" width="11.109375" style="1" customWidth="1"/>
    <col min="11243" max="11473" width="9" style="1"/>
    <col min="11474" max="11474" width="35.33203125" style="1" customWidth="1"/>
    <col min="11475" max="11498" width="11.109375" style="1" customWidth="1"/>
    <col min="11499" max="11729" width="9" style="1"/>
    <col min="11730" max="11730" width="35.33203125" style="1" customWidth="1"/>
    <col min="11731" max="11754" width="11.109375" style="1" customWidth="1"/>
    <col min="11755" max="11985" width="9" style="1"/>
    <col min="11986" max="11986" width="35.33203125" style="1" customWidth="1"/>
    <col min="11987" max="12010" width="11.109375" style="1" customWidth="1"/>
    <col min="12011" max="12241" width="9" style="1"/>
    <col min="12242" max="12242" width="35.33203125" style="1" customWidth="1"/>
    <col min="12243" max="12266" width="11.109375" style="1" customWidth="1"/>
    <col min="12267" max="12497" width="9" style="1"/>
    <col min="12498" max="12498" width="35.33203125" style="1" customWidth="1"/>
    <col min="12499" max="12522" width="11.109375" style="1" customWidth="1"/>
    <col min="12523" max="12753" width="9" style="1"/>
    <col min="12754" max="12754" width="35.33203125" style="1" customWidth="1"/>
    <col min="12755" max="12778" width="11.109375" style="1" customWidth="1"/>
    <col min="12779" max="13009" width="9" style="1"/>
    <col min="13010" max="13010" width="35.33203125" style="1" customWidth="1"/>
    <col min="13011" max="13034" width="11.109375" style="1" customWidth="1"/>
    <col min="13035" max="13265" width="9" style="1"/>
    <col min="13266" max="13266" width="35.33203125" style="1" customWidth="1"/>
    <col min="13267" max="13290" width="11.109375" style="1" customWidth="1"/>
    <col min="13291" max="13521" width="9" style="1"/>
    <col min="13522" max="13522" width="35.33203125" style="1" customWidth="1"/>
    <col min="13523" max="13546" width="11.109375" style="1" customWidth="1"/>
    <col min="13547" max="13777" width="9" style="1"/>
    <col min="13778" max="13778" width="35.33203125" style="1" customWidth="1"/>
    <col min="13779" max="13802" width="11.109375" style="1" customWidth="1"/>
    <col min="13803" max="14033" width="9" style="1"/>
    <col min="14034" max="14034" width="35.33203125" style="1" customWidth="1"/>
    <col min="14035" max="14058" width="11.109375" style="1" customWidth="1"/>
    <col min="14059" max="14289" width="9" style="1"/>
    <col min="14290" max="14290" width="35.33203125" style="1" customWidth="1"/>
    <col min="14291" max="14314" width="11.109375" style="1" customWidth="1"/>
    <col min="14315" max="14545" width="9" style="1"/>
    <col min="14546" max="14546" width="35.33203125" style="1" customWidth="1"/>
    <col min="14547" max="14570" width="11.109375" style="1" customWidth="1"/>
    <col min="14571" max="14801" width="9" style="1"/>
    <col min="14802" max="14802" width="35.33203125" style="1" customWidth="1"/>
    <col min="14803" max="14826" width="11.109375" style="1" customWidth="1"/>
    <col min="14827" max="15057" width="9" style="1"/>
    <col min="15058" max="15058" width="35.33203125" style="1" customWidth="1"/>
    <col min="15059" max="15082" width="11.109375" style="1" customWidth="1"/>
    <col min="15083" max="15313" width="9" style="1"/>
    <col min="15314" max="15314" width="35.33203125" style="1" customWidth="1"/>
    <col min="15315" max="15338" width="11.109375" style="1" customWidth="1"/>
    <col min="15339" max="15569" width="9" style="1"/>
    <col min="15570" max="15570" width="35.33203125" style="1" customWidth="1"/>
    <col min="15571" max="15594" width="11.109375" style="1" customWidth="1"/>
    <col min="15595" max="15825" width="9" style="1"/>
    <col min="15826" max="15826" width="35.33203125" style="1" customWidth="1"/>
    <col min="15827" max="15850" width="11.109375" style="1" customWidth="1"/>
    <col min="15851" max="16081" width="9" style="1"/>
    <col min="16082" max="16082" width="35.33203125" style="1" customWidth="1"/>
    <col min="16083" max="16106" width="11.109375" style="1" customWidth="1"/>
    <col min="16107" max="16384" width="9" style="1"/>
  </cols>
  <sheetData>
    <row r="1" spans="1:21" ht="12" customHeight="1" x14ac:dyDescent="0.3">
      <c r="A1" s="51" t="s">
        <v>50</v>
      </c>
    </row>
    <row r="2" spans="1:21" ht="12" customHeight="1" thickBot="1" x14ac:dyDescent="0.35"/>
    <row r="3" spans="1:21" ht="12" customHeight="1" thickTop="1" x14ac:dyDescent="0.3">
      <c r="B3" s="66" t="s">
        <v>67</v>
      </c>
      <c r="C3" s="67"/>
      <c r="D3" s="67"/>
      <c r="E3" s="68"/>
      <c r="F3" s="69" t="s">
        <v>53</v>
      </c>
      <c r="G3" s="70"/>
      <c r="H3" s="70"/>
      <c r="I3" s="71"/>
      <c r="J3" s="69" t="s">
        <v>54</v>
      </c>
      <c r="K3" s="70"/>
      <c r="L3" s="70"/>
      <c r="M3" s="71"/>
      <c r="N3" s="69" t="s">
        <v>55</v>
      </c>
      <c r="O3" s="70"/>
      <c r="P3" s="70"/>
      <c r="Q3" s="71"/>
      <c r="R3" s="66" t="s">
        <v>56</v>
      </c>
      <c r="S3" s="67"/>
      <c r="T3" s="67"/>
      <c r="U3" s="68"/>
    </row>
    <row r="4" spans="1:21" s="2" customFormat="1" ht="12" customHeight="1" x14ac:dyDescent="0.3">
      <c r="A4" s="3" t="s">
        <v>0</v>
      </c>
      <c r="B4" s="77">
        <v>2301699.4900231613</v>
      </c>
      <c r="C4" s="78"/>
      <c r="D4" s="78"/>
      <c r="E4" s="79"/>
      <c r="F4" s="72"/>
      <c r="G4" s="73"/>
      <c r="H4" s="73"/>
      <c r="I4" s="74"/>
      <c r="J4" s="72"/>
      <c r="K4" s="73"/>
      <c r="L4" s="73"/>
      <c r="M4" s="74"/>
      <c r="N4" s="72"/>
      <c r="O4" s="73"/>
      <c r="P4" s="73"/>
      <c r="Q4" s="74"/>
      <c r="R4" s="72"/>
      <c r="S4" s="73"/>
      <c r="T4" s="73"/>
      <c r="U4" s="74"/>
    </row>
    <row r="5" spans="1:21" s="2" customFormat="1" ht="12" customHeight="1" x14ac:dyDescent="0.3">
      <c r="A5" s="4" t="s">
        <v>1</v>
      </c>
      <c r="B5" s="5"/>
      <c r="C5" s="6"/>
      <c r="D5" s="7">
        <f>+B4*D6*D7</f>
        <v>978222.28325984348</v>
      </c>
      <c r="E5" s="8">
        <f>+B4*E6*E7</f>
        <v>978222.28325984348</v>
      </c>
      <c r="F5" s="9"/>
      <c r="G5" s="10"/>
      <c r="H5" s="7">
        <f>+F4*H6*H7</f>
        <v>0</v>
      </c>
      <c r="I5" s="8">
        <f>+F4*I6*I7</f>
        <v>0</v>
      </c>
      <c r="J5" s="9"/>
      <c r="K5" s="10"/>
      <c r="L5" s="7">
        <f>+J4*L6*L7</f>
        <v>0</v>
      </c>
      <c r="M5" s="8">
        <f>+J4*M6*M7</f>
        <v>0</v>
      </c>
      <c r="N5" s="9"/>
      <c r="O5" s="10"/>
      <c r="P5" s="7">
        <f>+N4*P6*P7</f>
        <v>0</v>
      </c>
      <c r="Q5" s="8">
        <f>+N4*Q6*Q7</f>
        <v>0</v>
      </c>
      <c r="R5" s="9"/>
      <c r="S5" s="10"/>
      <c r="T5" s="7">
        <f>+R4*T6*T7</f>
        <v>0</v>
      </c>
      <c r="U5" s="8">
        <f>+R4*U6*U7</f>
        <v>0</v>
      </c>
    </row>
    <row r="6" spans="1:21" s="2" customFormat="1" ht="12" customHeight="1" x14ac:dyDescent="0.3">
      <c r="A6" s="4" t="s">
        <v>2</v>
      </c>
      <c r="B6" s="5"/>
      <c r="C6" s="6"/>
      <c r="D6" s="11">
        <v>0.85</v>
      </c>
      <c r="E6" s="12">
        <f>D6</f>
        <v>0.85</v>
      </c>
      <c r="F6" s="5"/>
      <c r="G6" s="6"/>
      <c r="H6" s="11">
        <v>0.85</v>
      </c>
      <c r="I6" s="11">
        <v>0.85</v>
      </c>
      <c r="J6" s="5"/>
      <c r="K6" s="6"/>
      <c r="L6" s="11">
        <v>0.85</v>
      </c>
      <c r="M6" s="11">
        <v>0.85</v>
      </c>
      <c r="N6" s="5"/>
      <c r="O6" s="6"/>
      <c r="P6" s="11">
        <v>0.85</v>
      </c>
      <c r="Q6" s="11">
        <v>0.85</v>
      </c>
      <c r="R6" s="5"/>
      <c r="S6" s="6"/>
      <c r="T6" s="11">
        <v>0.85</v>
      </c>
      <c r="U6" s="11">
        <v>0.85</v>
      </c>
    </row>
    <row r="7" spans="1:21" s="2" customFormat="1" ht="12" customHeight="1" thickBot="1" x14ac:dyDescent="0.35">
      <c r="A7" s="13" t="s">
        <v>3</v>
      </c>
      <c r="B7" s="14"/>
      <c r="C7" s="15"/>
      <c r="D7" s="16">
        <v>0.5</v>
      </c>
      <c r="E7" s="17">
        <v>0.5</v>
      </c>
      <c r="F7" s="14"/>
      <c r="G7" s="15"/>
      <c r="H7" s="16">
        <v>0.5</v>
      </c>
      <c r="I7" s="17">
        <v>0.5</v>
      </c>
      <c r="J7" s="14"/>
      <c r="K7" s="15"/>
      <c r="L7" s="16">
        <v>0.5</v>
      </c>
      <c r="M7" s="17">
        <v>0.5</v>
      </c>
      <c r="N7" s="14"/>
      <c r="O7" s="15"/>
      <c r="P7" s="16">
        <v>0.5</v>
      </c>
      <c r="Q7" s="17">
        <v>0.5</v>
      </c>
      <c r="R7" s="14"/>
      <c r="S7" s="15"/>
      <c r="T7" s="16">
        <v>0.5</v>
      </c>
      <c r="U7" s="17">
        <v>0.5</v>
      </c>
    </row>
    <row r="8" spans="1:21" s="2" customFormat="1" ht="24" customHeight="1" thickTop="1" x14ac:dyDescent="0.3">
      <c r="A8" s="18" t="s">
        <v>4</v>
      </c>
      <c r="B8" s="19"/>
      <c r="C8" s="20"/>
      <c r="D8" s="21" t="s">
        <v>5</v>
      </c>
      <c r="E8" s="22" t="s">
        <v>6</v>
      </c>
      <c r="F8" s="19"/>
      <c r="G8" s="20"/>
      <c r="H8" s="23" t="s">
        <v>5</v>
      </c>
      <c r="I8" s="24" t="s">
        <v>6</v>
      </c>
      <c r="J8" s="19"/>
      <c r="K8" s="20"/>
      <c r="L8" s="23" t="s">
        <v>5</v>
      </c>
      <c r="M8" s="24" t="s">
        <v>6</v>
      </c>
      <c r="N8" s="19"/>
      <c r="O8" s="20"/>
      <c r="P8" s="23" t="s">
        <v>5</v>
      </c>
      <c r="Q8" s="24" t="s">
        <v>6</v>
      </c>
      <c r="R8" s="19"/>
      <c r="S8" s="20"/>
      <c r="T8" s="23" t="s">
        <v>5</v>
      </c>
      <c r="U8" s="24" t="s">
        <v>6</v>
      </c>
    </row>
    <row r="9" spans="1:21" s="2" customFormat="1" ht="12" customHeight="1" x14ac:dyDescent="0.3">
      <c r="A9" s="25" t="s">
        <v>7</v>
      </c>
      <c r="B9" s="26" t="s">
        <v>8</v>
      </c>
      <c r="C9" s="27" t="s">
        <v>9</v>
      </c>
      <c r="D9" s="75" t="s">
        <v>10</v>
      </c>
      <c r="E9" s="76"/>
      <c r="F9" s="26" t="s">
        <v>8</v>
      </c>
      <c r="G9" s="27" t="s">
        <v>9</v>
      </c>
      <c r="H9" s="75" t="s">
        <v>10</v>
      </c>
      <c r="I9" s="76"/>
      <c r="J9" s="26" t="s">
        <v>8</v>
      </c>
      <c r="K9" s="27" t="s">
        <v>9</v>
      </c>
      <c r="L9" s="75" t="s">
        <v>10</v>
      </c>
      <c r="M9" s="76"/>
      <c r="N9" s="26" t="s">
        <v>8</v>
      </c>
      <c r="O9" s="27" t="s">
        <v>9</v>
      </c>
      <c r="P9" s="75" t="s">
        <v>10</v>
      </c>
      <c r="Q9" s="76"/>
      <c r="R9" s="26" t="s">
        <v>8</v>
      </c>
      <c r="S9" s="27" t="s">
        <v>9</v>
      </c>
      <c r="T9" s="75" t="s">
        <v>10</v>
      </c>
      <c r="U9" s="76"/>
    </row>
    <row r="10" spans="1:21" s="2" customFormat="1" ht="12" customHeight="1" x14ac:dyDescent="0.3">
      <c r="A10" s="28" t="s">
        <v>11</v>
      </c>
      <c r="B10" s="29">
        <v>8760</v>
      </c>
      <c r="C10" s="57">
        <v>1</v>
      </c>
      <c r="D10" s="56">
        <v>14940.666666666666</v>
      </c>
      <c r="E10" s="56">
        <v>14333.333333333334</v>
      </c>
      <c r="F10" s="29">
        <v>8760</v>
      </c>
      <c r="G10" s="30"/>
      <c r="H10" s="30"/>
      <c r="I10" s="31"/>
      <c r="J10" s="29">
        <v>8760</v>
      </c>
      <c r="K10" s="30"/>
      <c r="L10" s="30"/>
      <c r="M10" s="31"/>
      <c r="N10" s="29">
        <v>8784</v>
      </c>
      <c r="O10" s="30"/>
      <c r="P10" s="30"/>
      <c r="Q10" s="31"/>
      <c r="R10" s="29">
        <v>8760</v>
      </c>
      <c r="S10" s="30"/>
      <c r="T10" s="30"/>
      <c r="U10" s="31"/>
    </row>
    <row r="11" spans="1:21" s="2" customFormat="1" ht="12" customHeight="1" x14ac:dyDescent="0.3">
      <c r="A11" s="28" t="s">
        <v>12</v>
      </c>
      <c r="B11" s="29">
        <v>8760</v>
      </c>
      <c r="C11" s="58">
        <v>0.5</v>
      </c>
      <c r="D11" s="56">
        <v>45.833333333333336</v>
      </c>
      <c r="E11" s="56"/>
      <c r="F11" s="29">
        <v>8760</v>
      </c>
      <c r="G11" s="30"/>
      <c r="H11" s="30"/>
      <c r="I11" s="31"/>
      <c r="J11" s="29">
        <v>8760</v>
      </c>
      <c r="K11" s="30"/>
      <c r="L11" s="30"/>
      <c r="M11" s="31"/>
      <c r="N11" s="29">
        <v>8760</v>
      </c>
      <c r="O11" s="30"/>
      <c r="P11" s="30"/>
      <c r="Q11" s="31"/>
      <c r="R11" s="29">
        <v>8760</v>
      </c>
      <c r="S11" s="30"/>
      <c r="T11" s="30"/>
      <c r="U11" s="31"/>
    </row>
    <row r="12" spans="1:21" s="2" customFormat="1" ht="12" customHeight="1" x14ac:dyDescent="0.3">
      <c r="A12" s="28" t="s">
        <v>13</v>
      </c>
      <c r="B12" s="29">
        <v>8760</v>
      </c>
      <c r="C12" s="58">
        <v>0.5</v>
      </c>
      <c r="D12" s="56"/>
      <c r="E12" s="56">
        <v>12.5</v>
      </c>
      <c r="F12" s="29">
        <v>8760</v>
      </c>
      <c r="G12" s="30"/>
      <c r="H12" s="30"/>
      <c r="I12" s="31"/>
      <c r="J12" s="29">
        <v>8760</v>
      </c>
      <c r="K12" s="30"/>
      <c r="L12" s="30"/>
      <c r="M12" s="31"/>
      <c r="N12" s="29">
        <v>8760</v>
      </c>
      <c r="O12" s="30"/>
      <c r="P12" s="30"/>
      <c r="Q12" s="31"/>
      <c r="R12" s="29">
        <v>8760</v>
      </c>
      <c r="S12" s="30"/>
      <c r="T12" s="30"/>
      <c r="U12" s="31"/>
    </row>
    <row r="13" spans="1:21" s="2" customFormat="1" ht="12" customHeight="1" x14ac:dyDescent="0.3">
      <c r="A13" s="65" t="s">
        <v>57</v>
      </c>
      <c r="B13" s="29"/>
      <c r="C13" s="57"/>
      <c r="D13" s="56"/>
      <c r="E13" s="64"/>
      <c r="F13" s="29"/>
      <c r="G13" s="30"/>
      <c r="H13" s="30"/>
      <c r="I13" s="31"/>
      <c r="J13" s="29"/>
      <c r="K13" s="30"/>
      <c r="L13" s="30"/>
      <c r="M13" s="31"/>
      <c r="N13" s="29"/>
      <c r="O13" s="30"/>
      <c r="P13" s="30"/>
      <c r="Q13" s="31"/>
      <c r="R13" s="29"/>
      <c r="S13" s="30"/>
      <c r="T13" s="30"/>
      <c r="U13" s="31"/>
    </row>
    <row r="14" spans="1:21" s="2" customFormat="1" ht="12" customHeight="1" x14ac:dyDescent="0.3">
      <c r="A14" s="28" t="s">
        <v>59</v>
      </c>
      <c r="B14" s="29">
        <v>2184</v>
      </c>
      <c r="C14" s="58">
        <v>1.23</v>
      </c>
      <c r="D14" s="58">
        <v>122.91666666666667</v>
      </c>
      <c r="E14" s="58">
        <v>616.66666666666674</v>
      </c>
      <c r="F14" s="29">
        <v>2184</v>
      </c>
      <c r="G14" s="30"/>
      <c r="H14" s="30"/>
      <c r="I14" s="31"/>
      <c r="J14" s="29">
        <v>2184</v>
      </c>
      <c r="K14" s="30"/>
      <c r="L14" s="30"/>
      <c r="M14" s="31"/>
      <c r="N14" s="29">
        <v>2184</v>
      </c>
      <c r="O14" s="30"/>
      <c r="P14" s="30"/>
      <c r="Q14" s="31"/>
      <c r="R14" s="29">
        <v>2184</v>
      </c>
      <c r="S14" s="30"/>
      <c r="T14" s="30"/>
      <c r="U14" s="31"/>
    </row>
    <row r="15" spans="1:21" s="2" customFormat="1" ht="12" customHeight="1" x14ac:dyDescent="0.3">
      <c r="A15" s="28" t="s">
        <v>60</v>
      </c>
      <c r="B15" s="29">
        <v>2208</v>
      </c>
      <c r="C15" s="59">
        <v>1.19</v>
      </c>
      <c r="D15" s="56">
        <v>460.41666666666669</v>
      </c>
      <c r="E15" s="56">
        <v>766.66666666666652</v>
      </c>
      <c r="F15" s="29">
        <v>2208</v>
      </c>
      <c r="G15" s="30"/>
      <c r="H15" s="30"/>
      <c r="I15" s="31"/>
      <c r="J15" s="29">
        <v>2208</v>
      </c>
      <c r="K15" s="30"/>
      <c r="L15" s="30"/>
      <c r="M15" s="31"/>
      <c r="N15" s="29">
        <v>2208</v>
      </c>
      <c r="O15" s="30"/>
      <c r="P15" s="30"/>
      <c r="Q15" s="31"/>
      <c r="R15" s="29">
        <v>2208</v>
      </c>
      <c r="S15" s="30"/>
      <c r="T15" s="30"/>
      <c r="U15" s="31"/>
    </row>
    <row r="16" spans="1:21" s="2" customFormat="1" ht="12" customHeight="1" x14ac:dyDescent="0.3">
      <c r="A16" s="28" t="s">
        <v>61</v>
      </c>
      <c r="B16" s="29">
        <v>2208</v>
      </c>
      <c r="C16" s="58">
        <v>1.32</v>
      </c>
      <c r="D16" s="58">
        <v>4.1666666666666288</v>
      </c>
      <c r="E16" s="58">
        <v>1945.8333333333333</v>
      </c>
      <c r="F16" s="29">
        <v>2208</v>
      </c>
      <c r="G16" s="30"/>
      <c r="H16" s="30"/>
      <c r="I16" s="31"/>
      <c r="J16" s="29">
        <v>2208</v>
      </c>
      <c r="K16" s="30"/>
      <c r="L16" s="30"/>
      <c r="M16" s="31"/>
      <c r="N16" s="29">
        <v>2208</v>
      </c>
      <c r="O16" s="30"/>
      <c r="P16" s="30"/>
      <c r="Q16" s="31"/>
      <c r="R16" s="29">
        <v>2208</v>
      </c>
      <c r="S16" s="30"/>
      <c r="T16" s="30"/>
      <c r="U16" s="31"/>
    </row>
    <row r="17" spans="1:21" s="2" customFormat="1" ht="12" customHeight="1" x14ac:dyDescent="0.3">
      <c r="A17" s="28" t="s">
        <v>62</v>
      </c>
      <c r="B17" s="29">
        <v>2160</v>
      </c>
      <c r="C17" s="59">
        <v>1.45</v>
      </c>
      <c r="D17" s="56">
        <v>379.16666666666697</v>
      </c>
      <c r="E17" s="56">
        <v>7458.333333333333</v>
      </c>
      <c r="F17" s="29">
        <v>2160</v>
      </c>
      <c r="G17" s="30"/>
      <c r="H17" s="30"/>
      <c r="I17" s="31"/>
      <c r="J17" s="29">
        <v>2160</v>
      </c>
      <c r="K17" s="30"/>
      <c r="L17" s="30"/>
      <c r="M17" s="31"/>
      <c r="N17" s="29">
        <v>2184</v>
      </c>
      <c r="O17" s="30"/>
      <c r="P17" s="30"/>
      <c r="Q17" s="31"/>
      <c r="R17" s="29">
        <v>2160</v>
      </c>
      <c r="S17" s="30"/>
      <c r="T17" s="30"/>
      <c r="U17" s="31"/>
    </row>
    <row r="18" spans="1:21" s="2" customFormat="1" ht="12" customHeight="1" x14ac:dyDescent="0.3">
      <c r="A18" s="28" t="s">
        <v>14</v>
      </c>
      <c r="B18" s="29">
        <v>720</v>
      </c>
      <c r="C18" s="58">
        <v>1.5</v>
      </c>
      <c r="D18" s="58">
        <v>1237.5</v>
      </c>
      <c r="E18" s="58">
        <v>2845.8333333333335</v>
      </c>
      <c r="F18" s="29">
        <v>720</v>
      </c>
      <c r="G18" s="30"/>
      <c r="H18" s="30"/>
      <c r="I18" s="31"/>
      <c r="J18" s="29">
        <v>720</v>
      </c>
      <c r="K18" s="30"/>
      <c r="L18" s="30"/>
      <c r="M18" s="31"/>
      <c r="N18" s="29">
        <v>720</v>
      </c>
      <c r="O18" s="30"/>
      <c r="P18" s="30"/>
      <c r="Q18" s="31"/>
      <c r="R18" s="29">
        <v>720</v>
      </c>
      <c r="S18" s="30"/>
      <c r="T18" s="30"/>
      <c r="U18" s="31"/>
    </row>
    <row r="19" spans="1:21" s="2" customFormat="1" ht="12" customHeight="1" x14ac:dyDescent="0.3">
      <c r="A19" s="28" t="s">
        <v>16</v>
      </c>
      <c r="B19" s="29">
        <v>744</v>
      </c>
      <c r="C19" s="59">
        <v>1.46</v>
      </c>
      <c r="D19" s="56">
        <v>1972.9166666666667</v>
      </c>
      <c r="E19" s="56">
        <v>1150</v>
      </c>
      <c r="F19" s="29">
        <v>744</v>
      </c>
      <c r="G19" s="30"/>
      <c r="H19" s="30"/>
      <c r="I19" s="31"/>
      <c r="J19" s="29">
        <v>744</v>
      </c>
      <c r="K19" s="30"/>
      <c r="L19" s="30"/>
      <c r="M19" s="31"/>
      <c r="N19" s="29">
        <v>744</v>
      </c>
      <c r="O19" s="30"/>
      <c r="P19" s="30"/>
      <c r="Q19" s="31"/>
      <c r="R19" s="29">
        <v>744</v>
      </c>
      <c r="S19" s="30"/>
      <c r="T19" s="30"/>
      <c r="U19" s="31"/>
    </row>
    <row r="20" spans="1:21" s="2" customFormat="1" ht="12" customHeight="1" x14ac:dyDescent="0.3">
      <c r="A20" s="28" t="s">
        <v>18</v>
      </c>
      <c r="B20" s="29">
        <v>720</v>
      </c>
      <c r="C20" s="58">
        <v>1.31</v>
      </c>
      <c r="D20" s="58">
        <v>1395.8333333333333</v>
      </c>
      <c r="E20" s="58">
        <v>1062.5</v>
      </c>
      <c r="F20" s="29">
        <v>720</v>
      </c>
      <c r="G20" s="30"/>
      <c r="H20" s="30"/>
      <c r="I20" s="31"/>
      <c r="J20" s="29">
        <v>720</v>
      </c>
      <c r="K20" s="30"/>
      <c r="L20" s="30"/>
      <c r="M20" s="31"/>
      <c r="N20" s="29">
        <v>720</v>
      </c>
      <c r="O20" s="30"/>
      <c r="P20" s="30"/>
      <c r="Q20" s="31"/>
      <c r="R20" s="29">
        <v>720</v>
      </c>
      <c r="S20" s="30"/>
      <c r="T20" s="30"/>
      <c r="U20" s="31"/>
    </row>
    <row r="21" spans="1:21" s="2" customFormat="1" ht="12" customHeight="1" x14ac:dyDescent="0.3">
      <c r="A21" s="28" t="s">
        <v>20</v>
      </c>
      <c r="B21" s="29">
        <v>744</v>
      </c>
      <c r="C21" s="59">
        <v>1.36</v>
      </c>
      <c r="D21" s="56">
        <v>2708.3333333333335</v>
      </c>
      <c r="E21" s="56">
        <v>1258.3333333333335</v>
      </c>
      <c r="F21" s="29">
        <v>744</v>
      </c>
      <c r="G21" s="30"/>
      <c r="H21" s="30"/>
      <c r="I21" s="31"/>
      <c r="J21" s="29">
        <v>744</v>
      </c>
      <c r="K21" s="30"/>
      <c r="L21" s="30"/>
      <c r="M21" s="31"/>
      <c r="N21" s="29">
        <v>744</v>
      </c>
      <c r="O21" s="30"/>
      <c r="P21" s="30"/>
      <c r="Q21" s="31"/>
      <c r="R21" s="29">
        <v>744</v>
      </c>
      <c r="S21" s="30"/>
      <c r="T21" s="30"/>
      <c r="U21" s="31"/>
    </row>
    <row r="22" spans="1:21" s="2" customFormat="1" ht="12" customHeight="1" x14ac:dyDescent="0.3">
      <c r="A22" s="28" t="s">
        <v>22</v>
      </c>
      <c r="B22" s="29">
        <v>744</v>
      </c>
      <c r="C22" s="58">
        <v>1.45</v>
      </c>
      <c r="D22" s="58">
        <v>2837.5</v>
      </c>
      <c r="E22" s="58">
        <v>995.83333333333326</v>
      </c>
      <c r="F22" s="29">
        <v>744</v>
      </c>
      <c r="G22" s="30"/>
      <c r="H22" s="30"/>
      <c r="I22" s="31"/>
      <c r="J22" s="29">
        <v>744</v>
      </c>
      <c r="K22" s="30"/>
      <c r="L22" s="30"/>
      <c r="M22" s="31"/>
      <c r="N22" s="29">
        <v>744</v>
      </c>
      <c r="O22" s="30"/>
      <c r="P22" s="30"/>
      <c r="Q22" s="31"/>
      <c r="R22" s="29">
        <v>744</v>
      </c>
      <c r="S22" s="30"/>
      <c r="T22" s="30"/>
      <c r="U22" s="31"/>
    </row>
    <row r="23" spans="1:21" s="2" customFormat="1" ht="12" customHeight="1" x14ac:dyDescent="0.3">
      <c r="A23" s="28" t="s">
        <v>23</v>
      </c>
      <c r="B23" s="29">
        <v>720</v>
      </c>
      <c r="C23" s="59">
        <v>1.32</v>
      </c>
      <c r="D23" s="56">
        <v>2312.5</v>
      </c>
      <c r="E23" s="56">
        <v>533.33333333333348</v>
      </c>
      <c r="F23" s="29">
        <v>720</v>
      </c>
      <c r="G23" s="30"/>
      <c r="H23" s="30"/>
      <c r="I23" s="31"/>
      <c r="J23" s="29">
        <v>720</v>
      </c>
      <c r="K23" s="30"/>
      <c r="L23" s="30"/>
      <c r="M23" s="31"/>
      <c r="N23" s="29">
        <v>720</v>
      </c>
      <c r="O23" s="30"/>
      <c r="P23" s="30"/>
      <c r="Q23" s="31"/>
      <c r="R23" s="29">
        <v>720</v>
      </c>
      <c r="S23" s="30"/>
      <c r="T23" s="30"/>
      <c r="U23" s="31"/>
    </row>
    <row r="24" spans="1:21" s="2" customFormat="1" ht="12" customHeight="1" x14ac:dyDescent="0.3">
      <c r="A24" s="28" t="s">
        <v>37</v>
      </c>
      <c r="B24" s="29">
        <v>744</v>
      </c>
      <c r="C24" s="58">
        <v>1.29</v>
      </c>
      <c r="D24" s="58">
        <v>2167.0833333333335</v>
      </c>
      <c r="E24" s="58">
        <v>1152.083333333333</v>
      </c>
      <c r="F24" s="29">
        <v>744</v>
      </c>
      <c r="G24" s="30"/>
      <c r="H24" s="30"/>
      <c r="I24" s="31"/>
      <c r="J24" s="29">
        <v>744</v>
      </c>
      <c r="K24" s="30"/>
      <c r="L24" s="30"/>
      <c r="M24" s="31"/>
      <c r="N24" s="29">
        <v>744</v>
      </c>
      <c r="O24" s="30"/>
      <c r="P24" s="30"/>
      <c r="Q24" s="31"/>
      <c r="R24" s="29">
        <v>744</v>
      </c>
      <c r="S24" s="30"/>
      <c r="T24" s="30"/>
      <c r="U24" s="31"/>
    </row>
    <row r="25" spans="1:21" s="2" customFormat="1" ht="12" customHeight="1" x14ac:dyDescent="0.3">
      <c r="A25" s="28" t="s">
        <v>38</v>
      </c>
      <c r="B25" s="29">
        <v>720</v>
      </c>
      <c r="C25" s="59">
        <v>1.56</v>
      </c>
      <c r="D25" s="56">
        <v>2837.5</v>
      </c>
      <c r="E25" s="56">
        <v>4802.5</v>
      </c>
      <c r="F25" s="29">
        <v>720</v>
      </c>
      <c r="G25" s="30"/>
      <c r="H25" s="30"/>
      <c r="I25" s="31"/>
      <c r="J25" s="29">
        <v>720</v>
      </c>
      <c r="K25" s="30"/>
      <c r="L25" s="30"/>
      <c r="M25" s="31"/>
      <c r="N25" s="29">
        <v>720</v>
      </c>
      <c r="O25" s="30"/>
      <c r="P25" s="30"/>
      <c r="Q25" s="31"/>
      <c r="R25" s="29">
        <v>720</v>
      </c>
      <c r="S25" s="30"/>
      <c r="T25" s="30"/>
      <c r="U25" s="31"/>
    </row>
    <row r="26" spans="1:21" s="2" customFormat="1" ht="12" customHeight="1" x14ac:dyDescent="0.3">
      <c r="A26" s="28" t="s">
        <v>39</v>
      </c>
      <c r="B26" s="29">
        <v>744</v>
      </c>
      <c r="C26" s="58">
        <v>1.73</v>
      </c>
      <c r="D26" s="58">
        <v>2074.9999999999991</v>
      </c>
      <c r="E26" s="58">
        <v>9718.75</v>
      </c>
      <c r="F26" s="29">
        <v>744</v>
      </c>
      <c r="G26" s="30"/>
      <c r="H26" s="30"/>
      <c r="I26" s="31"/>
      <c r="J26" s="29">
        <v>744</v>
      </c>
      <c r="K26" s="30"/>
      <c r="L26" s="30"/>
      <c r="M26" s="31"/>
      <c r="N26" s="29">
        <v>744</v>
      </c>
      <c r="O26" s="30"/>
      <c r="P26" s="30"/>
      <c r="Q26" s="31"/>
      <c r="R26" s="29">
        <v>744</v>
      </c>
      <c r="S26" s="30"/>
      <c r="T26" s="30"/>
      <c r="U26" s="31"/>
    </row>
    <row r="27" spans="1:21" s="2" customFormat="1" ht="12" customHeight="1" x14ac:dyDescent="0.3">
      <c r="A27" s="28" t="s">
        <v>40</v>
      </c>
      <c r="B27" s="29">
        <v>744</v>
      </c>
      <c r="C27" s="59">
        <v>1.88</v>
      </c>
      <c r="D27" s="56">
        <v>2037.5</v>
      </c>
      <c r="E27" s="56">
        <v>5270.833333333333</v>
      </c>
      <c r="F27" s="29">
        <v>744</v>
      </c>
      <c r="G27" s="30"/>
      <c r="H27" s="30"/>
      <c r="I27" s="31"/>
      <c r="J27" s="29">
        <v>744</v>
      </c>
      <c r="K27" s="30"/>
      <c r="L27" s="30"/>
      <c r="M27" s="31"/>
      <c r="N27" s="29">
        <v>744</v>
      </c>
      <c r="O27" s="30"/>
      <c r="P27" s="30"/>
      <c r="Q27" s="31"/>
      <c r="R27" s="29">
        <v>744</v>
      </c>
      <c r="S27" s="30"/>
      <c r="T27" s="30"/>
      <c r="U27" s="31"/>
    </row>
    <row r="28" spans="1:21" s="2" customFormat="1" ht="12" customHeight="1" x14ac:dyDescent="0.3">
      <c r="A28" s="28" t="s">
        <v>41</v>
      </c>
      <c r="B28" s="29">
        <v>672</v>
      </c>
      <c r="C28" s="58">
        <v>1.62</v>
      </c>
      <c r="D28" s="58">
        <v>613.16666666666652</v>
      </c>
      <c r="E28" s="58">
        <v>3879.1666666666665</v>
      </c>
      <c r="F28" s="29">
        <v>672</v>
      </c>
      <c r="G28" s="30"/>
      <c r="H28" s="30"/>
      <c r="I28" s="31"/>
      <c r="J28" s="29">
        <v>672</v>
      </c>
      <c r="K28" s="30"/>
      <c r="L28" s="30"/>
      <c r="M28" s="31"/>
      <c r="N28" s="29">
        <v>696</v>
      </c>
      <c r="O28" s="30"/>
      <c r="P28" s="30"/>
      <c r="Q28" s="31"/>
      <c r="R28" s="29">
        <v>672</v>
      </c>
      <c r="S28" s="30"/>
      <c r="T28" s="30"/>
      <c r="U28" s="31"/>
    </row>
    <row r="29" spans="1:21" s="2" customFormat="1" ht="12" customHeight="1" x14ac:dyDescent="0.3">
      <c r="A29" s="28" t="s">
        <v>42</v>
      </c>
      <c r="B29" s="29">
        <v>744</v>
      </c>
      <c r="C29" s="59">
        <v>1.51</v>
      </c>
      <c r="D29" s="56">
        <v>1820.8333333333333</v>
      </c>
      <c r="E29" s="56">
        <v>2869.0551470833329</v>
      </c>
      <c r="F29" s="29">
        <v>744</v>
      </c>
      <c r="G29" s="30"/>
      <c r="H29" s="30"/>
      <c r="I29" s="31"/>
      <c r="J29" s="29">
        <v>744</v>
      </c>
      <c r="K29" s="30"/>
      <c r="L29" s="30"/>
      <c r="M29" s="31"/>
      <c r="N29" s="29">
        <v>744</v>
      </c>
      <c r="O29" s="30"/>
      <c r="P29" s="30"/>
      <c r="Q29" s="31"/>
      <c r="R29" s="29">
        <v>744</v>
      </c>
      <c r="S29" s="30"/>
      <c r="T29" s="30"/>
      <c r="U29" s="31"/>
    </row>
    <row r="30" spans="1:21" s="2" customFormat="1" ht="12" customHeight="1" x14ac:dyDescent="0.3">
      <c r="A30" s="28" t="s">
        <v>68</v>
      </c>
      <c r="B30" s="29">
        <v>744</v>
      </c>
      <c r="C30" s="59">
        <v>2.57</v>
      </c>
      <c r="D30" s="56">
        <v>913.78031645833335</v>
      </c>
      <c r="E30" s="56">
        <v>382.48670850000002</v>
      </c>
      <c r="F30" s="29">
        <v>744</v>
      </c>
      <c r="G30" s="30"/>
      <c r="H30" s="30"/>
      <c r="I30" s="31"/>
      <c r="J30" s="29">
        <v>744</v>
      </c>
      <c r="K30" s="30"/>
      <c r="L30" s="30"/>
      <c r="M30" s="31"/>
      <c r="N30" s="29">
        <v>744</v>
      </c>
      <c r="O30" s="30"/>
      <c r="P30" s="30"/>
      <c r="Q30" s="31"/>
      <c r="R30" s="29">
        <v>744</v>
      </c>
      <c r="S30" s="30"/>
      <c r="T30" s="30"/>
      <c r="U30" s="31"/>
    </row>
    <row r="31" spans="1:21" s="2" customFormat="1" ht="12" customHeight="1" x14ac:dyDescent="0.3">
      <c r="A31" s="28" t="s">
        <v>69</v>
      </c>
      <c r="B31" s="29">
        <v>720</v>
      </c>
      <c r="C31" s="59">
        <v>3.13</v>
      </c>
      <c r="D31" s="56">
        <v>28.268009374999998</v>
      </c>
      <c r="E31" s="56">
        <v>78.721387874999991</v>
      </c>
      <c r="F31" s="29">
        <v>720</v>
      </c>
      <c r="G31" s="30"/>
      <c r="H31" s="30"/>
      <c r="I31" s="31"/>
      <c r="J31" s="29">
        <v>720</v>
      </c>
      <c r="K31" s="30"/>
      <c r="L31" s="30"/>
      <c r="M31" s="31"/>
      <c r="N31" s="29">
        <v>720</v>
      </c>
      <c r="O31" s="30"/>
      <c r="P31" s="30"/>
      <c r="Q31" s="31"/>
      <c r="R31" s="29">
        <v>720</v>
      </c>
      <c r="S31" s="30"/>
      <c r="T31" s="30"/>
      <c r="U31" s="31"/>
    </row>
    <row r="32" spans="1:21" s="2" customFormat="1" ht="12" customHeight="1" x14ac:dyDescent="0.3">
      <c r="A32" s="28" t="s">
        <v>70</v>
      </c>
      <c r="B32" s="29">
        <v>744</v>
      </c>
      <c r="C32" s="59">
        <v>3.46</v>
      </c>
      <c r="D32" s="56">
        <v>64.328901916666666</v>
      </c>
      <c r="E32" s="56">
        <v>1.1279459166666668</v>
      </c>
      <c r="F32" s="29">
        <v>744</v>
      </c>
      <c r="G32" s="30"/>
      <c r="H32" s="30"/>
      <c r="I32" s="31"/>
      <c r="J32" s="29">
        <v>744</v>
      </c>
      <c r="K32" s="30"/>
      <c r="L32" s="30"/>
      <c r="M32" s="31"/>
      <c r="N32" s="29">
        <v>744</v>
      </c>
      <c r="O32" s="30"/>
      <c r="P32" s="30"/>
      <c r="Q32" s="31"/>
      <c r="R32" s="29">
        <v>744</v>
      </c>
      <c r="S32" s="30"/>
      <c r="T32" s="30"/>
      <c r="U32" s="31"/>
    </row>
    <row r="33" spans="1:21" s="2" customFormat="1" ht="12" customHeight="1" x14ac:dyDescent="0.3">
      <c r="A33" s="28" t="s">
        <v>71</v>
      </c>
      <c r="B33" s="29">
        <v>744</v>
      </c>
      <c r="C33" s="59">
        <v>3.77</v>
      </c>
      <c r="D33" s="56">
        <v>314.23101166666663</v>
      </c>
      <c r="E33" s="56">
        <v>29.180679249999997</v>
      </c>
      <c r="F33" s="29">
        <v>744</v>
      </c>
      <c r="G33" s="30"/>
      <c r="H33" s="30"/>
      <c r="I33" s="31"/>
      <c r="J33" s="29">
        <v>744</v>
      </c>
      <c r="K33" s="30"/>
      <c r="L33" s="30"/>
      <c r="M33" s="31"/>
      <c r="N33" s="29">
        <v>744</v>
      </c>
      <c r="O33" s="30"/>
      <c r="P33" s="30"/>
      <c r="Q33" s="31"/>
      <c r="R33" s="29">
        <v>744</v>
      </c>
      <c r="S33" s="30"/>
      <c r="T33" s="30"/>
      <c r="U33" s="31"/>
    </row>
    <row r="34" spans="1:21" s="2" customFormat="1" ht="12" customHeight="1" x14ac:dyDescent="0.3">
      <c r="A34" s="28" t="s">
        <v>72</v>
      </c>
      <c r="B34" s="29">
        <v>672</v>
      </c>
      <c r="C34" s="59">
        <v>3.25</v>
      </c>
      <c r="D34" s="56">
        <v>3882.3579851249997</v>
      </c>
      <c r="E34" s="56">
        <v>166.24502808333332</v>
      </c>
      <c r="F34" s="29">
        <v>672</v>
      </c>
      <c r="G34" s="30"/>
      <c r="H34" s="30"/>
      <c r="I34" s="31"/>
      <c r="J34" s="29">
        <v>672</v>
      </c>
      <c r="K34" s="30"/>
      <c r="L34" s="30"/>
      <c r="M34" s="31"/>
      <c r="N34" s="29">
        <v>672</v>
      </c>
      <c r="O34" s="30"/>
      <c r="P34" s="30"/>
      <c r="Q34" s="31"/>
      <c r="R34" s="29">
        <v>672</v>
      </c>
      <c r="S34" s="30"/>
      <c r="T34" s="30"/>
      <c r="U34" s="31"/>
    </row>
    <row r="35" spans="1:21" s="2" customFormat="1" ht="12" customHeight="1" x14ac:dyDescent="0.3">
      <c r="A35" s="28" t="s">
        <v>73</v>
      </c>
      <c r="B35" s="29">
        <v>744</v>
      </c>
      <c r="C35" s="59">
        <v>3.03</v>
      </c>
      <c r="D35" s="56">
        <v>26.631780499999998</v>
      </c>
      <c r="E35" s="56">
        <v>25.821126541666668</v>
      </c>
      <c r="F35" s="29">
        <v>744</v>
      </c>
      <c r="G35" s="30"/>
      <c r="H35" s="30"/>
      <c r="I35" s="31"/>
      <c r="J35" s="29">
        <v>744</v>
      </c>
      <c r="K35" s="30"/>
      <c r="L35" s="30"/>
      <c r="M35" s="31"/>
      <c r="N35" s="29">
        <v>744</v>
      </c>
      <c r="O35" s="30"/>
      <c r="P35" s="30"/>
      <c r="Q35" s="31"/>
      <c r="R35" s="29">
        <v>744</v>
      </c>
      <c r="S35" s="30"/>
      <c r="T35" s="30"/>
      <c r="U35" s="31"/>
    </row>
    <row r="36" spans="1:21" s="2" customFormat="1" ht="12" customHeight="1" x14ac:dyDescent="0.3">
      <c r="A36" s="28" t="s">
        <v>74</v>
      </c>
      <c r="B36" s="29">
        <v>720</v>
      </c>
      <c r="C36" s="59">
        <v>3</v>
      </c>
      <c r="D36" s="56">
        <v>746.49907458333348</v>
      </c>
      <c r="E36" s="56">
        <v>35.270130083333335</v>
      </c>
      <c r="F36" s="29">
        <v>720</v>
      </c>
      <c r="G36" s="30"/>
      <c r="H36" s="30"/>
      <c r="I36" s="31"/>
      <c r="J36" s="29">
        <v>720</v>
      </c>
      <c r="K36" s="30"/>
      <c r="L36" s="30"/>
      <c r="M36" s="31"/>
      <c r="N36" s="29">
        <v>720</v>
      </c>
      <c r="O36" s="30"/>
      <c r="P36" s="30"/>
      <c r="Q36" s="31"/>
      <c r="R36" s="29">
        <v>720</v>
      </c>
      <c r="S36" s="30"/>
      <c r="T36" s="30"/>
      <c r="U36" s="31"/>
    </row>
    <row r="37" spans="1:21" s="2" customFormat="1" ht="12" customHeight="1" x14ac:dyDescent="0.3">
      <c r="A37" s="28" t="s">
        <v>75</v>
      </c>
      <c r="B37" s="29">
        <v>744</v>
      </c>
      <c r="C37" s="59">
        <v>2.92</v>
      </c>
      <c r="D37" s="56">
        <v>527.57243187500001</v>
      </c>
      <c r="E37" s="56">
        <v>183.59188124999997</v>
      </c>
      <c r="F37" s="29">
        <v>744</v>
      </c>
      <c r="G37" s="30"/>
      <c r="H37" s="30"/>
      <c r="I37" s="31"/>
      <c r="J37" s="29">
        <v>744</v>
      </c>
      <c r="K37" s="30"/>
      <c r="L37" s="30"/>
      <c r="M37" s="31"/>
      <c r="N37" s="29">
        <v>744</v>
      </c>
      <c r="O37" s="30"/>
      <c r="P37" s="30"/>
      <c r="Q37" s="31"/>
      <c r="R37" s="29">
        <v>744</v>
      </c>
      <c r="S37" s="30"/>
      <c r="T37" s="30"/>
      <c r="U37" s="31"/>
    </row>
    <row r="38" spans="1:21" s="2" customFormat="1" ht="12" customHeight="1" x14ac:dyDescent="0.3">
      <c r="A38" s="28" t="s">
        <v>76</v>
      </c>
      <c r="B38" s="29">
        <v>720</v>
      </c>
      <c r="C38" s="59">
        <v>2.62</v>
      </c>
      <c r="D38" s="56">
        <v>1111.4511308333335</v>
      </c>
      <c r="E38" s="56">
        <v>106.33982591666667</v>
      </c>
      <c r="F38" s="29">
        <v>720</v>
      </c>
      <c r="G38" s="30"/>
      <c r="H38" s="30"/>
      <c r="I38" s="31"/>
      <c r="J38" s="29">
        <v>720</v>
      </c>
      <c r="K38" s="30"/>
      <c r="L38" s="30"/>
      <c r="M38" s="31"/>
      <c r="N38" s="29">
        <v>720</v>
      </c>
      <c r="O38" s="30"/>
      <c r="P38" s="30"/>
      <c r="Q38" s="31"/>
      <c r="R38" s="29">
        <v>720</v>
      </c>
      <c r="S38" s="30"/>
      <c r="T38" s="30"/>
      <c r="U38" s="31"/>
    </row>
    <row r="39" spans="1:21" s="2" customFormat="1" ht="12" customHeight="1" x14ac:dyDescent="0.3">
      <c r="A39" s="28" t="s">
        <v>77</v>
      </c>
      <c r="B39" s="29">
        <v>744</v>
      </c>
      <c r="C39" s="59">
        <v>2.72</v>
      </c>
      <c r="D39" s="56">
        <v>163.70273966666664</v>
      </c>
      <c r="E39" s="56">
        <v>125.179278</v>
      </c>
      <c r="F39" s="29">
        <v>744</v>
      </c>
      <c r="G39" s="30"/>
      <c r="H39" s="30"/>
      <c r="I39" s="31"/>
      <c r="J39" s="29">
        <v>744</v>
      </c>
      <c r="K39" s="30"/>
      <c r="L39" s="30"/>
      <c r="M39" s="31"/>
      <c r="N39" s="29">
        <v>744</v>
      </c>
      <c r="O39" s="30"/>
      <c r="P39" s="30"/>
      <c r="Q39" s="31"/>
      <c r="R39" s="29">
        <v>744</v>
      </c>
      <c r="S39" s="30"/>
      <c r="T39" s="30"/>
      <c r="U39" s="31"/>
    </row>
    <row r="40" spans="1:21" s="2" customFormat="1" ht="12" customHeight="1" x14ac:dyDescent="0.3">
      <c r="A40" s="28" t="s">
        <v>78</v>
      </c>
      <c r="B40" s="29">
        <v>744</v>
      </c>
      <c r="C40" s="59">
        <v>2.9</v>
      </c>
      <c r="D40" s="56">
        <v>170.67381291666669</v>
      </c>
      <c r="E40" s="56">
        <v>291.29356316666667</v>
      </c>
      <c r="F40" s="29">
        <v>744</v>
      </c>
      <c r="G40" s="30"/>
      <c r="H40" s="30"/>
      <c r="I40" s="31"/>
      <c r="J40" s="29">
        <v>744</v>
      </c>
      <c r="K40" s="30"/>
      <c r="L40" s="30"/>
      <c r="M40" s="31"/>
      <c r="N40" s="29">
        <v>744</v>
      </c>
      <c r="O40" s="30"/>
      <c r="P40" s="30"/>
      <c r="Q40" s="31"/>
      <c r="R40" s="29">
        <v>744</v>
      </c>
      <c r="S40" s="30"/>
      <c r="T40" s="30"/>
      <c r="U40" s="31"/>
    </row>
    <row r="41" spans="1:21" s="2" customFormat="1" ht="12" customHeight="1" x14ac:dyDescent="0.3">
      <c r="A41" s="28" t="s">
        <v>79</v>
      </c>
      <c r="B41" s="29">
        <v>720</v>
      </c>
      <c r="C41" s="59">
        <v>2.64</v>
      </c>
      <c r="D41" s="56">
        <v>84.58917683333334</v>
      </c>
      <c r="E41" s="56">
        <v>189.59190145833333</v>
      </c>
      <c r="F41" s="29">
        <v>720</v>
      </c>
      <c r="G41" s="30"/>
      <c r="H41" s="30"/>
      <c r="I41" s="31"/>
      <c r="J41" s="29">
        <v>720</v>
      </c>
      <c r="K41" s="30"/>
      <c r="L41" s="30"/>
      <c r="M41" s="31"/>
      <c r="N41" s="29">
        <v>720</v>
      </c>
      <c r="O41" s="30"/>
      <c r="P41" s="30"/>
      <c r="Q41" s="31"/>
      <c r="R41" s="29">
        <v>720</v>
      </c>
      <c r="S41" s="30"/>
      <c r="T41" s="30"/>
      <c r="U41" s="31"/>
    </row>
    <row r="42" spans="1:21" s="2" customFormat="1" ht="12" customHeight="1" x14ac:dyDescent="0.3">
      <c r="A42" s="63" t="s">
        <v>58</v>
      </c>
      <c r="B42" s="29"/>
      <c r="C42" s="59"/>
      <c r="D42" s="56"/>
      <c r="E42" s="56"/>
      <c r="F42" s="29"/>
      <c r="G42" s="30"/>
      <c r="H42" s="30"/>
      <c r="I42" s="31"/>
      <c r="J42" s="29"/>
      <c r="K42" s="30"/>
      <c r="L42" s="30"/>
      <c r="M42" s="31"/>
      <c r="N42" s="29"/>
      <c r="O42" s="30"/>
      <c r="P42" s="30"/>
      <c r="Q42" s="31"/>
      <c r="R42" s="29"/>
      <c r="S42" s="30"/>
      <c r="T42" s="30"/>
      <c r="U42" s="31"/>
    </row>
    <row r="43" spans="1:21" s="2" customFormat="1" ht="12" customHeight="1" x14ac:dyDescent="0.3">
      <c r="A43" s="28" t="s">
        <v>63</v>
      </c>
      <c r="B43" s="29">
        <v>2184</v>
      </c>
      <c r="C43" s="58">
        <f>+C14*0.5</f>
        <v>0.61499999999999999</v>
      </c>
      <c r="D43" s="58">
        <v>0</v>
      </c>
      <c r="E43" s="58">
        <v>291.66666666666669</v>
      </c>
      <c r="F43" s="29">
        <v>2184</v>
      </c>
      <c r="G43" s="30"/>
      <c r="H43" s="30"/>
      <c r="I43" s="31"/>
      <c r="J43" s="29">
        <v>2184</v>
      </c>
      <c r="K43" s="30"/>
      <c r="L43" s="30"/>
      <c r="M43" s="31"/>
      <c r="N43" s="29">
        <v>2184</v>
      </c>
      <c r="O43" s="30"/>
      <c r="P43" s="30"/>
      <c r="Q43" s="31"/>
      <c r="R43" s="29">
        <v>2184</v>
      </c>
      <c r="S43" s="30"/>
      <c r="T43" s="30"/>
      <c r="U43" s="31"/>
    </row>
    <row r="44" spans="1:21" s="2" customFormat="1" ht="12" customHeight="1" x14ac:dyDescent="0.3">
      <c r="A44" s="28" t="s">
        <v>64</v>
      </c>
      <c r="B44" s="29">
        <v>2208</v>
      </c>
      <c r="C44" s="58">
        <f t="shared" ref="C44:C70" si="0">+C15*0.5</f>
        <v>0.59499999999999997</v>
      </c>
      <c r="D44" s="56">
        <v>0</v>
      </c>
      <c r="E44" s="56">
        <v>3283.3333333333335</v>
      </c>
      <c r="F44" s="29">
        <v>2208</v>
      </c>
      <c r="G44" s="30"/>
      <c r="H44" s="30"/>
      <c r="I44" s="31"/>
      <c r="J44" s="29">
        <v>2208</v>
      </c>
      <c r="K44" s="30"/>
      <c r="L44" s="30"/>
      <c r="M44" s="31"/>
      <c r="N44" s="29">
        <v>2208</v>
      </c>
      <c r="O44" s="30"/>
      <c r="P44" s="30"/>
      <c r="Q44" s="31"/>
      <c r="R44" s="29">
        <v>2208</v>
      </c>
      <c r="S44" s="30"/>
      <c r="T44" s="30"/>
      <c r="U44" s="31"/>
    </row>
    <row r="45" spans="1:21" s="2" customFormat="1" ht="12" customHeight="1" x14ac:dyDescent="0.3">
      <c r="A45" s="28" t="s">
        <v>65</v>
      </c>
      <c r="B45" s="29">
        <v>2208</v>
      </c>
      <c r="C45" s="58">
        <f t="shared" si="0"/>
        <v>0.66</v>
      </c>
      <c r="D45" s="58">
        <v>291.66666666666669</v>
      </c>
      <c r="E45" s="58">
        <v>4.166666666666667</v>
      </c>
      <c r="F45" s="29">
        <v>2208</v>
      </c>
      <c r="G45" s="30"/>
      <c r="H45" s="30"/>
      <c r="I45" s="31"/>
      <c r="J45" s="29">
        <v>2208</v>
      </c>
      <c r="K45" s="30"/>
      <c r="L45" s="30"/>
      <c r="M45" s="31"/>
      <c r="N45" s="29">
        <v>2208</v>
      </c>
      <c r="O45" s="30"/>
      <c r="P45" s="30"/>
      <c r="Q45" s="31"/>
      <c r="R45" s="29">
        <v>2208</v>
      </c>
      <c r="S45" s="30"/>
      <c r="T45" s="30"/>
      <c r="U45" s="31"/>
    </row>
    <row r="46" spans="1:21" s="2" customFormat="1" ht="12" customHeight="1" x14ac:dyDescent="0.3">
      <c r="A46" s="28" t="s">
        <v>66</v>
      </c>
      <c r="B46" s="29">
        <v>2160</v>
      </c>
      <c r="C46" s="58">
        <f t="shared" si="0"/>
        <v>0.72499999999999998</v>
      </c>
      <c r="D46" s="56">
        <v>4895.833333333333</v>
      </c>
      <c r="E46" s="56">
        <v>0</v>
      </c>
      <c r="F46" s="29">
        <v>2160</v>
      </c>
      <c r="G46" s="30"/>
      <c r="H46" s="30"/>
      <c r="I46" s="31"/>
      <c r="J46" s="29">
        <v>2160</v>
      </c>
      <c r="K46" s="30"/>
      <c r="L46" s="30"/>
      <c r="M46" s="31"/>
      <c r="N46" s="29">
        <v>2184</v>
      </c>
      <c r="O46" s="30"/>
      <c r="P46" s="30"/>
      <c r="Q46" s="31"/>
      <c r="R46" s="29">
        <v>2160</v>
      </c>
      <c r="S46" s="30"/>
      <c r="T46" s="30"/>
      <c r="U46" s="31"/>
    </row>
    <row r="47" spans="1:21" s="2" customFormat="1" ht="12" customHeight="1" x14ac:dyDescent="0.3">
      <c r="A47" s="28" t="s">
        <v>15</v>
      </c>
      <c r="B47" s="29">
        <v>720</v>
      </c>
      <c r="C47" s="58">
        <f t="shared" si="0"/>
        <v>0.75</v>
      </c>
      <c r="D47" s="58">
        <v>239.58333333333334</v>
      </c>
      <c r="E47" s="58">
        <v>3229.1666666666665</v>
      </c>
      <c r="F47" s="29">
        <v>720</v>
      </c>
      <c r="G47" s="30"/>
      <c r="H47" s="30"/>
      <c r="I47" s="31"/>
      <c r="J47" s="29">
        <v>720</v>
      </c>
      <c r="K47" s="30"/>
      <c r="L47" s="30"/>
      <c r="M47" s="31"/>
      <c r="N47" s="29">
        <v>720</v>
      </c>
      <c r="O47" s="30"/>
      <c r="P47" s="30"/>
      <c r="Q47" s="31"/>
      <c r="R47" s="29">
        <v>720</v>
      </c>
      <c r="S47" s="30"/>
      <c r="T47" s="30"/>
      <c r="U47" s="31"/>
    </row>
    <row r="48" spans="1:21" s="2" customFormat="1" ht="12" customHeight="1" x14ac:dyDescent="0.3">
      <c r="A48" s="28" t="s">
        <v>17</v>
      </c>
      <c r="B48" s="29">
        <v>744</v>
      </c>
      <c r="C48" s="58">
        <f t="shared" si="0"/>
        <v>0.73</v>
      </c>
      <c r="D48" s="56">
        <v>0</v>
      </c>
      <c r="E48" s="56">
        <v>4687.5</v>
      </c>
      <c r="F48" s="29">
        <v>744</v>
      </c>
      <c r="G48" s="30"/>
      <c r="H48" s="30"/>
      <c r="I48" s="31"/>
      <c r="J48" s="29">
        <v>744</v>
      </c>
      <c r="K48" s="30"/>
      <c r="L48" s="30"/>
      <c r="M48" s="31"/>
      <c r="N48" s="29">
        <v>744</v>
      </c>
      <c r="O48" s="30"/>
      <c r="P48" s="30"/>
      <c r="Q48" s="31"/>
      <c r="R48" s="29">
        <v>744</v>
      </c>
      <c r="S48" s="30"/>
      <c r="T48" s="30"/>
      <c r="U48" s="31"/>
    </row>
    <row r="49" spans="1:21" s="2" customFormat="1" ht="12" customHeight="1" x14ac:dyDescent="0.3">
      <c r="A49" s="28" t="s">
        <v>19</v>
      </c>
      <c r="B49" s="29">
        <v>720</v>
      </c>
      <c r="C49" s="58">
        <f t="shared" si="0"/>
        <v>0.65500000000000003</v>
      </c>
      <c r="D49" s="58">
        <v>0</v>
      </c>
      <c r="E49" s="58">
        <v>3875</v>
      </c>
      <c r="F49" s="29">
        <v>720</v>
      </c>
      <c r="G49" s="30"/>
      <c r="H49" s="30"/>
      <c r="I49" s="31"/>
      <c r="J49" s="29">
        <v>720</v>
      </c>
      <c r="K49" s="30"/>
      <c r="L49" s="30"/>
      <c r="M49" s="31"/>
      <c r="N49" s="29">
        <v>720</v>
      </c>
      <c r="O49" s="30"/>
      <c r="P49" s="30"/>
      <c r="Q49" s="31"/>
      <c r="R49" s="29">
        <v>720</v>
      </c>
      <c r="S49" s="30"/>
      <c r="T49" s="30"/>
      <c r="U49" s="31"/>
    </row>
    <row r="50" spans="1:21" s="2" customFormat="1" ht="12" customHeight="1" x14ac:dyDescent="0.3">
      <c r="A50" s="28" t="s">
        <v>21</v>
      </c>
      <c r="B50" s="29">
        <v>744</v>
      </c>
      <c r="C50" s="58">
        <f t="shared" si="0"/>
        <v>0.68</v>
      </c>
      <c r="D50" s="56">
        <v>0</v>
      </c>
      <c r="E50" s="56">
        <v>916.66666666666663</v>
      </c>
      <c r="F50" s="29">
        <v>744</v>
      </c>
      <c r="G50" s="30"/>
      <c r="H50" s="30"/>
      <c r="I50" s="31"/>
      <c r="J50" s="29">
        <v>744</v>
      </c>
      <c r="K50" s="30"/>
      <c r="L50" s="30"/>
      <c r="M50" s="31"/>
      <c r="N50" s="29">
        <v>744</v>
      </c>
      <c r="O50" s="30"/>
      <c r="P50" s="30"/>
      <c r="Q50" s="31"/>
      <c r="R50" s="29">
        <v>744</v>
      </c>
      <c r="S50" s="30"/>
      <c r="T50" s="30"/>
      <c r="U50" s="31"/>
    </row>
    <row r="51" spans="1:21" s="2" customFormat="1" ht="12" customHeight="1" x14ac:dyDescent="0.3">
      <c r="A51" s="28" t="s">
        <v>43</v>
      </c>
      <c r="B51" s="29">
        <v>744</v>
      </c>
      <c r="C51" s="58">
        <f t="shared" si="0"/>
        <v>0.72499999999999998</v>
      </c>
      <c r="D51" s="58">
        <v>0</v>
      </c>
      <c r="E51" s="58">
        <v>1208.3333333333333</v>
      </c>
      <c r="F51" s="29">
        <v>744</v>
      </c>
      <c r="G51" s="30"/>
      <c r="H51" s="30"/>
      <c r="I51" s="31"/>
      <c r="J51" s="29">
        <v>744</v>
      </c>
      <c r="K51" s="30"/>
      <c r="L51" s="30"/>
      <c r="M51" s="31"/>
      <c r="N51" s="29">
        <v>744</v>
      </c>
      <c r="O51" s="30"/>
      <c r="P51" s="30"/>
      <c r="Q51" s="31"/>
      <c r="R51" s="29">
        <v>744</v>
      </c>
      <c r="S51" s="30"/>
      <c r="T51" s="30"/>
      <c r="U51" s="31"/>
    </row>
    <row r="52" spans="1:21" s="2" customFormat="1" ht="12" customHeight="1" x14ac:dyDescent="0.3">
      <c r="A52" s="28" t="s">
        <v>24</v>
      </c>
      <c r="B52" s="29">
        <v>720</v>
      </c>
      <c r="C52" s="58">
        <f t="shared" si="0"/>
        <v>0.66</v>
      </c>
      <c r="D52" s="56">
        <v>0</v>
      </c>
      <c r="E52" s="56">
        <v>1750</v>
      </c>
      <c r="F52" s="29">
        <v>720</v>
      </c>
      <c r="G52" s="30"/>
      <c r="H52" s="30"/>
      <c r="I52" s="31"/>
      <c r="J52" s="29">
        <v>720</v>
      </c>
      <c r="K52" s="30"/>
      <c r="L52" s="30"/>
      <c r="M52" s="31"/>
      <c r="N52" s="29">
        <v>720</v>
      </c>
      <c r="O52" s="30"/>
      <c r="P52" s="30"/>
      <c r="Q52" s="31"/>
      <c r="R52" s="29">
        <v>720</v>
      </c>
      <c r="S52" s="30"/>
      <c r="T52" s="30"/>
      <c r="U52" s="31"/>
    </row>
    <row r="53" spans="1:21" s="2" customFormat="1" ht="12" customHeight="1" x14ac:dyDescent="0.3">
      <c r="A53" s="28" t="s">
        <v>44</v>
      </c>
      <c r="B53" s="29">
        <v>744</v>
      </c>
      <c r="C53" s="58">
        <f t="shared" si="0"/>
        <v>0.64500000000000002</v>
      </c>
      <c r="D53" s="58">
        <v>1112.5</v>
      </c>
      <c r="E53" s="58">
        <v>3540</v>
      </c>
      <c r="F53" s="29">
        <v>744</v>
      </c>
      <c r="G53" s="30"/>
      <c r="H53" s="30"/>
      <c r="I53" s="31"/>
      <c r="J53" s="29">
        <v>744</v>
      </c>
      <c r="K53" s="30"/>
      <c r="L53" s="30"/>
      <c r="M53" s="31"/>
      <c r="N53" s="29">
        <v>744</v>
      </c>
      <c r="O53" s="30"/>
      <c r="P53" s="30"/>
      <c r="Q53" s="31"/>
      <c r="R53" s="29">
        <v>744</v>
      </c>
      <c r="S53" s="30"/>
      <c r="T53" s="30"/>
      <c r="U53" s="31"/>
    </row>
    <row r="54" spans="1:21" s="2" customFormat="1" ht="12" customHeight="1" x14ac:dyDescent="0.3">
      <c r="A54" s="28" t="s">
        <v>45</v>
      </c>
      <c r="B54" s="29">
        <v>720</v>
      </c>
      <c r="C54" s="58">
        <f t="shared" si="0"/>
        <v>0.78</v>
      </c>
      <c r="D54" s="56">
        <v>3500</v>
      </c>
      <c r="E54" s="56">
        <v>0</v>
      </c>
      <c r="F54" s="29">
        <v>720</v>
      </c>
      <c r="G54" s="30"/>
      <c r="H54" s="30"/>
      <c r="I54" s="31"/>
      <c r="J54" s="29">
        <v>720</v>
      </c>
      <c r="K54" s="30"/>
      <c r="L54" s="30"/>
      <c r="M54" s="31"/>
      <c r="N54" s="29">
        <v>720</v>
      </c>
      <c r="O54" s="30"/>
      <c r="P54" s="30"/>
      <c r="Q54" s="31"/>
      <c r="R54" s="29">
        <v>720</v>
      </c>
      <c r="S54" s="30"/>
      <c r="T54" s="30"/>
      <c r="U54" s="31"/>
    </row>
    <row r="55" spans="1:21" s="2" customFormat="1" ht="12" customHeight="1" x14ac:dyDescent="0.3">
      <c r="A55" s="28" t="s">
        <v>46</v>
      </c>
      <c r="B55" s="29">
        <v>744</v>
      </c>
      <c r="C55" s="58">
        <f t="shared" si="0"/>
        <v>0.86499999999999999</v>
      </c>
      <c r="D55" s="58">
        <v>7291.666666666667</v>
      </c>
      <c r="E55" s="58">
        <v>14.583333333333334</v>
      </c>
      <c r="F55" s="29">
        <v>744</v>
      </c>
      <c r="G55" s="30"/>
      <c r="H55" s="30"/>
      <c r="I55" s="31"/>
      <c r="J55" s="29">
        <v>744</v>
      </c>
      <c r="K55" s="30"/>
      <c r="L55" s="30"/>
      <c r="M55" s="31"/>
      <c r="N55" s="29">
        <v>744</v>
      </c>
      <c r="O55" s="30"/>
      <c r="P55" s="30"/>
      <c r="Q55" s="31"/>
      <c r="R55" s="29">
        <v>744</v>
      </c>
      <c r="S55" s="30"/>
      <c r="T55" s="30"/>
      <c r="U55" s="31"/>
    </row>
    <row r="56" spans="1:21" s="2" customFormat="1" ht="12" customHeight="1" x14ac:dyDescent="0.3">
      <c r="A56" s="28" t="s">
        <v>47</v>
      </c>
      <c r="B56" s="29">
        <v>744</v>
      </c>
      <c r="C56" s="58">
        <f t="shared" si="0"/>
        <v>0.94</v>
      </c>
      <c r="D56" s="56">
        <v>5937.5</v>
      </c>
      <c r="E56" s="56">
        <v>0</v>
      </c>
      <c r="F56" s="29">
        <v>744</v>
      </c>
      <c r="G56" s="30"/>
      <c r="H56" s="30"/>
      <c r="I56" s="31"/>
      <c r="J56" s="29">
        <v>744</v>
      </c>
      <c r="K56" s="30"/>
      <c r="L56" s="30"/>
      <c r="M56" s="31"/>
      <c r="N56" s="29">
        <v>744</v>
      </c>
      <c r="O56" s="30"/>
      <c r="P56" s="30"/>
      <c r="Q56" s="31"/>
      <c r="R56" s="29">
        <v>744</v>
      </c>
      <c r="S56" s="30"/>
      <c r="T56" s="30"/>
      <c r="U56" s="31"/>
    </row>
    <row r="57" spans="1:21" s="2" customFormat="1" ht="12" customHeight="1" x14ac:dyDescent="0.3">
      <c r="A57" s="28" t="s">
        <v>48</v>
      </c>
      <c r="B57" s="29">
        <v>672</v>
      </c>
      <c r="C57" s="58">
        <f t="shared" si="0"/>
        <v>0.81</v>
      </c>
      <c r="D57" s="58">
        <v>3629.1666666666665</v>
      </c>
      <c r="E57" s="58">
        <v>0</v>
      </c>
      <c r="F57" s="29">
        <v>672</v>
      </c>
      <c r="G57" s="30"/>
      <c r="H57" s="30"/>
      <c r="I57" s="31"/>
      <c r="J57" s="29">
        <v>672</v>
      </c>
      <c r="K57" s="30"/>
      <c r="L57" s="30"/>
      <c r="M57" s="31"/>
      <c r="N57" s="29">
        <v>696</v>
      </c>
      <c r="O57" s="30"/>
      <c r="P57" s="30"/>
      <c r="Q57" s="31"/>
      <c r="R57" s="29">
        <v>672</v>
      </c>
      <c r="S57" s="30"/>
      <c r="T57" s="30"/>
      <c r="U57" s="31"/>
    </row>
    <row r="58" spans="1:21" s="2" customFormat="1" ht="12" customHeight="1" x14ac:dyDescent="0.3">
      <c r="A58" s="28" t="s">
        <v>49</v>
      </c>
      <c r="B58" s="29">
        <v>744</v>
      </c>
      <c r="C58" s="58">
        <f t="shared" si="0"/>
        <v>0.755</v>
      </c>
      <c r="D58" s="56">
        <v>258.33333333333331</v>
      </c>
      <c r="E58" s="56">
        <v>0</v>
      </c>
      <c r="F58" s="29">
        <v>744</v>
      </c>
      <c r="G58" s="30"/>
      <c r="H58" s="30"/>
      <c r="I58" s="31"/>
      <c r="J58" s="29">
        <v>744</v>
      </c>
      <c r="K58" s="30"/>
      <c r="L58" s="30"/>
      <c r="M58" s="31"/>
      <c r="N58" s="29">
        <v>744</v>
      </c>
      <c r="O58" s="30"/>
      <c r="P58" s="30"/>
      <c r="Q58" s="31"/>
      <c r="R58" s="29">
        <v>744</v>
      </c>
      <c r="S58" s="30"/>
      <c r="T58" s="30"/>
      <c r="U58" s="31"/>
    </row>
    <row r="59" spans="1:21" s="2" customFormat="1" ht="12" customHeight="1" x14ac:dyDescent="0.3">
      <c r="A59" s="80" t="s">
        <v>68</v>
      </c>
      <c r="B59" s="81">
        <v>744</v>
      </c>
      <c r="C59" s="58">
        <f t="shared" si="0"/>
        <v>1.2849999999999999</v>
      </c>
      <c r="D59" s="82">
        <v>8.8858087083333341</v>
      </c>
      <c r="E59" s="83">
        <v>3.3309811666666671</v>
      </c>
      <c r="F59" s="81">
        <v>744</v>
      </c>
      <c r="G59" s="84"/>
      <c r="H59" s="84"/>
      <c r="I59" s="85"/>
      <c r="J59" s="81">
        <v>744</v>
      </c>
      <c r="K59" s="84"/>
      <c r="L59" s="84"/>
      <c r="M59" s="85"/>
      <c r="N59" s="81">
        <v>744</v>
      </c>
      <c r="O59" s="84"/>
      <c r="P59" s="84"/>
      <c r="Q59" s="85"/>
      <c r="R59" s="81">
        <v>744</v>
      </c>
      <c r="S59" s="84"/>
      <c r="T59" s="84"/>
      <c r="U59" s="85"/>
    </row>
    <row r="60" spans="1:21" s="2" customFormat="1" ht="12" customHeight="1" x14ac:dyDescent="0.3">
      <c r="A60" s="80" t="s">
        <v>69</v>
      </c>
      <c r="B60" s="81">
        <v>720</v>
      </c>
      <c r="C60" s="58">
        <f t="shared" si="0"/>
        <v>1.5649999999999999</v>
      </c>
      <c r="D60" s="82">
        <v>0.41708333333333331</v>
      </c>
      <c r="E60" s="83">
        <v>0</v>
      </c>
      <c r="F60" s="81">
        <v>720</v>
      </c>
      <c r="G60" s="84"/>
      <c r="H60" s="84"/>
      <c r="I60" s="85"/>
      <c r="J60" s="81">
        <v>720</v>
      </c>
      <c r="K60" s="84"/>
      <c r="L60" s="84"/>
      <c r="M60" s="85"/>
      <c r="N60" s="81">
        <v>720</v>
      </c>
      <c r="O60" s="84"/>
      <c r="P60" s="84"/>
      <c r="Q60" s="85"/>
      <c r="R60" s="81">
        <v>720</v>
      </c>
      <c r="S60" s="84"/>
      <c r="T60" s="84"/>
      <c r="U60" s="85"/>
    </row>
    <row r="61" spans="1:21" s="2" customFormat="1" ht="12" customHeight="1" x14ac:dyDescent="0.3">
      <c r="A61" s="80" t="s">
        <v>70</v>
      </c>
      <c r="B61" s="81">
        <v>744</v>
      </c>
      <c r="C61" s="58">
        <f t="shared" si="0"/>
        <v>1.73</v>
      </c>
      <c r="D61" s="82">
        <v>6.7208333333333328E-2</v>
      </c>
      <c r="E61" s="83">
        <v>0</v>
      </c>
      <c r="F61" s="81">
        <v>744</v>
      </c>
      <c r="G61" s="84"/>
      <c r="H61" s="84"/>
      <c r="I61" s="85"/>
      <c r="J61" s="81">
        <v>744</v>
      </c>
      <c r="K61" s="84"/>
      <c r="L61" s="84"/>
      <c r="M61" s="85"/>
      <c r="N61" s="81">
        <v>744</v>
      </c>
      <c r="O61" s="84"/>
      <c r="P61" s="84"/>
      <c r="Q61" s="85"/>
      <c r="R61" s="81">
        <v>744</v>
      </c>
      <c r="S61" s="84"/>
      <c r="T61" s="84"/>
      <c r="U61" s="85"/>
    </row>
    <row r="62" spans="1:21" s="2" customFormat="1" ht="12" customHeight="1" x14ac:dyDescent="0.3">
      <c r="A62" s="80" t="s">
        <v>71</v>
      </c>
      <c r="B62" s="81">
        <v>744</v>
      </c>
      <c r="C62" s="58">
        <f t="shared" si="0"/>
        <v>1.885</v>
      </c>
      <c r="D62" s="82">
        <v>2.5876612916666666</v>
      </c>
      <c r="E62" s="83">
        <v>8.0940874999999995E-2</v>
      </c>
      <c r="F62" s="81">
        <v>744</v>
      </c>
      <c r="G62" s="84"/>
      <c r="H62" s="84"/>
      <c r="I62" s="85"/>
      <c r="J62" s="81">
        <v>744</v>
      </c>
      <c r="K62" s="84"/>
      <c r="L62" s="84"/>
      <c r="M62" s="85"/>
      <c r="N62" s="81">
        <v>744</v>
      </c>
      <c r="O62" s="84"/>
      <c r="P62" s="84"/>
      <c r="Q62" s="85"/>
      <c r="R62" s="81">
        <v>744</v>
      </c>
      <c r="S62" s="84"/>
      <c r="T62" s="84"/>
      <c r="U62" s="85"/>
    </row>
    <row r="63" spans="1:21" s="2" customFormat="1" ht="12" customHeight="1" x14ac:dyDescent="0.3">
      <c r="A63" s="80" t="s">
        <v>72</v>
      </c>
      <c r="B63" s="81">
        <v>672</v>
      </c>
      <c r="C63" s="58">
        <f t="shared" si="0"/>
        <v>1.625</v>
      </c>
      <c r="D63" s="82">
        <v>0</v>
      </c>
      <c r="E63" s="83">
        <v>0</v>
      </c>
      <c r="F63" s="81">
        <v>672</v>
      </c>
      <c r="G63" s="84"/>
      <c r="H63" s="84"/>
      <c r="I63" s="85"/>
      <c r="J63" s="81">
        <v>672</v>
      </c>
      <c r="K63" s="84"/>
      <c r="L63" s="84"/>
      <c r="M63" s="85"/>
      <c r="N63" s="81">
        <v>672</v>
      </c>
      <c r="O63" s="84"/>
      <c r="P63" s="84"/>
      <c r="Q63" s="85"/>
      <c r="R63" s="81">
        <v>672</v>
      </c>
      <c r="S63" s="84"/>
      <c r="T63" s="84"/>
      <c r="U63" s="85"/>
    </row>
    <row r="64" spans="1:21" s="2" customFormat="1" ht="12" customHeight="1" x14ac:dyDescent="0.3">
      <c r="A64" s="80" t="s">
        <v>73</v>
      </c>
      <c r="B64" s="81">
        <v>744</v>
      </c>
      <c r="C64" s="58">
        <f t="shared" si="0"/>
        <v>1.5149999999999999</v>
      </c>
      <c r="D64" s="82">
        <v>3.3288541666666664E-2</v>
      </c>
      <c r="E64" s="83">
        <v>0</v>
      </c>
      <c r="F64" s="81">
        <v>744</v>
      </c>
      <c r="G64" s="84"/>
      <c r="H64" s="84"/>
      <c r="I64" s="85"/>
      <c r="J64" s="81">
        <v>744</v>
      </c>
      <c r="K64" s="84"/>
      <c r="L64" s="84"/>
      <c r="M64" s="85"/>
      <c r="N64" s="81">
        <v>744</v>
      </c>
      <c r="O64" s="84"/>
      <c r="P64" s="84"/>
      <c r="Q64" s="85"/>
      <c r="R64" s="81">
        <v>744</v>
      </c>
      <c r="S64" s="84"/>
      <c r="T64" s="84"/>
      <c r="U64" s="85"/>
    </row>
    <row r="65" spans="1:21" s="2" customFormat="1" ht="12" customHeight="1" x14ac:dyDescent="0.3">
      <c r="A65" s="80" t="s">
        <v>74</v>
      </c>
      <c r="B65" s="81">
        <v>720</v>
      </c>
      <c r="C65" s="58">
        <f t="shared" si="0"/>
        <v>1.5</v>
      </c>
      <c r="D65" s="82">
        <v>0</v>
      </c>
      <c r="E65" s="83">
        <v>4.5830555833333335</v>
      </c>
      <c r="F65" s="81">
        <v>720</v>
      </c>
      <c r="G65" s="84"/>
      <c r="H65" s="84"/>
      <c r="I65" s="85"/>
      <c r="J65" s="81">
        <v>720</v>
      </c>
      <c r="K65" s="84"/>
      <c r="L65" s="84"/>
      <c r="M65" s="85"/>
      <c r="N65" s="81">
        <v>720</v>
      </c>
      <c r="O65" s="84"/>
      <c r="P65" s="84"/>
      <c r="Q65" s="85"/>
      <c r="R65" s="81">
        <v>720</v>
      </c>
      <c r="S65" s="84"/>
      <c r="T65" s="84"/>
      <c r="U65" s="85"/>
    </row>
    <row r="66" spans="1:21" s="2" customFormat="1" ht="12" customHeight="1" x14ac:dyDescent="0.3">
      <c r="A66" s="80" t="s">
        <v>75</v>
      </c>
      <c r="B66" s="81">
        <v>744</v>
      </c>
      <c r="C66" s="58">
        <f t="shared" si="0"/>
        <v>1.46</v>
      </c>
      <c r="D66" s="82">
        <v>0</v>
      </c>
      <c r="E66" s="83">
        <v>8.064516124999999</v>
      </c>
      <c r="F66" s="81">
        <v>744</v>
      </c>
      <c r="G66" s="84"/>
      <c r="H66" s="84"/>
      <c r="I66" s="85"/>
      <c r="J66" s="81">
        <v>744</v>
      </c>
      <c r="K66" s="84"/>
      <c r="L66" s="84"/>
      <c r="M66" s="85"/>
      <c r="N66" s="81">
        <v>744</v>
      </c>
      <c r="O66" s="84"/>
      <c r="P66" s="84"/>
      <c r="Q66" s="85"/>
      <c r="R66" s="81">
        <v>744</v>
      </c>
      <c r="S66" s="84"/>
      <c r="T66" s="84"/>
      <c r="U66" s="85"/>
    </row>
    <row r="67" spans="1:21" s="2" customFormat="1" ht="12" customHeight="1" x14ac:dyDescent="0.3">
      <c r="A67" s="80" t="s">
        <v>76</v>
      </c>
      <c r="B67" s="81">
        <v>720</v>
      </c>
      <c r="C67" s="58">
        <f t="shared" si="0"/>
        <v>1.31</v>
      </c>
      <c r="D67" s="82">
        <v>0</v>
      </c>
      <c r="E67" s="83">
        <v>1.3555555416666667</v>
      </c>
      <c r="F67" s="81">
        <v>720</v>
      </c>
      <c r="G67" s="84"/>
      <c r="H67" s="84"/>
      <c r="I67" s="85"/>
      <c r="J67" s="81">
        <v>720</v>
      </c>
      <c r="K67" s="84"/>
      <c r="L67" s="84"/>
      <c r="M67" s="85"/>
      <c r="N67" s="81">
        <v>720</v>
      </c>
      <c r="O67" s="84"/>
      <c r="P67" s="84"/>
      <c r="Q67" s="85"/>
      <c r="R67" s="81">
        <v>720</v>
      </c>
      <c r="S67" s="84"/>
      <c r="T67" s="84"/>
      <c r="U67" s="85"/>
    </row>
    <row r="68" spans="1:21" s="2" customFormat="1" ht="12" customHeight="1" x14ac:dyDescent="0.3">
      <c r="A68" s="80" t="s">
        <v>77</v>
      </c>
      <c r="B68" s="81">
        <v>744</v>
      </c>
      <c r="C68" s="58">
        <f t="shared" si="0"/>
        <v>1.36</v>
      </c>
      <c r="D68" s="82">
        <v>0</v>
      </c>
      <c r="E68" s="83">
        <v>11.215053750000001</v>
      </c>
      <c r="F68" s="81">
        <v>744</v>
      </c>
      <c r="G68" s="84"/>
      <c r="H68" s="84"/>
      <c r="I68" s="85"/>
      <c r="J68" s="81">
        <v>744</v>
      </c>
      <c r="K68" s="84"/>
      <c r="L68" s="84"/>
      <c r="M68" s="85"/>
      <c r="N68" s="81">
        <v>744</v>
      </c>
      <c r="O68" s="84"/>
      <c r="P68" s="84"/>
      <c r="Q68" s="85"/>
      <c r="R68" s="81">
        <v>744</v>
      </c>
      <c r="S68" s="84"/>
      <c r="T68" s="84"/>
      <c r="U68" s="85"/>
    </row>
    <row r="69" spans="1:21" s="2" customFormat="1" ht="12" customHeight="1" x14ac:dyDescent="0.3">
      <c r="A69" s="80" t="s">
        <v>78</v>
      </c>
      <c r="B69" s="81">
        <v>744</v>
      </c>
      <c r="C69" s="58">
        <f t="shared" si="0"/>
        <v>1.45</v>
      </c>
      <c r="D69" s="82">
        <v>0</v>
      </c>
      <c r="E69" s="83">
        <v>0.36984045833333329</v>
      </c>
      <c r="F69" s="81">
        <v>744</v>
      </c>
      <c r="G69" s="84"/>
      <c r="H69" s="84"/>
      <c r="I69" s="85"/>
      <c r="J69" s="81">
        <v>744</v>
      </c>
      <c r="K69" s="84"/>
      <c r="L69" s="84"/>
      <c r="M69" s="85"/>
      <c r="N69" s="81">
        <v>744</v>
      </c>
      <c r="O69" s="84"/>
      <c r="P69" s="84"/>
      <c r="Q69" s="85"/>
      <c r="R69" s="81">
        <v>744</v>
      </c>
      <c r="S69" s="84"/>
      <c r="T69" s="84"/>
      <c r="U69" s="85"/>
    </row>
    <row r="70" spans="1:21" s="2" customFormat="1" ht="12" customHeight="1" x14ac:dyDescent="0.3">
      <c r="A70" s="80" t="s">
        <v>79</v>
      </c>
      <c r="B70" s="81">
        <v>720</v>
      </c>
      <c r="C70" s="58">
        <f t="shared" si="0"/>
        <v>1.32</v>
      </c>
      <c r="D70" s="82">
        <v>0</v>
      </c>
      <c r="E70" s="83">
        <v>0</v>
      </c>
      <c r="F70" s="81">
        <v>720</v>
      </c>
      <c r="G70" s="84"/>
      <c r="H70" s="84"/>
      <c r="I70" s="85"/>
      <c r="J70" s="81">
        <v>720</v>
      </c>
      <c r="K70" s="84"/>
      <c r="L70" s="84"/>
      <c r="M70" s="85"/>
      <c r="N70" s="81">
        <v>720</v>
      </c>
      <c r="O70" s="84"/>
      <c r="P70" s="84"/>
      <c r="Q70" s="85"/>
      <c r="R70" s="81">
        <v>720</v>
      </c>
      <c r="S70" s="84"/>
      <c r="T70" s="84"/>
      <c r="U70" s="85"/>
    </row>
    <row r="71" spans="1:21" s="2" customFormat="1" ht="12" customHeight="1" thickBot="1" x14ac:dyDescent="0.35">
      <c r="A71" s="32" t="s">
        <v>25</v>
      </c>
      <c r="B71" s="33"/>
      <c r="C71" s="60"/>
      <c r="D71" s="61"/>
      <c r="E71" s="62"/>
      <c r="F71" s="33"/>
      <c r="G71" s="34"/>
      <c r="H71" s="35"/>
      <c r="I71" s="36"/>
      <c r="J71" s="33"/>
      <c r="K71" s="34"/>
      <c r="L71" s="35"/>
      <c r="M71" s="36"/>
      <c r="N71" s="33"/>
      <c r="O71" s="34"/>
      <c r="P71" s="35"/>
      <c r="Q71" s="36"/>
      <c r="R71" s="33"/>
      <c r="S71" s="34"/>
      <c r="T71" s="35"/>
      <c r="U71" s="36"/>
    </row>
    <row r="72" spans="1:21" s="2" customFormat="1" ht="12" customHeight="1" thickTop="1" thickBot="1" x14ac:dyDescent="0.35">
      <c r="A72" s="1"/>
      <c r="B72" s="66" t="s">
        <v>52</v>
      </c>
      <c r="C72" s="67"/>
      <c r="D72" s="67"/>
      <c r="E72" s="68"/>
      <c r="F72" s="69" t="s">
        <v>51</v>
      </c>
      <c r="G72" s="70"/>
      <c r="H72" s="70"/>
      <c r="I72" s="71"/>
      <c r="J72" s="69" t="s">
        <v>53</v>
      </c>
      <c r="K72" s="70"/>
      <c r="L72" s="70"/>
      <c r="M72" s="71"/>
      <c r="N72" s="69" t="s">
        <v>54</v>
      </c>
      <c r="O72" s="70"/>
      <c r="P72" s="70"/>
      <c r="Q72" s="71"/>
      <c r="R72" s="69" t="s">
        <v>55</v>
      </c>
      <c r="S72" s="70"/>
      <c r="T72" s="70"/>
      <c r="U72" s="71"/>
    </row>
    <row r="73" spans="1:21" s="2" customFormat="1" ht="27" thickTop="1" x14ac:dyDescent="0.3">
      <c r="A73" s="37" t="s">
        <v>26</v>
      </c>
      <c r="B73" s="38" t="s">
        <v>27</v>
      </c>
      <c r="C73" s="39"/>
      <c r="D73" s="40" t="s">
        <v>5</v>
      </c>
      <c r="E73" s="41" t="s">
        <v>6</v>
      </c>
      <c r="F73" s="38" t="s">
        <v>28</v>
      </c>
      <c r="G73" s="39"/>
      <c r="H73" s="40" t="s">
        <v>5</v>
      </c>
      <c r="I73" s="41" t="s">
        <v>6</v>
      </c>
      <c r="J73" s="38" t="s">
        <v>28</v>
      </c>
      <c r="K73" s="39"/>
      <c r="L73" s="40" t="s">
        <v>5</v>
      </c>
      <c r="M73" s="41" t="s">
        <v>6</v>
      </c>
      <c r="N73" s="38" t="s">
        <v>28</v>
      </c>
      <c r="O73" s="39"/>
      <c r="P73" s="40" t="s">
        <v>5</v>
      </c>
      <c r="Q73" s="41" t="s">
        <v>6</v>
      </c>
      <c r="R73" s="38" t="s">
        <v>28</v>
      </c>
      <c r="S73" s="39"/>
      <c r="T73" s="40" t="s">
        <v>5</v>
      </c>
      <c r="U73" s="41" t="s">
        <v>6</v>
      </c>
    </row>
    <row r="74" spans="1:21" s="2" customFormat="1" ht="12" customHeight="1" x14ac:dyDescent="0.3">
      <c r="A74" s="42" t="s">
        <v>29</v>
      </c>
      <c r="B74" s="43">
        <v>1</v>
      </c>
      <c r="C74" s="44"/>
      <c r="D74" s="45">
        <f>+D5/(SUMPRODUCT(D10:D12,C10:C12,B$10:B$12)+SUMPRODUCT(D14:D70,C$14:C$70,B$14:B$70))*1000</f>
        <v>4.9174588583729442</v>
      </c>
      <c r="E74" s="46">
        <f>+E5/(SUMPRODUCT(E10:E12,C10:C12,B$10:B$12)+SUMPRODUCT(E14:E70,C$14:C$70,B$14:B$70))*1000</f>
        <v>4.4837650710681123</v>
      </c>
      <c r="F74" s="43">
        <v>1</v>
      </c>
      <c r="G74" s="44"/>
      <c r="H74" s="45" t="e">
        <f>+H5/(SUMPRODUCT(H10:H12,G10:G12,F$10:F$12)+SUMPRODUCT(H14:H58,G$14:G$58,F$14:F$58))*1000</f>
        <v>#DIV/0!</v>
      </c>
      <c r="I74" s="46" t="e">
        <f>+I5/(SUMPRODUCT(I10:I12,G10:G12,F$10:F$12)+SUMPRODUCT(I14:I58,G$14:G$58,F$14:F$58))*1000</f>
        <v>#DIV/0!</v>
      </c>
      <c r="J74" s="43">
        <v>1</v>
      </c>
      <c r="K74" s="44"/>
      <c r="L74" s="45" t="e">
        <f>+L5/(SUMPRODUCT(L10:L12,K10:K12,J$10:J$12)+SUMPRODUCT(L14:L58,K$14:K$58,J$14:J$58))*1000</f>
        <v>#DIV/0!</v>
      </c>
      <c r="M74" s="46" t="e">
        <f>+M5/(SUMPRODUCT(M10:M12,K10:K12,J$10:J$12)+SUMPRODUCT(M14:M58,K$14:K$58,J$14:J$58))*1000</f>
        <v>#DIV/0!</v>
      </c>
      <c r="N74" s="43">
        <v>1</v>
      </c>
      <c r="O74" s="44"/>
      <c r="P74" s="45" t="e">
        <f>+P5/(SUMPRODUCT(P10:P12,O10:O12,N$10:N$12)+SUMPRODUCT(P14:P58,O$14:O$58,N$14:N$58))*1000</f>
        <v>#DIV/0!</v>
      </c>
      <c r="Q74" s="46" t="e">
        <f>+Q5/(SUMPRODUCT(Q10:Q12,O10:O12,N$10:N$12)+SUMPRODUCT(Q14:Q58,O$14:O$58,N$14:N$58))*1000</f>
        <v>#DIV/0!</v>
      </c>
      <c r="R74" s="43">
        <v>1</v>
      </c>
      <c r="S74" s="44"/>
      <c r="T74" s="45" t="e">
        <f>+T5/(SUMPRODUCT(T10:T12,S10:S12,R$10:R$12)+SUMPRODUCT(T14:T58,S$14:S$58,R$14:R$58))*1000</f>
        <v>#DIV/0!</v>
      </c>
      <c r="U74" s="46" t="e">
        <f>+U5/(SUMPRODUCT(U10:U12,S10:S12,R$10:R$12)+SUMPRODUCT(U14:U58,S$14:S$58,R$14:R$58))*1000</f>
        <v>#DIV/0!</v>
      </c>
    </row>
    <row r="75" spans="1:21" s="2" customFormat="1" ht="12" customHeight="1" x14ac:dyDescent="0.3">
      <c r="A75" s="42" t="s">
        <v>30</v>
      </c>
      <c r="B75" s="43">
        <v>0.5</v>
      </c>
      <c r="C75" s="44"/>
      <c r="D75" s="45">
        <f>D$74*B75</f>
        <v>2.4587294291864721</v>
      </c>
      <c r="E75" s="47">
        <f>E$74*B75</f>
        <v>2.2418825355340561</v>
      </c>
      <c r="F75" s="43">
        <v>0.5</v>
      </c>
      <c r="G75" s="44"/>
      <c r="H75" s="45" t="e">
        <f>H$74*F75</f>
        <v>#DIV/0!</v>
      </c>
      <c r="I75" s="47" t="e">
        <f>I$74*F75</f>
        <v>#DIV/0!</v>
      </c>
      <c r="J75" s="43">
        <v>0.5</v>
      </c>
      <c r="K75" s="44"/>
      <c r="L75" s="45" t="e">
        <f>L$74*J75</f>
        <v>#DIV/0!</v>
      </c>
      <c r="M75" s="47" t="e">
        <f>M$74*J75</f>
        <v>#DIV/0!</v>
      </c>
      <c r="N75" s="43">
        <v>0.5</v>
      </c>
      <c r="O75" s="44"/>
      <c r="P75" s="45" t="e">
        <f>P$74*N75</f>
        <v>#DIV/0!</v>
      </c>
      <c r="Q75" s="47" t="e">
        <f>Q$74*N75</f>
        <v>#DIV/0!</v>
      </c>
      <c r="R75" s="43">
        <v>0.5</v>
      </c>
      <c r="S75" s="44"/>
      <c r="T75" s="45" t="e">
        <f>T$74*R75</f>
        <v>#DIV/0!</v>
      </c>
      <c r="U75" s="47" t="e">
        <f>U$74*R75</f>
        <v>#DIV/0!</v>
      </c>
    </row>
    <row r="76" spans="1:21" s="2" customFormat="1" ht="12" customHeight="1" x14ac:dyDescent="0.3">
      <c r="A76" s="1"/>
      <c r="B76" s="48"/>
      <c r="C76" s="48"/>
      <c r="D76" s="49"/>
    </row>
    <row r="77" spans="1:21" s="2" customFormat="1" ht="12" customHeight="1" x14ac:dyDescent="0.3">
      <c r="A77" s="50"/>
      <c r="B77" s="48" t="s">
        <v>31</v>
      </c>
      <c r="C77" s="48"/>
      <c r="D77" s="49"/>
    </row>
    <row r="78" spans="1:21" s="2" customFormat="1" ht="12" customHeight="1" thickBot="1" x14ac:dyDescent="0.35">
      <c r="A78" s="1"/>
      <c r="B78" s="48"/>
      <c r="C78" s="48"/>
      <c r="D78" s="49"/>
    </row>
    <row r="79" spans="1:21" s="2" customFormat="1" ht="12" customHeight="1" thickTop="1" x14ac:dyDescent="0.3">
      <c r="A79" s="52" t="s">
        <v>32</v>
      </c>
      <c r="B79" s="48"/>
      <c r="C79" s="48"/>
      <c r="D79" s="49"/>
    </row>
    <row r="80" spans="1:21" ht="39.6" x14ac:dyDescent="0.3">
      <c r="A80" s="53" t="s">
        <v>33</v>
      </c>
    </row>
    <row r="81" spans="1:1" ht="12" customHeight="1" x14ac:dyDescent="0.3">
      <c r="A81" s="54" t="s">
        <v>34</v>
      </c>
    </row>
    <row r="82" spans="1:1" ht="12" customHeight="1" x14ac:dyDescent="0.3">
      <c r="A82" s="54" t="s">
        <v>35</v>
      </c>
    </row>
    <row r="83" spans="1:1" ht="12" customHeight="1" thickBot="1" x14ac:dyDescent="0.35">
      <c r="A83" s="55" t="s">
        <v>36</v>
      </c>
    </row>
    <row r="84" spans="1:1" ht="12" customHeight="1" thickTop="1" x14ac:dyDescent="0.3"/>
    <row r="87" spans="1:1" ht="12" customHeight="1" x14ac:dyDescent="0.3">
      <c r="A87" s="2"/>
    </row>
    <row r="88" spans="1:1" ht="12" customHeight="1" x14ac:dyDescent="0.3">
      <c r="A88" s="2"/>
    </row>
    <row r="89" spans="1:1" ht="12" customHeight="1" x14ac:dyDescent="0.3">
      <c r="A89" s="2"/>
    </row>
    <row r="90" spans="1:1" ht="12" customHeight="1" x14ac:dyDescent="0.3">
      <c r="A90" s="2"/>
    </row>
    <row r="91" spans="1:1" ht="12" customHeight="1" x14ac:dyDescent="0.3">
      <c r="A91" s="2"/>
    </row>
    <row r="92" spans="1:1" ht="12" customHeight="1" x14ac:dyDescent="0.3">
      <c r="A92" s="2"/>
    </row>
    <row r="93" spans="1:1" ht="12" customHeight="1" x14ac:dyDescent="0.3">
      <c r="A93" s="2"/>
    </row>
    <row r="94" spans="1:1" ht="12" customHeight="1" x14ac:dyDescent="0.3">
      <c r="A94" s="2"/>
    </row>
    <row r="95" spans="1:1" ht="12" customHeight="1" x14ac:dyDescent="0.3">
      <c r="A95" s="2"/>
    </row>
    <row r="96" spans="1:1" ht="12" customHeight="1" x14ac:dyDescent="0.3">
      <c r="A96" s="2"/>
    </row>
    <row r="97" spans="1:1" ht="12" customHeight="1" x14ac:dyDescent="0.3">
      <c r="A97" s="2"/>
    </row>
    <row r="98" spans="1:1" ht="12" customHeight="1" x14ac:dyDescent="0.3">
      <c r="A98" s="2"/>
    </row>
    <row r="99" spans="1:1" ht="12" customHeight="1" x14ac:dyDescent="0.3">
      <c r="A99" s="2"/>
    </row>
    <row r="100" spans="1:1" ht="12" customHeight="1" x14ac:dyDescent="0.3">
      <c r="A100" s="2"/>
    </row>
    <row r="101" spans="1:1" ht="12" customHeight="1" x14ac:dyDescent="0.3">
      <c r="A101" s="2"/>
    </row>
    <row r="102" spans="1:1" ht="12" customHeight="1" x14ac:dyDescent="0.3">
      <c r="A102" s="2"/>
    </row>
    <row r="103" spans="1:1" ht="12" customHeight="1" x14ac:dyDescent="0.3">
      <c r="A103" s="2"/>
    </row>
    <row r="104" spans="1:1" ht="12" customHeight="1" x14ac:dyDescent="0.3">
      <c r="A104" s="2"/>
    </row>
    <row r="105" spans="1:1" ht="12" customHeight="1" x14ac:dyDescent="0.3">
      <c r="A105" s="2"/>
    </row>
    <row r="106" spans="1:1" ht="12" customHeight="1" x14ac:dyDescent="0.3">
      <c r="A106" s="2"/>
    </row>
    <row r="107" spans="1:1" ht="12" customHeight="1" x14ac:dyDescent="0.3">
      <c r="A107" s="2"/>
    </row>
    <row r="108" spans="1:1" ht="12" customHeight="1" x14ac:dyDescent="0.3">
      <c r="A108" s="2"/>
    </row>
    <row r="109" spans="1:1" ht="12" customHeight="1" x14ac:dyDescent="0.3">
      <c r="A109" s="2"/>
    </row>
    <row r="110" spans="1:1" ht="12" customHeight="1" x14ac:dyDescent="0.3">
      <c r="A110" s="2"/>
    </row>
    <row r="111" spans="1:1" ht="12" customHeight="1" x14ac:dyDescent="0.3">
      <c r="A111" s="2"/>
    </row>
    <row r="112" spans="1:1" ht="12" customHeight="1" x14ac:dyDescent="0.3">
      <c r="A112" s="2"/>
    </row>
    <row r="113" spans="1:1" ht="12" customHeight="1" x14ac:dyDescent="0.3">
      <c r="A113" s="2"/>
    </row>
    <row r="114" spans="1:1" ht="12" customHeight="1" x14ac:dyDescent="0.3">
      <c r="A114" s="2"/>
    </row>
    <row r="115" spans="1:1" ht="12" customHeight="1" x14ac:dyDescent="0.3">
      <c r="A115" s="2"/>
    </row>
    <row r="116" spans="1:1" ht="12" customHeight="1" x14ac:dyDescent="0.3">
      <c r="A116" s="2"/>
    </row>
    <row r="117" spans="1:1" ht="12" customHeight="1" x14ac:dyDescent="0.3">
      <c r="A117" s="2"/>
    </row>
    <row r="118" spans="1:1" ht="12" customHeight="1" x14ac:dyDescent="0.3">
      <c r="A118" s="2"/>
    </row>
    <row r="119" spans="1:1" ht="12" customHeight="1" x14ac:dyDescent="0.3">
      <c r="A119" s="2"/>
    </row>
    <row r="120" spans="1:1" ht="12" customHeight="1" x14ac:dyDescent="0.3">
      <c r="A120" s="2"/>
    </row>
    <row r="121" spans="1:1" ht="12" customHeight="1" x14ac:dyDescent="0.3">
      <c r="A121" s="2"/>
    </row>
    <row r="122" spans="1:1" ht="12" customHeight="1" x14ac:dyDescent="0.3">
      <c r="A122" s="2"/>
    </row>
    <row r="123" spans="1:1" ht="12" customHeight="1" x14ac:dyDescent="0.3">
      <c r="A123" s="2"/>
    </row>
    <row r="124" spans="1:1" ht="12" customHeight="1" x14ac:dyDescent="0.3">
      <c r="A124" s="2"/>
    </row>
    <row r="125" spans="1:1" ht="12" customHeight="1" x14ac:dyDescent="0.3">
      <c r="A125" s="2"/>
    </row>
    <row r="126" spans="1:1" ht="12" customHeight="1" x14ac:dyDescent="0.3">
      <c r="A126" s="2"/>
    </row>
    <row r="127" spans="1:1" ht="12" customHeight="1" x14ac:dyDescent="0.3">
      <c r="A127" s="2"/>
    </row>
  </sheetData>
  <sheetProtection selectLockedCells="1"/>
  <mergeCells count="20">
    <mergeCell ref="N3:Q3"/>
    <mergeCell ref="N4:Q4"/>
    <mergeCell ref="P9:Q9"/>
    <mergeCell ref="N72:Q72"/>
    <mergeCell ref="R3:U3"/>
    <mergeCell ref="R4:U4"/>
    <mergeCell ref="T9:U9"/>
    <mergeCell ref="R72:U72"/>
    <mergeCell ref="B72:E72"/>
    <mergeCell ref="F72:I72"/>
    <mergeCell ref="J3:M3"/>
    <mergeCell ref="J4:M4"/>
    <mergeCell ref="L9:M9"/>
    <mergeCell ref="J72:M72"/>
    <mergeCell ref="B3:E3"/>
    <mergeCell ref="F3:I3"/>
    <mergeCell ref="B4:E4"/>
    <mergeCell ref="F4:I4"/>
    <mergeCell ref="D9:E9"/>
    <mergeCell ref="H9:I9"/>
  </mergeCells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simplificat tarife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cp:lastPrinted>2024-08-20T07:22:01Z</cp:lastPrinted>
  <dcterms:created xsi:type="dcterms:W3CDTF">2018-07-31T11:06:43Z</dcterms:created>
  <dcterms:modified xsi:type="dcterms:W3CDTF">2025-08-13T06:13:57Z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