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140" yWindow="180" windowWidth="13065" windowHeight="11040"/>
  </bookViews>
  <sheets>
    <sheet name="Foaie1" sheetId="1" r:id="rId1"/>
  </sheets>
  <calcPr calcId="125725"/>
</workbook>
</file>

<file path=xl/calcChain.xml><?xml version="1.0" encoding="utf-8"?>
<calcChain xmlns="http://schemas.openxmlformats.org/spreadsheetml/2006/main">
  <c r="E34" i="1"/>
  <c r="E35"/>
  <c r="E36"/>
  <c r="E26"/>
  <c r="E25"/>
  <c r="E24"/>
  <c r="E31" s="1"/>
  <c r="E23"/>
  <c r="E30" s="1"/>
  <c r="E21"/>
  <c r="E14"/>
  <c r="E27" l="1"/>
  <c r="E29"/>
  <c r="E37" s="1"/>
  <c r="E41"/>
  <c r="C23"/>
  <c r="C25" l="1"/>
  <c r="C24" l="1"/>
  <c r="C36" l="1"/>
  <c r="C26"/>
  <c r="C34"/>
  <c r="C30"/>
  <c r="C41" s="1"/>
  <c r="C19" l="1"/>
  <c r="C35" s="1"/>
  <c r="C14" l="1"/>
  <c r="C22" l="1"/>
  <c r="C21" l="1"/>
  <c r="C27" s="1"/>
  <c r="C31" l="1"/>
  <c r="C29" s="1"/>
  <c r="C37" s="1"/>
  <c r="H17" l="1"/>
  <c r="H18" s="1"/>
</calcChain>
</file>

<file path=xl/sharedStrings.xml><?xml version="1.0" encoding="utf-8"?>
<sst xmlns="http://schemas.openxmlformats.org/spreadsheetml/2006/main" count="37" uniqueCount="37">
  <si>
    <t xml:space="preserve">  - productie interna curenta</t>
  </si>
  <si>
    <t xml:space="preserve">  - inmagazinare import in depozite</t>
  </si>
  <si>
    <t xml:space="preserve">Structura amestecului de gaze naturale </t>
  </si>
  <si>
    <t>Import curent</t>
  </si>
  <si>
    <t xml:space="preserve">                 MWh</t>
  </si>
  <si>
    <t xml:space="preserve">  - pentru casnici + producatori de energie termica pt. populatie</t>
  </si>
  <si>
    <t>TOTAL INTERN din care:</t>
  </si>
  <si>
    <t xml:space="preserve"> - pentru casnici + producatori de energie termica pt. populatie</t>
  </si>
  <si>
    <t>TOTAL CERERE din care:</t>
  </si>
  <si>
    <t xml:space="preserve"> - cerere casnici + producatori de energie termica pt. populatie</t>
  </si>
  <si>
    <t xml:space="preserve">        - inmagazinare intern in depozite</t>
  </si>
  <si>
    <t xml:space="preserve">        - casnici + producatori de energie termica pt. populatie</t>
  </si>
  <si>
    <t>Schimb intern curent --&gt;import din depozit</t>
  </si>
  <si>
    <t xml:space="preserve"> - producatori de energie electrica cf. HG870/23.08.2012</t>
  </si>
  <si>
    <t xml:space="preserve">        - schimb intern curent --&gt;import din depozit</t>
  </si>
  <si>
    <t xml:space="preserve">        - producatori de energie electrica cf. HG870/23.08.2012</t>
  </si>
  <si>
    <t xml:space="preserve"> - cerere noncasnici</t>
  </si>
  <si>
    <t xml:space="preserve">        - noncasnici</t>
  </si>
  <si>
    <t xml:space="preserve">  - pentru noncasnici</t>
  </si>
  <si>
    <t xml:space="preserve"> - gaze reinjectate in zacaminte</t>
  </si>
  <si>
    <t xml:space="preserve"> - gaze destinate echilibrarii SNT</t>
  </si>
  <si>
    <t xml:space="preserve"> - gaze comercializate in alte state din spatiul comunitar</t>
  </si>
  <si>
    <t xml:space="preserve">        - schimb intern curent --&gt;import curent </t>
  </si>
  <si>
    <t xml:space="preserve">Schimb intern curent --&gt;import curent </t>
  </si>
  <si>
    <t>NECESAR IMPORT din care:</t>
  </si>
  <si>
    <t xml:space="preserve"> - gaze comercializate in state NON UE</t>
  </si>
  <si>
    <t>  - extras intern din depozite</t>
  </si>
  <si>
    <t xml:space="preserve">        - gaze comercializate in state NON UE</t>
  </si>
  <si>
    <t>Extras import din depozit</t>
  </si>
  <si>
    <t>  - schimb import curent -&gt; intern depozit</t>
  </si>
  <si>
    <t>Schimb import curent  --&gt;intern depozit</t>
  </si>
  <si>
    <t xml:space="preserve">        - disponibil pentru consum</t>
  </si>
  <si>
    <t xml:space="preserve">PROCENT IMPORT STABILIT DE ANRE                    </t>
  </si>
  <si>
    <t xml:space="preserve">        - consum tehnologic producatori</t>
  </si>
  <si>
    <t xml:space="preserve"> - consum tehnologic producatori</t>
  </si>
  <si>
    <t xml:space="preserve">        - gaze comercializate in alte state din spatiul comunitar</t>
  </si>
  <si>
    <t>SEPTEMBRIE 2015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</si>
</sst>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00"/>
    <numFmt numFmtId="166" formatCode="0.0%"/>
  </numFmts>
  <fonts count="7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4" fontId="0" fillId="0" borderId="0" xfId="0" applyNumberFormat="1"/>
    <xf numFmtId="0" fontId="3" fillId="0" borderId="0" xfId="0" applyFont="1"/>
    <xf numFmtId="165" fontId="4" fillId="0" borderId="0" xfId="0" applyNumberFormat="1" applyFont="1"/>
    <xf numFmtId="4" fontId="1" fillId="0" borderId="0" xfId="0" applyNumberFormat="1" applyFont="1"/>
    <xf numFmtId="164" fontId="3" fillId="0" borderId="0" xfId="0" applyNumberFormat="1" applyFont="1"/>
    <xf numFmtId="49" fontId="1" fillId="0" borderId="0" xfId="0" applyNumberFormat="1" applyFont="1"/>
    <xf numFmtId="4" fontId="3" fillId="0" borderId="0" xfId="0" applyNumberFormat="1" applyFont="1"/>
    <xf numFmtId="0" fontId="3" fillId="0" borderId="0" xfId="0" quotePrefix="1" applyFont="1"/>
    <xf numFmtId="166" fontId="1" fillId="2" borderId="0" xfId="0" applyNumberFormat="1" applyFont="1" applyFill="1"/>
    <xf numFmtId="0" fontId="5" fillId="0" borderId="0" xfId="0" applyFont="1"/>
    <xf numFmtId="49" fontId="1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49" fontId="6" fillId="0" borderId="0" xfId="0" applyNumberFormat="1" applyFont="1" applyAlignment="1">
      <alignment horizontal="right"/>
    </xf>
    <xf numFmtId="164" fontId="1" fillId="0" borderId="0" xfId="0" applyNumberFormat="1" applyFont="1" applyFill="1"/>
    <xf numFmtId="0" fontId="3" fillId="0" borderId="0" xfId="0" quotePrefix="1" applyFont="1" applyAlignment="1">
      <alignment horizontal="left" vertical="justify"/>
    </xf>
    <xf numFmtId="164" fontId="3" fillId="0" borderId="0" xfId="0" applyNumberFormat="1" applyFont="1" applyFill="1"/>
    <xf numFmtId="0" fontId="3" fillId="0" borderId="0" xfId="0" applyFont="1" applyAlignment="1">
      <alignment horizontal="left" vertical="justify"/>
    </xf>
    <xf numFmtId="0" fontId="3" fillId="0" borderId="0" xfId="0" applyFont="1" applyFill="1"/>
    <xf numFmtId="166" fontId="1" fillId="0" borderId="0" xfId="0" applyNumberFormat="1" applyFont="1"/>
    <xf numFmtId="165" fontId="3" fillId="0" borderId="0" xfId="0" applyNumberFormat="1" applyFont="1"/>
    <xf numFmtId="0" fontId="1" fillId="0" borderId="0" xfId="0" applyFont="1" applyAlignment="1">
      <alignment horizontal="left"/>
    </xf>
  </cellXfs>
  <cellStyles count="2">
    <cellStyle name="=C:\WINNT35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topLeftCell="A20" zoomScaleNormal="100" workbookViewId="0">
      <selection activeCell="B47" sqref="B47"/>
    </sheetView>
  </sheetViews>
  <sheetFormatPr defaultRowHeight="12.75"/>
  <cols>
    <col min="2" max="2" width="57.7109375" customWidth="1"/>
    <col min="3" max="3" width="20.140625" hidden="1" customWidth="1"/>
    <col min="4" max="4" width="3" hidden="1" customWidth="1"/>
    <col min="5" max="5" width="21" customWidth="1"/>
    <col min="6" max="6" width="31.28515625" customWidth="1"/>
    <col min="7" max="7" width="15.85546875" customWidth="1"/>
  </cols>
  <sheetData>
    <row r="1" spans="1:7" ht="13.9" customHeight="1">
      <c r="A1" s="13"/>
      <c r="B1" s="5" t="s">
        <v>2</v>
      </c>
      <c r="C1" s="5"/>
      <c r="D1" s="5"/>
      <c r="E1" s="5"/>
    </row>
    <row r="2" spans="1:7" ht="16.5" customHeight="1">
      <c r="A2" s="13"/>
      <c r="B2" s="14" t="s">
        <v>36</v>
      </c>
      <c r="C2" s="15" t="s">
        <v>4</v>
      </c>
      <c r="D2" s="5"/>
      <c r="E2" s="16"/>
      <c r="F2" s="9"/>
    </row>
    <row r="3" spans="1:7" ht="27" customHeight="1">
      <c r="A3" s="13"/>
      <c r="B3" s="2" t="s">
        <v>8</v>
      </c>
      <c r="C3" s="17">
        <v>6015324.432</v>
      </c>
      <c r="D3" s="5"/>
      <c r="E3" s="3">
        <v>6436922.8176590735</v>
      </c>
      <c r="F3" s="2"/>
      <c r="G3" s="3"/>
    </row>
    <row r="4" spans="1:7" ht="13.9" customHeight="1">
      <c r="A4" s="13"/>
      <c r="B4" s="11" t="s">
        <v>34</v>
      </c>
      <c r="C4" s="8">
        <v>646730.51699999999</v>
      </c>
      <c r="D4" s="5"/>
      <c r="E4" s="8">
        <v>637140.44899999991</v>
      </c>
      <c r="G4" s="1"/>
    </row>
    <row r="5" spans="1:7" ht="13.9" customHeight="1">
      <c r="A5" s="13"/>
      <c r="B5" s="11" t="s">
        <v>19</v>
      </c>
      <c r="C5" s="8">
        <v>0</v>
      </c>
      <c r="D5" s="5"/>
      <c r="E5" s="8">
        <v>0</v>
      </c>
      <c r="G5" s="1"/>
    </row>
    <row r="6" spans="1:7" ht="13.9" customHeight="1">
      <c r="A6" s="13"/>
      <c r="B6" s="11" t="s">
        <v>20</v>
      </c>
      <c r="C6" s="8">
        <v>0</v>
      </c>
      <c r="D6" s="5"/>
      <c r="E6" s="8">
        <v>0</v>
      </c>
      <c r="G6" s="1"/>
    </row>
    <row r="7" spans="1:7" ht="13.9" hidden="1" customHeight="1">
      <c r="A7" s="13"/>
      <c r="B7" s="11" t="s">
        <v>13</v>
      </c>
      <c r="C7" s="8">
        <v>0</v>
      </c>
      <c r="D7" s="5"/>
      <c r="E7" s="8"/>
      <c r="G7" s="1"/>
    </row>
    <row r="8" spans="1:7" ht="13.9" customHeight="1">
      <c r="A8" s="13"/>
      <c r="B8" s="18" t="s">
        <v>9</v>
      </c>
      <c r="C8" s="8">
        <v>912647.91399999999</v>
      </c>
      <c r="D8" s="5"/>
      <c r="E8" s="8">
        <v>1048869.3468910386</v>
      </c>
      <c r="F8" s="5"/>
      <c r="G8" s="3"/>
    </row>
    <row r="9" spans="1:7" ht="13.9" customHeight="1">
      <c r="A9" s="13"/>
      <c r="B9" s="11" t="s">
        <v>16</v>
      </c>
      <c r="C9" s="19">
        <v>4455946.0009999983</v>
      </c>
      <c r="D9" s="5"/>
      <c r="E9" s="8">
        <v>4750913.0217680344</v>
      </c>
      <c r="F9" s="5"/>
      <c r="G9" s="3"/>
    </row>
    <row r="10" spans="1:7" ht="13.9" customHeight="1">
      <c r="A10" s="13"/>
      <c r="B10" s="5"/>
      <c r="C10" s="3"/>
      <c r="D10" s="5"/>
      <c r="E10" s="5"/>
      <c r="F10" s="5"/>
      <c r="G10" s="3"/>
    </row>
    <row r="11" spans="1:7" ht="13.9" customHeight="1">
      <c r="A11" s="13"/>
      <c r="B11" s="11" t="s">
        <v>21</v>
      </c>
      <c r="C11" s="8">
        <v>0</v>
      </c>
      <c r="D11" s="5"/>
      <c r="E11" s="23">
        <v>0</v>
      </c>
      <c r="G11" s="1"/>
    </row>
    <row r="12" spans="1:7" ht="13.9" customHeight="1">
      <c r="A12" s="13"/>
      <c r="B12" s="11" t="s">
        <v>25</v>
      </c>
      <c r="C12" s="8">
        <v>129.69900000000001</v>
      </c>
      <c r="D12" s="5"/>
      <c r="E12" s="23">
        <v>0</v>
      </c>
      <c r="G12" s="1"/>
    </row>
    <row r="13" spans="1:7" ht="13.9" customHeight="1">
      <c r="A13" s="13"/>
      <c r="B13" s="11"/>
      <c r="C13" s="8"/>
      <c r="D13" s="5"/>
      <c r="E13" s="5"/>
      <c r="G13" s="1"/>
    </row>
    <row r="14" spans="1:7" ht="13.9" customHeight="1">
      <c r="A14" s="13"/>
      <c r="B14" s="2" t="s">
        <v>6</v>
      </c>
      <c r="C14" s="3">
        <f>SUM(C15:C17)</f>
        <v>9675690.091</v>
      </c>
      <c r="D14" s="3"/>
      <c r="E14" s="3">
        <f t="shared" ref="E14" si="0">SUM(E15:E17)</f>
        <v>9549780.0529999994</v>
      </c>
      <c r="F14" s="2"/>
      <c r="G14" s="3"/>
    </row>
    <row r="15" spans="1:7" ht="13.9" customHeight="1">
      <c r="A15" s="13"/>
      <c r="B15" s="5" t="s">
        <v>29</v>
      </c>
      <c r="C15" s="8">
        <v>0</v>
      </c>
      <c r="D15" s="5"/>
      <c r="E15" s="8">
        <v>0</v>
      </c>
      <c r="F15" s="2"/>
      <c r="G15" s="3"/>
    </row>
    <row r="16" spans="1:7" ht="13.9" customHeight="1">
      <c r="A16" s="13"/>
      <c r="B16" s="5" t="s">
        <v>26</v>
      </c>
      <c r="C16" s="8">
        <v>0</v>
      </c>
      <c r="D16" s="5"/>
      <c r="E16" s="8">
        <v>0</v>
      </c>
      <c r="F16" s="2"/>
      <c r="G16" s="3"/>
    </row>
    <row r="17" spans="1:8" ht="13.9" customHeight="1">
      <c r="A17" s="13"/>
      <c r="B17" s="5" t="s">
        <v>0</v>
      </c>
      <c r="C17" s="8">
        <v>9675690.091</v>
      </c>
      <c r="D17" s="5"/>
      <c r="E17" s="3">
        <v>9549780.0529999994</v>
      </c>
      <c r="F17" s="5"/>
      <c r="G17" s="1"/>
      <c r="H17" s="6">
        <f>F17</f>
        <v>0</v>
      </c>
    </row>
    <row r="18" spans="1:8" ht="13.9" hidden="1" customHeight="1">
      <c r="A18" s="13"/>
      <c r="B18" s="5" t="s">
        <v>14</v>
      </c>
      <c r="C18" s="8">
        <v>0</v>
      </c>
      <c r="D18" s="5"/>
      <c r="E18" s="8"/>
      <c r="F18" s="5"/>
      <c r="G18" s="8"/>
      <c r="H18" s="6">
        <f>1-H17</f>
        <v>1</v>
      </c>
    </row>
    <row r="19" spans="1:8" ht="13.9" hidden="1" customHeight="1">
      <c r="A19" s="13"/>
      <c r="B19" s="5" t="s">
        <v>22</v>
      </c>
      <c r="C19" s="8">
        <f>C11</f>
        <v>0</v>
      </c>
      <c r="D19" s="5"/>
      <c r="E19" s="5"/>
      <c r="F19" s="5"/>
      <c r="G19" s="8"/>
      <c r="H19" s="6"/>
    </row>
    <row r="20" spans="1:8" ht="13.9" customHeight="1">
      <c r="A20" s="13"/>
      <c r="B20" s="5" t="s">
        <v>10</v>
      </c>
      <c r="C20" s="8">
        <v>2000609.6180000002</v>
      </c>
      <c r="D20" s="5"/>
      <c r="E20" s="8">
        <v>1117243.9470000002</v>
      </c>
      <c r="F20" s="5"/>
      <c r="G20" s="8"/>
      <c r="H20" s="6"/>
    </row>
    <row r="21" spans="1:8" ht="13.9" customHeight="1">
      <c r="A21" s="13"/>
      <c r="B21" s="5" t="s">
        <v>33</v>
      </c>
      <c r="C21" s="8">
        <f>C4</f>
        <v>646730.51699999999</v>
      </c>
      <c r="D21" s="8"/>
      <c r="E21" s="8">
        <f t="shared" ref="E21" si="1">E4</f>
        <v>637140.44899999991</v>
      </c>
      <c r="F21" s="5"/>
      <c r="G21" s="8"/>
      <c r="H21" s="6"/>
    </row>
    <row r="22" spans="1:8" ht="13.9" hidden="1" customHeight="1">
      <c r="A22" s="13"/>
      <c r="B22" s="5" t="s">
        <v>15</v>
      </c>
      <c r="C22" s="8">
        <f>C7</f>
        <v>0</v>
      </c>
      <c r="D22" s="5"/>
      <c r="E22" s="5"/>
      <c r="F22" s="5"/>
      <c r="G22" s="8"/>
      <c r="H22" s="6"/>
    </row>
    <row r="23" spans="1:8" ht="13.9" customHeight="1">
      <c r="A23" s="13"/>
      <c r="B23" s="5" t="s">
        <v>11</v>
      </c>
      <c r="C23" s="8">
        <f>C8*1</f>
        <v>912647.91399999999</v>
      </c>
      <c r="D23" s="8"/>
      <c r="E23" s="8">
        <f t="shared" ref="E23" si="2">E8*1</f>
        <v>1048869.3468910386</v>
      </c>
      <c r="F23" s="5"/>
      <c r="G23" s="8"/>
      <c r="H23" s="6"/>
    </row>
    <row r="24" spans="1:8" ht="13.9" customHeight="1">
      <c r="A24" s="13"/>
      <c r="B24" s="20" t="s">
        <v>17</v>
      </c>
      <c r="C24" s="19">
        <f>C9</f>
        <v>4455946.0009999983</v>
      </c>
      <c r="D24" s="19"/>
      <c r="E24" s="19">
        <f t="shared" ref="E24" si="3">E9</f>
        <v>4750913.0217680344</v>
      </c>
      <c r="F24" s="5"/>
      <c r="G24" s="8"/>
      <c r="H24" s="6"/>
    </row>
    <row r="25" spans="1:8" ht="13.9" customHeight="1">
      <c r="A25" s="13"/>
      <c r="B25" s="20" t="s">
        <v>35</v>
      </c>
      <c r="C25" s="8">
        <f>C11</f>
        <v>0</v>
      </c>
      <c r="D25" s="8"/>
      <c r="E25" s="8">
        <f t="shared" ref="E25" si="4">E11</f>
        <v>0</v>
      </c>
      <c r="F25" s="5"/>
      <c r="G25" s="8"/>
      <c r="H25" s="6"/>
    </row>
    <row r="26" spans="1:8" ht="13.9" customHeight="1">
      <c r="A26" s="13"/>
      <c r="B26" s="20" t="s">
        <v>27</v>
      </c>
      <c r="C26" s="8">
        <f>C12</f>
        <v>129.69900000000001</v>
      </c>
      <c r="D26" s="8"/>
      <c r="E26" s="8">
        <f t="shared" ref="E26" si="5">E12</f>
        <v>0</v>
      </c>
      <c r="F26" s="5"/>
      <c r="G26" s="8"/>
      <c r="H26" s="6"/>
    </row>
    <row r="27" spans="1:8" ht="13.9" customHeight="1">
      <c r="A27" s="13"/>
      <c r="B27" s="20" t="s">
        <v>31</v>
      </c>
      <c r="C27" s="19">
        <f>C14-C18-C19-C20-C21-C22-C23-C24-C25-C26</f>
        <v>1659626.3420000011</v>
      </c>
      <c r="D27" s="19"/>
      <c r="E27" s="19">
        <f t="shared" ref="E27" si="6">E14-E18-E19-E20-E21-E22-E23-E24-E25-E26</f>
        <v>1995613.2883409252</v>
      </c>
      <c r="F27" s="5"/>
      <c r="G27" s="8"/>
      <c r="H27" s="6"/>
    </row>
    <row r="28" spans="1:8" ht="13.9" customHeight="1">
      <c r="A28" s="13"/>
      <c r="B28" s="20"/>
      <c r="C28" s="8"/>
      <c r="D28" s="5"/>
      <c r="E28" s="8"/>
      <c r="F28" s="5"/>
      <c r="G28" s="8"/>
      <c r="H28" s="6"/>
    </row>
    <row r="29" spans="1:8" ht="13.9" customHeight="1">
      <c r="A29" s="13"/>
      <c r="B29" s="2" t="s">
        <v>24</v>
      </c>
      <c r="C29" s="3">
        <f>C30+C31+C32+C36</f>
        <v>0</v>
      </c>
      <c r="D29" s="3"/>
      <c r="E29" s="3">
        <f t="shared" ref="E29" si="7">E30+E31+E32+E36</f>
        <v>0</v>
      </c>
      <c r="F29" s="2"/>
      <c r="G29" s="3"/>
    </row>
    <row r="30" spans="1:8" ht="13.9" customHeight="1">
      <c r="A30" s="13"/>
      <c r="B30" s="20" t="s">
        <v>5</v>
      </c>
      <c r="C30" s="8">
        <f>C8-C23</f>
        <v>0</v>
      </c>
      <c r="D30" s="8"/>
      <c r="E30" s="8">
        <f t="shared" ref="E30" si="8">E8-E23</f>
        <v>0</v>
      </c>
      <c r="F30" s="2"/>
      <c r="G30" s="3"/>
    </row>
    <row r="31" spans="1:8" ht="13.9" customHeight="1">
      <c r="A31" s="13"/>
      <c r="B31" s="5" t="s">
        <v>18</v>
      </c>
      <c r="C31" s="8">
        <f>IF(C9-C24&gt;0, C9-C24,0)</f>
        <v>0</v>
      </c>
      <c r="D31" s="8"/>
      <c r="E31" s="8">
        <f t="shared" ref="E31" si="9">IF(E9-E24&gt;0, E9-E24,0)</f>
        <v>0</v>
      </c>
      <c r="F31" s="2"/>
      <c r="G31" s="3"/>
    </row>
    <row r="32" spans="1:8" ht="13.9" customHeight="1">
      <c r="A32" s="13"/>
      <c r="B32" s="5" t="s">
        <v>1</v>
      </c>
      <c r="C32" s="8">
        <v>0</v>
      </c>
      <c r="D32" s="8"/>
      <c r="E32" s="8">
        <v>0</v>
      </c>
      <c r="F32" s="5"/>
      <c r="G32" s="8"/>
    </row>
    <row r="33" spans="1:7" ht="13.9" hidden="1" customHeight="1">
      <c r="A33" s="13"/>
      <c r="B33" s="5" t="s">
        <v>28</v>
      </c>
      <c r="C33" s="8">
        <v>0</v>
      </c>
      <c r="D33" s="8"/>
      <c r="E33" s="8">
        <v>0</v>
      </c>
      <c r="F33" s="5"/>
      <c r="G33" s="8"/>
    </row>
    <row r="34" spans="1:7" ht="13.9" hidden="1" customHeight="1">
      <c r="A34" s="13"/>
      <c r="B34" s="5" t="s">
        <v>12</v>
      </c>
      <c r="C34" s="8">
        <f>C18</f>
        <v>0</v>
      </c>
      <c r="D34" s="8"/>
      <c r="E34" s="8">
        <f t="shared" ref="E34" si="10">E18</f>
        <v>0</v>
      </c>
      <c r="F34" s="5"/>
      <c r="G34" s="8"/>
    </row>
    <row r="35" spans="1:7" ht="13.9" hidden="1" customHeight="1">
      <c r="A35" s="13"/>
      <c r="B35" s="5" t="s">
        <v>23</v>
      </c>
      <c r="C35" s="8">
        <f>C19</f>
        <v>0</v>
      </c>
      <c r="D35" s="8"/>
      <c r="E35" s="8">
        <f t="shared" ref="E35" si="11">E19</f>
        <v>0</v>
      </c>
      <c r="F35" s="5"/>
      <c r="G35" s="8"/>
    </row>
    <row r="36" spans="1:7" ht="13.9" hidden="1" customHeight="1">
      <c r="A36" s="13"/>
      <c r="B36" s="21" t="s">
        <v>30</v>
      </c>
      <c r="C36" s="19">
        <f>C15</f>
        <v>0</v>
      </c>
      <c r="D36" s="19"/>
      <c r="E36" s="19">
        <f t="shared" ref="E36" si="12">E15</f>
        <v>0</v>
      </c>
      <c r="F36" s="5"/>
      <c r="G36" s="8"/>
    </row>
    <row r="37" spans="1:7" ht="13.9" customHeight="1">
      <c r="A37" s="13"/>
      <c r="B37" s="5" t="s">
        <v>3</v>
      </c>
      <c r="C37" s="8">
        <f>IF(C29-C33-C34-C35&gt;=0, C29-C33-C34-C35, 0)</f>
        <v>0</v>
      </c>
      <c r="D37" s="8"/>
      <c r="E37" s="8">
        <f t="shared" ref="E37" si="13">IF(E29-E33-E34-E35&gt;=0, E29-E33-E34-E35, 0)</f>
        <v>0</v>
      </c>
      <c r="F37" s="5"/>
      <c r="G37" s="8"/>
    </row>
    <row r="38" spans="1:7" ht="13.9" customHeight="1">
      <c r="A38" s="13"/>
      <c r="B38" s="2"/>
      <c r="C38" s="3"/>
      <c r="D38" s="5"/>
      <c r="E38" s="5"/>
      <c r="F38" s="2"/>
      <c r="G38" s="3"/>
    </row>
    <row r="39" spans="1:7" ht="13.9" customHeight="1">
      <c r="A39" s="13"/>
      <c r="B39" s="5"/>
      <c r="C39" s="8"/>
      <c r="D39" s="5"/>
      <c r="E39" s="5"/>
      <c r="F39" s="4"/>
    </row>
    <row r="40" spans="1:7" ht="13.9" customHeight="1">
      <c r="A40" s="13"/>
      <c r="B40" s="24" t="s">
        <v>32</v>
      </c>
      <c r="C40" s="24"/>
      <c r="D40" s="5"/>
      <c r="E40" s="5"/>
      <c r="F40" s="10"/>
    </row>
    <row r="41" spans="1:7" ht="13.9" customHeight="1">
      <c r="A41" s="13"/>
      <c r="B41" s="18" t="s">
        <v>7</v>
      </c>
      <c r="C41" s="22">
        <f>C30/C8</f>
        <v>0</v>
      </c>
      <c r="D41" s="22"/>
      <c r="E41" s="22">
        <f t="shared" ref="E41" si="14">E30/E8</f>
        <v>0</v>
      </c>
    </row>
    <row r="42" spans="1:7">
      <c r="B42" s="11"/>
      <c r="C42" s="12"/>
      <c r="D42" s="5"/>
      <c r="E42" s="2"/>
    </row>
    <row r="43" spans="1:7">
      <c r="C43" s="1"/>
      <c r="F43" s="4"/>
    </row>
    <row r="44" spans="1:7">
      <c r="B44" s="2"/>
      <c r="C44" s="3"/>
      <c r="E44" s="2"/>
      <c r="F44" s="4"/>
    </row>
    <row r="45" spans="1:7">
      <c r="C45" s="1"/>
      <c r="F45" s="4"/>
    </row>
    <row r="46" spans="1:7">
      <c r="C46" s="1"/>
      <c r="E46" s="5"/>
      <c r="F46" s="7"/>
    </row>
    <row r="47" spans="1:7">
      <c r="C47" s="1"/>
      <c r="E47" s="2"/>
      <c r="F47" s="4"/>
    </row>
    <row r="48" spans="1:7">
      <c r="C48" s="1"/>
      <c r="F48" s="4"/>
    </row>
    <row r="49" spans="3:6">
      <c r="C49" s="1"/>
      <c r="F49" s="7"/>
    </row>
    <row r="50" spans="3:6">
      <c r="C50" s="1"/>
    </row>
  </sheetData>
  <mergeCells count="1">
    <mergeCell ref="B40:C40"/>
  </mergeCells>
  <phoneticPr fontId="2" type="noConversion"/>
  <pageMargins left="0.74803149606299213" right="0.74803149606299213" top="0.78740157480314965" bottom="0.78740157480314965" header="0.51181102362204722" footer="0.51181102362204722"/>
  <pageSetup paperSize="9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AncaA</dc:creator>
  <cp:lastModifiedBy>Anca Apostolescu</cp:lastModifiedBy>
  <cp:lastPrinted>2015-08-21T08:52:28Z</cp:lastPrinted>
  <dcterms:created xsi:type="dcterms:W3CDTF">2007-10-18T08:31:41Z</dcterms:created>
  <dcterms:modified xsi:type="dcterms:W3CDTF">2015-08-21T08:52:38Z</dcterms:modified>
</cp:coreProperties>
</file>