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9"/>
  <workbookPr/>
  <mc:AlternateContent xmlns:mc="http://schemas.openxmlformats.org/markup-compatibility/2006">
    <mc:Choice Requires="x15">
      <x15ac:absPath xmlns:x15ac="http://schemas.microsoft.com/office/spreadsheetml/2010/11/ac" url="D:\Dep ec\Rez Dep Ec 14.04.2014\DepEc\DepEc\Tarife transport 2023-2024\Publicare SITE\2023-2024\Engleza\"/>
    </mc:Choice>
  </mc:AlternateContent>
  <xr:revisionPtr revIDLastSave="0" documentId="13_ncr:1_{D2A63CBE-DC58-4045-A2E6-EECE986D6235}" xr6:coauthVersionLast="36" xr6:coauthVersionMax="36" xr10:uidLastSave="{00000000-0000-0000-0000-000000000000}"/>
  <bookViews>
    <workbookView xWindow="0" yWindow="0" windowWidth="19200" windowHeight="6168" xr2:uid="{00000000-000D-0000-FFFF-FFFF00000000}"/>
  </bookViews>
  <sheets>
    <sheet name="Tariffs forecast template" sheetId="2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_Fill" localSheetId="0" hidden="1">[1]Fe!#REF!</definedName>
    <definedName name="_Fill" hidden="1">[1]Fe!#REF!</definedName>
    <definedName name="a" localSheetId="0" hidden="1">[2]Fe!#REF!</definedName>
    <definedName name="a" hidden="1">[3]Fe!#REF!</definedName>
    <definedName name="aa" localSheetId="0" hidden="1">[2]Fe!#REF!</definedName>
    <definedName name="aa" hidden="1">[3]Fe!#REF!</definedName>
    <definedName name="amortizare" localSheetId="0" hidden="1">[4]Fe!#REF!</definedName>
    <definedName name="amortizare" hidden="1">[5]Fe!#REF!</definedName>
    <definedName name="ddd" localSheetId="0">#REF!</definedName>
    <definedName name="ddd">#REF!</definedName>
    <definedName name="extras_1" localSheetId="0">'Tariffs forecast template'!#REF!</definedName>
    <definedName name="extras_1">#REF!</definedName>
    <definedName name="Fees" localSheetId="0">[6]bei!#REF!</definedName>
    <definedName name="Fees">[6]bei!#REF!</definedName>
    <definedName name="fill" localSheetId="0" hidden="1">[2]Fe!#REF!</definedName>
    <definedName name="fill" hidden="1">[2]Fe!#REF!</definedName>
    <definedName name="montat_robinet_pe_conducta" localSheetId="0">[7]Q2013!#REF!</definedName>
    <definedName name="montat_robinet_pe_conducta">[8]Q2013!#REF!</definedName>
    <definedName name="Print_Area_MI" localSheetId="0">'Tariffs forecast template'!#REF!</definedName>
    <definedName name="Print_Area_MI">#REF!</definedName>
    <definedName name="_xlnm.Print_Titles" localSheetId="0">'Tariffs forecast template'!$A:$A</definedName>
    <definedName name="sss" localSheetId="0">[7]Q2013!#REF!</definedName>
    <definedName name="sss">[7]Q2013!#REF!</definedName>
    <definedName name="xy" localSheetId="0">#REF!</definedName>
    <definedName name="xy">#REF!</definedName>
  </definedNames>
  <calcPr calcId="191029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" i="2" l="1"/>
  <c r="I48" i="2" s="1"/>
  <c r="I49" i="2" s="1"/>
  <c r="H5" i="2"/>
  <c r="H48" i="2" s="1"/>
  <c r="H49" i="2" s="1"/>
  <c r="E5" i="2"/>
  <c r="E48" i="2" s="1"/>
  <c r="E49" i="2" s="1"/>
  <c r="D5" i="2"/>
  <c r="D48" i="2" s="1"/>
  <c r="D49" i="2" s="1"/>
</calcChain>
</file>

<file path=xl/sharedStrings.xml><?xml version="1.0" encoding="utf-8"?>
<sst xmlns="http://schemas.openxmlformats.org/spreadsheetml/2006/main" count="108" uniqueCount="62">
  <si>
    <t>TOTAL</t>
  </si>
  <si>
    <t>Simplified tariff model</t>
  </si>
  <si>
    <t>Gas year oct.2023-sept.2024 forecasted</t>
  </si>
  <si>
    <t>Total revenue (thousand RON)</t>
  </si>
  <si>
    <t>Fixed component of total revenue (thousand RON)</t>
  </si>
  <si>
    <t>Percent of total revenue allocation by fix revenue</t>
  </si>
  <si>
    <t>Percent of fix revenue allocation by entry/exit points</t>
  </si>
  <si>
    <t>Capacity booking estimations</t>
  </si>
  <si>
    <t>group of entry points</t>
  </si>
  <si>
    <t>group of exit points</t>
  </si>
  <si>
    <t>Revenue - thousand RON</t>
  </si>
  <si>
    <t>no. of hours</t>
  </si>
  <si>
    <t>ratio</t>
  </si>
  <si>
    <t>capacity MWh</t>
  </si>
  <si>
    <t>Long-term firm capacities</t>
  </si>
  <si>
    <t>Long-term storage entry</t>
  </si>
  <si>
    <t>Long-term storage exit</t>
  </si>
  <si>
    <t>Short-term firm capacities Q II summer</t>
  </si>
  <si>
    <t>Short-term firm capacities Q II summer storage</t>
  </si>
  <si>
    <t xml:space="preserve">Short-term firm capacities Q III summer </t>
  </si>
  <si>
    <t>Short-term firm capacities Q III summer storage</t>
  </si>
  <si>
    <t>Short-term firm capacities Q IV winter</t>
  </si>
  <si>
    <t>Short-term firm capacities Q IV winter storage</t>
  </si>
  <si>
    <t>Short-term firm capacities Q I winter</t>
  </si>
  <si>
    <t>Short-term firm capacities Q I winter storage</t>
  </si>
  <si>
    <t>Short-term firm capacities April summer</t>
  </si>
  <si>
    <t>Short-term firm capacities April summer storage</t>
  </si>
  <si>
    <t>Short-term firm capacities May summer</t>
  </si>
  <si>
    <t>Short-term firm capacities May summer storage</t>
  </si>
  <si>
    <t>Short-term firm capacities June summer</t>
  </si>
  <si>
    <t>Short-term firm capacities June summer storage</t>
  </si>
  <si>
    <t>Short-term firm capacities July summer</t>
  </si>
  <si>
    <t>Short-term firm capacities July summer storage</t>
  </si>
  <si>
    <t>Short-term firm capacities August summer</t>
  </si>
  <si>
    <t>Short-term firm capacities August summer storage</t>
  </si>
  <si>
    <t>Short-term firm capacities September summer</t>
  </si>
  <si>
    <t>Short-term firm capacities September summer storage</t>
  </si>
  <si>
    <t>Short-term firm capacities October winter</t>
  </si>
  <si>
    <t>Short-term firm capacities October winter storage</t>
  </si>
  <si>
    <t>Short-term firm capacities November winter</t>
  </si>
  <si>
    <t>Short-term firm capacities November winter storage</t>
  </si>
  <si>
    <t>Short-term firm capacities  December winter</t>
  </si>
  <si>
    <t>Short-term firm capacities  December winter storage</t>
  </si>
  <si>
    <t>Short-term firm capacities January winter</t>
  </si>
  <si>
    <t>Short-term firm capacities January winter storage</t>
  </si>
  <si>
    <t>Short-term firm capacities February winter</t>
  </si>
  <si>
    <t>Short-term firm capacities February winter storage</t>
  </si>
  <si>
    <t>Short-term firm capacities March winter</t>
  </si>
  <si>
    <t>Short-term firm capacities March winter storage</t>
  </si>
  <si>
    <t>Reference prices</t>
  </si>
  <si>
    <t>multiplier</t>
  </si>
  <si>
    <t>Reference price lei/MWh/h</t>
  </si>
  <si>
    <t>Reference price-storage lei/MWh/h</t>
  </si>
  <si>
    <t>green cells may be filled-in with the values estimated by the users</t>
  </si>
  <si>
    <t>Instructions for use:</t>
  </si>
  <si>
    <t>For estimating the possible evolution of gas transmission tariffs users must fill-in the green cells with estimations regarding:</t>
  </si>
  <si>
    <t xml:space="preserve"> - Total revenue estimated</t>
  </si>
  <si>
    <t xml:space="preserve"> - Transmission capacity estimated  to be booked  for each type of product</t>
  </si>
  <si>
    <t xml:space="preserve"> - Multiplication ratios estimated for the short-term capacity booking products</t>
  </si>
  <si>
    <t xml:space="preserve"> </t>
  </si>
  <si>
    <t>Gas year oct.2023-sept.2024 approved</t>
  </si>
  <si>
    <t>Gas year oct.2024-sept.2025 forecasted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</si>
</sst>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d\-mmm\-yy;@"/>
    <numFmt numFmtId="165" formatCode="0.0%"/>
  </numFmts>
  <fonts count="17" x14ac:knownFonts="1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9"/>
      <name val="Arial Narrow"/>
      <family val="2"/>
      <charset val="238"/>
    </font>
    <font>
      <b/>
      <sz val="9"/>
      <name val="Arial Narrow"/>
      <family val="2"/>
      <charset val="238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name val="Arial Narrow"/>
      <family val="2"/>
    </font>
    <font>
      <sz val="9"/>
      <color rgb="FFFF0000"/>
      <name val="Arial Narrow"/>
      <family val="2"/>
      <charset val="238"/>
    </font>
    <font>
      <b/>
      <sz val="9"/>
      <color rgb="FFFF0000"/>
      <name val="Arial Narrow"/>
      <family val="2"/>
      <charset val="238"/>
    </font>
    <font>
      <b/>
      <sz val="9"/>
      <color rgb="FFFF0000"/>
      <name val="Arial Narrow"/>
      <family val="2"/>
    </font>
    <font>
      <sz val="10"/>
      <color indexed="8"/>
      <name val="Arial"/>
      <family val="2"/>
      <charset val="238"/>
    </font>
    <font>
      <sz val="9"/>
      <color indexed="10"/>
      <name val="Arial Narrow"/>
      <family val="2"/>
      <charset val="238"/>
    </font>
    <font>
      <b/>
      <sz val="10"/>
      <name val="Arial Narrow"/>
      <family val="2"/>
    </font>
    <font>
      <sz val="9"/>
      <color rgb="FF000000"/>
      <name val="Arial Narrow"/>
      <family val="2"/>
    </font>
    <font>
      <sz val="9"/>
      <color rgb="FF712D1C"/>
      <name val="Arial Narrow"/>
      <family val="2"/>
    </font>
    <font>
      <b/>
      <sz val="9"/>
      <color rgb="FF000000"/>
      <name val="Arial Narrow"/>
      <family val="2"/>
    </font>
    <font>
      <sz val="9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DAEEF3"/>
        <bgColor indexed="64"/>
      </patternFill>
    </fill>
  </fills>
  <borders count="35">
    <border>
      <left/>
      <right/>
      <top/>
      <bottom/>
      <diagonal/>
    </border>
    <border>
      <left style="double">
        <color indexed="8"/>
      </left>
      <right/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/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 style="thin">
        <color indexed="8"/>
      </top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 style="double">
        <color indexed="0"/>
      </left>
      <right/>
      <top/>
      <bottom style="thin">
        <color indexed="0"/>
      </bottom>
      <diagonal/>
    </border>
    <border>
      <left style="double">
        <color indexed="8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double">
        <color indexed="8"/>
      </top>
      <bottom style="thin">
        <color indexed="0"/>
      </bottom>
      <diagonal/>
    </border>
    <border>
      <left style="thin">
        <color indexed="0"/>
      </left>
      <right style="double">
        <color indexed="8"/>
      </right>
      <top style="double">
        <color indexed="8"/>
      </top>
      <bottom style="thin">
        <color indexed="0"/>
      </bottom>
      <diagonal/>
    </border>
    <border>
      <left style="double">
        <color indexed="0"/>
      </left>
      <right/>
      <top style="thin">
        <color indexed="0"/>
      </top>
      <bottom style="thin">
        <color indexed="0"/>
      </bottom>
      <diagonal/>
    </border>
    <border>
      <left style="double">
        <color indexed="8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/>
      <right style="double">
        <color indexed="8"/>
      </right>
      <top style="thin">
        <color indexed="0"/>
      </top>
      <bottom style="thin">
        <color indexed="0"/>
      </bottom>
      <diagonal/>
    </border>
    <border>
      <left style="double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double">
        <color indexed="8"/>
      </right>
      <top style="thin">
        <color indexed="0"/>
      </top>
      <bottom style="thin">
        <color indexed="0"/>
      </bottom>
      <diagonal/>
    </border>
    <border>
      <left style="double">
        <color indexed="0"/>
      </left>
      <right/>
      <top style="thin">
        <color indexed="0"/>
      </top>
      <bottom style="double">
        <color indexed="0"/>
      </bottom>
      <diagonal/>
    </border>
    <border>
      <left style="double">
        <color indexed="8"/>
      </left>
      <right style="thin">
        <color indexed="0"/>
      </right>
      <top style="thin">
        <color indexed="0"/>
      </top>
      <bottom style="double">
        <color indexed="8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double">
        <color indexed="8"/>
      </bottom>
      <diagonal/>
    </border>
    <border>
      <left style="thin">
        <color indexed="0"/>
      </left>
      <right style="double">
        <color indexed="8"/>
      </right>
      <top style="thin">
        <color indexed="0"/>
      </top>
      <bottom style="double">
        <color indexed="8"/>
      </bottom>
      <diagonal/>
    </border>
    <border>
      <left style="double">
        <color indexed="0"/>
      </left>
      <right style="thin">
        <color indexed="0"/>
      </right>
      <top style="double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double">
        <color indexed="0"/>
      </top>
      <bottom style="thin">
        <color indexed="0"/>
      </bottom>
      <diagonal/>
    </border>
    <border>
      <left style="thin">
        <color indexed="0"/>
      </left>
      <right style="double">
        <color indexed="0"/>
      </right>
      <top style="double">
        <color indexed="0"/>
      </top>
      <bottom style="thin">
        <color indexed="0"/>
      </bottom>
      <diagonal/>
    </border>
    <border>
      <left style="thin">
        <color indexed="0"/>
      </left>
      <right style="double">
        <color indexed="0"/>
      </right>
      <top style="thin">
        <color indexed="0"/>
      </top>
      <bottom style="thin">
        <color indexed="0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</borders>
  <cellStyleXfs count="4">
    <xf numFmtId="0" fontId="0" fillId="0" borderId="0"/>
    <xf numFmtId="9" fontId="4" fillId="0" borderId="0" applyFont="0" applyFill="0" applyBorder="0" applyAlignment="0" applyProtection="0"/>
    <xf numFmtId="164" fontId="1" fillId="0" borderId="0"/>
    <xf numFmtId="164" fontId="10" fillId="0" borderId="0"/>
  </cellStyleXfs>
  <cellXfs count="72">
    <xf numFmtId="0" fontId="0" fillId="0" borderId="0" xfId="0"/>
    <xf numFmtId="164" fontId="2" fillId="0" borderId="0" xfId="2" applyFont="1" applyProtection="1"/>
    <xf numFmtId="3" fontId="2" fillId="0" borderId="0" xfId="2" applyNumberFormat="1" applyFont="1" applyProtection="1"/>
    <xf numFmtId="164" fontId="6" fillId="0" borderId="4" xfId="2" applyFont="1" applyBorder="1" applyProtection="1"/>
    <xf numFmtId="164" fontId="6" fillId="0" borderId="7" xfId="2" applyFont="1" applyBorder="1" applyProtection="1"/>
    <xf numFmtId="3" fontId="7" fillId="3" borderId="4" xfId="2" applyNumberFormat="1" applyFont="1" applyFill="1" applyBorder="1" applyProtection="1"/>
    <xf numFmtId="165" fontId="8" fillId="3" borderId="5" xfId="1" applyNumberFormat="1" applyFont="1" applyFill="1" applyBorder="1" applyProtection="1"/>
    <xf numFmtId="3" fontId="6" fillId="0" borderId="5" xfId="2" applyNumberFormat="1" applyFont="1" applyBorder="1" applyProtection="1"/>
    <xf numFmtId="3" fontId="6" fillId="0" borderId="6" xfId="2" applyNumberFormat="1" applyFont="1" applyBorder="1" applyProtection="1"/>
    <xf numFmtId="3" fontId="9" fillId="3" borderId="4" xfId="2" applyNumberFormat="1" applyFont="1" applyFill="1" applyBorder="1" applyProtection="1"/>
    <xf numFmtId="165" fontId="9" fillId="3" borderId="5" xfId="1" applyNumberFormat="1" applyFont="1" applyFill="1" applyBorder="1" applyProtection="1"/>
    <xf numFmtId="10" fontId="2" fillId="0" borderId="5" xfId="2" applyNumberFormat="1" applyFont="1" applyBorder="1" applyProtection="1"/>
    <xf numFmtId="10" fontId="2" fillId="0" borderId="6" xfId="2" applyNumberFormat="1" applyFont="1" applyBorder="1" applyProtection="1"/>
    <xf numFmtId="164" fontId="6" fillId="0" borderId="8" xfId="2" applyFont="1" applyBorder="1" applyProtection="1"/>
    <xf numFmtId="4" fontId="2" fillId="0" borderId="9" xfId="2" applyNumberFormat="1" applyFont="1" applyBorder="1" applyProtection="1"/>
    <xf numFmtId="3" fontId="2" fillId="0" borderId="10" xfId="2" applyNumberFormat="1" applyFont="1" applyBorder="1" applyProtection="1"/>
    <xf numFmtId="10" fontId="2" fillId="0" borderId="10" xfId="2" applyNumberFormat="1" applyFont="1" applyBorder="1" applyProtection="1"/>
    <xf numFmtId="10" fontId="2" fillId="0" borderId="11" xfId="2" applyNumberFormat="1" applyFont="1" applyBorder="1" applyProtection="1"/>
    <xf numFmtId="164" fontId="2" fillId="0" borderId="12" xfId="2" applyFont="1" applyBorder="1" applyProtection="1"/>
    <xf numFmtId="3" fontId="3" fillId="0" borderId="13" xfId="2" applyNumberFormat="1" applyFont="1" applyBorder="1" applyProtection="1"/>
    <xf numFmtId="3" fontId="3" fillId="0" borderId="14" xfId="2" applyNumberFormat="1" applyFont="1" applyBorder="1" applyProtection="1"/>
    <xf numFmtId="164" fontId="3" fillId="0" borderId="15" xfId="2" applyFont="1" applyBorder="1" applyAlignment="1" applyProtection="1">
      <alignment horizontal="center" wrapText="1"/>
    </xf>
    <xf numFmtId="164" fontId="3" fillId="0" borderId="16" xfId="2" applyFont="1" applyBorder="1" applyAlignment="1" applyProtection="1">
      <alignment horizontal="center" wrapText="1"/>
    </xf>
    <xf numFmtId="164" fontId="2" fillId="0" borderId="17" xfId="2" applyFont="1" applyBorder="1" applyProtection="1"/>
    <xf numFmtId="3" fontId="3" fillId="0" borderId="18" xfId="2" applyNumberFormat="1" applyFont="1" applyBorder="1" applyAlignment="1" applyProtection="1">
      <alignment horizontal="center"/>
    </xf>
    <xf numFmtId="3" fontId="3" fillId="0" borderId="19" xfId="2" applyNumberFormat="1" applyFont="1" applyBorder="1" applyAlignment="1" applyProtection="1">
      <alignment horizontal="center"/>
    </xf>
    <xf numFmtId="164" fontId="3" fillId="0" borderId="17" xfId="3" applyFont="1" applyFill="1" applyBorder="1" applyAlignment="1" applyProtection="1">
      <alignment horizontal="justify" vertical="center" wrapText="1"/>
    </xf>
    <xf numFmtId="0" fontId="3" fillId="0" borderId="18" xfId="3" applyNumberFormat="1" applyFont="1" applyFill="1" applyBorder="1" applyAlignment="1" applyProtection="1">
      <alignment horizontal="right" vertical="center" wrapText="1"/>
    </xf>
    <xf numFmtId="3" fontId="2" fillId="0" borderId="19" xfId="2" applyNumberFormat="1" applyFont="1" applyBorder="1" applyProtection="1"/>
    <xf numFmtId="3" fontId="2" fillId="2" borderId="19" xfId="2" applyNumberFormat="1" applyFont="1" applyFill="1" applyBorder="1" applyProtection="1">
      <protection locked="0"/>
    </xf>
    <xf numFmtId="3" fontId="2" fillId="2" borderId="23" xfId="2" applyNumberFormat="1" applyFont="1" applyFill="1" applyBorder="1" applyProtection="1">
      <protection locked="0"/>
    </xf>
    <xf numFmtId="4" fontId="2" fillId="0" borderId="19" xfId="2" applyNumberFormat="1" applyFont="1" applyBorder="1" applyProtection="1"/>
    <xf numFmtId="164" fontId="3" fillId="0" borderId="24" xfId="3" applyFont="1" applyFill="1" applyBorder="1" applyAlignment="1" applyProtection="1">
      <alignment horizontal="justify" vertical="center" wrapText="1"/>
    </xf>
    <xf numFmtId="0" fontId="3" fillId="0" borderId="25" xfId="3" applyNumberFormat="1" applyFont="1" applyFill="1" applyBorder="1" applyAlignment="1" applyProtection="1">
      <alignment horizontal="right" vertical="center" wrapText="1"/>
    </xf>
    <xf numFmtId="4" fontId="3" fillId="0" borderId="26" xfId="2" applyNumberFormat="1" applyFont="1" applyBorder="1" applyProtection="1"/>
    <xf numFmtId="3" fontId="3" fillId="0" borderId="26" xfId="2" applyNumberFormat="1" applyFont="1" applyBorder="1" applyProtection="1"/>
    <xf numFmtId="3" fontId="3" fillId="0" borderId="27" xfId="2" applyNumberFormat="1" applyFont="1" applyBorder="1" applyProtection="1"/>
    <xf numFmtId="164" fontId="6" fillId="4" borderId="28" xfId="2" applyFont="1" applyFill="1" applyBorder="1" applyProtection="1"/>
    <xf numFmtId="3" fontId="3" fillId="4" borderId="29" xfId="2" applyNumberFormat="1" applyFont="1" applyFill="1" applyBorder="1" applyAlignment="1" applyProtection="1">
      <alignment horizontal="center" wrapText="1"/>
    </xf>
    <xf numFmtId="3" fontId="2" fillId="4" borderId="29" xfId="2" applyNumberFormat="1" applyFont="1" applyFill="1" applyBorder="1" applyProtection="1"/>
    <xf numFmtId="164" fontId="3" fillId="4" borderId="29" xfId="2" applyFont="1" applyFill="1" applyBorder="1" applyAlignment="1" applyProtection="1">
      <alignment horizontal="center" wrapText="1"/>
    </xf>
    <xf numFmtId="164" fontId="3" fillId="4" borderId="30" xfId="2" applyFont="1" applyFill="1" applyBorder="1" applyAlignment="1" applyProtection="1">
      <alignment horizontal="center" wrapText="1"/>
    </xf>
    <xf numFmtId="164" fontId="3" fillId="4" borderId="22" xfId="3" applyFont="1" applyFill="1" applyBorder="1" applyAlignment="1" applyProtection="1">
      <alignment horizontal="justify" vertical="center" wrapText="1"/>
    </xf>
    <xf numFmtId="2" fontId="3" fillId="4" borderId="19" xfId="3" applyNumberFormat="1" applyFont="1" applyFill="1" applyBorder="1" applyAlignment="1" applyProtection="1">
      <alignment horizontal="right" vertical="center" wrapText="1"/>
    </xf>
    <xf numFmtId="3" fontId="2" fillId="4" borderId="19" xfId="2" applyNumberFormat="1" applyFont="1" applyFill="1" applyBorder="1" applyProtection="1"/>
    <xf numFmtId="4" fontId="2" fillId="4" borderId="19" xfId="2" applyNumberFormat="1" applyFont="1" applyFill="1" applyBorder="1" applyProtection="1"/>
    <xf numFmtId="2" fontId="2" fillId="4" borderId="31" xfId="2" applyNumberFormat="1" applyFont="1" applyFill="1" applyBorder="1" applyProtection="1"/>
    <xf numFmtId="4" fontId="2" fillId="4" borderId="31" xfId="2" applyNumberFormat="1" applyFont="1" applyFill="1" applyBorder="1" applyProtection="1"/>
    <xf numFmtId="4" fontId="2" fillId="0" borderId="0" xfId="2" applyNumberFormat="1" applyFont="1" applyProtection="1"/>
    <xf numFmtId="10" fontId="11" fillId="0" borderId="0" xfId="2" applyNumberFormat="1" applyFont="1" applyProtection="1"/>
    <xf numFmtId="164" fontId="2" fillId="2" borderId="0" xfId="2" applyFont="1" applyFill="1" applyProtection="1"/>
    <xf numFmtId="164" fontId="12" fillId="0" borderId="0" xfId="2" applyFont="1" applyProtection="1"/>
    <xf numFmtId="0" fontId="15" fillId="0" borderId="32" xfId="0" applyFont="1" applyBorder="1" applyAlignment="1">
      <alignment horizontal="justify" vertical="center" readingOrder="1"/>
    </xf>
    <xf numFmtId="0" fontId="13" fillId="0" borderId="33" xfId="0" applyFont="1" applyBorder="1" applyAlignment="1">
      <alignment horizontal="justify" vertical="center" readingOrder="1"/>
    </xf>
    <xf numFmtId="0" fontId="14" fillId="0" borderId="33" xfId="0" applyFont="1" applyBorder="1" applyAlignment="1">
      <alignment horizontal="justify" vertical="center" readingOrder="1"/>
    </xf>
    <xf numFmtId="0" fontId="13" fillId="0" borderId="34" xfId="0" applyFont="1" applyBorder="1" applyAlignment="1">
      <alignment horizontal="justify" vertical="center" readingOrder="1"/>
    </xf>
    <xf numFmtId="4" fontId="16" fillId="0" borderId="26" xfId="2" applyNumberFormat="1" applyFont="1" applyBorder="1" applyProtection="1"/>
    <xf numFmtId="3" fontId="16" fillId="0" borderId="26" xfId="2" applyNumberFormat="1" applyFont="1" applyBorder="1" applyProtection="1"/>
    <xf numFmtId="3" fontId="16" fillId="0" borderId="27" xfId="2" applyNumberFormat="1" applyFont="1" applyBorder="1" applyProtection="1"/>
    <xf numFmtId="3" fontId="2" fillId="0" borderId="19" xfId="2" applyNumberFormat="1" applyFont="1" applyFill="1" applyBorder="1" applyProtection="1">
      <protection locked="0"/>
    </xf>
    <xf numFmtId="3" fontId="2" fillId="0" borderId="23" xfId="2" applyNumberFormat="1" applyFont="1" applyFill="1" applyBorder="1" applyProtection="1">
      <protection locked="0"/>
    </xf>
    <xf numFmtId="4" fontId="2" fillId="2" borderId="19" xfId="2" applyNumberFormat="1" applyFont="1" applyFill="1" applyBorder="1" applyProtection="1"/>
    <xf numFmtId="3" fontId="3" fillId="0" borderId="1" xfId="2" applyNumberFormat="1" applyFont="1" applyBorder="1" applyAlignment="1" applyProtection="1">
      <alignment horizontal="center"/>
    </xf>
    <xf numFmtId="0" fontId="5" fillId="0" borderId="2" xfId="0" applyFont="1" applyBorder="1" applyAlignment="1" applyProtection="1">
      <alignment horizontal="center"/>
    </xf>
    <xf numFmtId="0" fontId="5" fillId="0" borderId="3" xfId="0" applyFont="1" applyBorder="1" applyAlignment="1" applyProtection="1">
      <alignment horizontal="center"/>
    </xf>
    <xf numFmtId="3" fontId="3" fillId="0" borderId="20" xfId="2" applyNumberFormat="1" applyFont="1" applyBorder="1" applyAlignment="1" applyProtection="1">
      <alignment horizontal="center"/>
    </xf>
    <xf numFmtId="3" fontId="3" fillId="0" borderId="21" xfId="2" applyNumberFormat="1" applyFont="1" applyBorder="1" applyAlignment="1" applyProtection="1">
      <alignment horizontal="center"/>
    </xf>
    <xf numFmtId="3" fontId="3" fillId="0" borderId="5" xfId="2" applyNumberFormat="1" applyFont="1" applyFill="1" applyBorder="1" applyAlignment="1" applyProtection="1">
      <alignment horizontal="right"/>
    </xf>
    <xf numFmtId="0" fontId="5" fillId="0" borderId="5" xfId="0" applyFont="1" applyFill="1" applyBorder="1" applyAlignment="1" applyProtection="1">
      <alignment horizontal="right"/>
    </xf>
    <xf numFmtId="3" fontId="3" fillId="2" borderId="5" xfId="2" applyNumberFormat="1" applyFont="1" applyFill="1" applyBorder="1" applyAlignment="1" applyProtection="1">
      <alignment horizontal="right"/>
      <protection locked="0"/>
    </xf>
    <xf numFmtId="0" fontId="5" fillId="2" borderId="5" xfId="0" applyFont="1" applyFill="1" applyBorder="1" applyAlignment="1" applyProtection="1">
      <alignment horizontal="right"/>
      <protection locked="0"/>
    </xf>
    <xf numFmtId="0" fontId="5" fillId="2" borderId="6" xfId="0" applyFont="1" applyFill="1" applyBorder="1" applyAlignment="1" applyProtection="1">
      <alignment horizontal="right"/>
      <protection locked="0"/>
    </xf>
  </cellXfs>
  <cellStyles count="4">
    <cellStyle name="Normal" xfId="0" builtinId="0"/>
    <cellStyle name="Normal 2 2 2" xfId="2" xr:uid="{00000000-0005-0000-0000-000001000000}"/>
    <cellStyle name="Normal 2 9" xfId="3" xr:uid="{00000000-0005-0000-0000-000002000000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y%20Documents\Documents%20and%20Settings\pintea\My%20Documents\bvc-2004\bvc_2004_HG1476_activitati_real0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crosu\My%20Documents\Lucru\BVC_2010\BVC_2010_%20trim.II%20pe%20luni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crosu/My%20Documents/Lucru/BVC_2010/BVC_2010_%20trim.II%20pe%20lun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y%20Documents\Buget_2003_rectificat\Bvc2003_rectificat_aprobat_HG147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My%20Documents/Buget_2003_rectificat/Bvc2003_rectificat_aprobat_HG1475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sasu\Documents\cuta\bvc\bvc%202018\FINAL\bvc_2018_v10_b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eduda\Local%20Settings\Temporary%20Internet%20Files\Content.Outlook\4DL3MMXK\Tarife%20transport%2013-16%20incl-inmag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eduda/Local%20Settings/Temporary%20Internet%20Files/Content.Outlook/4DL3MMXK/Tarife%20transport%2013-16%20incl-inma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il-ias"/>
      <sheetName val="cheltuieli-realizari"/>
      <sheetName val="coeficienti alocare"/>
      <sheetName val="extras"/>
      <sheetName val="cheltuieli-bvc"/>
      <sheetName val="Fe"/>
      <sheetName val="Fe_activitati"/>
      <sheetName val="cost_oper_ANRGN"/>
      <sheetName val="coeficienti_alocare"/>
      <sheetName val="coeficienti_alocare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lt.sociale (3)"/>
      <sheetName val="IN"/>
      <sheetName val="terti"/>
      <sheetName val="Fe"/>
      <sheetName val="analiza factoriala_MWh"/>
      <sheetName val="extras_MFP"/>
      <sheetName val="analiza_ven.expl"/>
      <sheetName val="analiza_comparata BVC"/>
      <sheetName val="Investitii"/>
      <sheetName val="fund-tranzit"/>
      <sheetName val="alte chelt.expl"/>
      <sheetName val="alte ven.expl"/>
      <sheetName val="tarif_ech_disp"/>
      <sheetName val="salarii"/>
      <sheetName val="Fe_preliminat"/>
      <sheetName val="Fe_semI"/>
      <sheetName val="Amortizare 2008"/>
      <sheetName val="CT_2008"/>
      <sheetName val="cant_2010"/>
      <sheetName val="cota_gaz"/>
      <sheetName val="impoz_prof"/>
      <sheetName val="plati_creante"/>
      <sheetName val="chelt_sociale_(3)"/>
      <sheetName val="analiza_factoriala_MWh"/>
      <sheetName val="analiza_ven_expl"/>
      <sheetName val="analiza_comparata_BVC"/>
      <sheetName val="alte_chelt_expl"/>
      <sheetName val="alte_ven_expl"/>
      <sheetName val="Amortizare_2008"/>
      <sheetName val="chelt_sociale_(3)1"/>
      <sheetName val="analiza_factoriala_MWh1"/>
      <sheetName val="analiza_ven_expl1"/>
      <sheetName val="analiza_comparata_BVC1"/>
      <sheetName val="alte_chelt_expl1"/>
      <sheetName val="alte_ven_expl1"/>
      <sheetName val="Amortizare_20081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lt.sociale (3)"/>
      <sheetName val="IN"/>
      <sheetName val="terti"/>
      <sheetName val="Fe"/>
      <sheetName val="analiza factoriala_MWh"/>
      <sheetName val="extras_MFP"/>
      <sheetName val="analiza_ven.expl"/>
      <sheetName val="analiza_comparata BVC"/>
      <sheetName val="Investitii"/>
      <sheetName val="fund-tranzit"/>
      <sheetName val="alte chelt.expl"/>
      <sheetName val="alte ven.expl"/>
      <sheetName val="tarif_ech_disp"/>
      <sheetName val="salarii"/>
      <sheetName val="Fe_preliminat"/>
      <sheetName val="Fe_semI"/>
      <sheetName val="Amortizare 2008"/>
      <sheetName val="CT_2008"/>
      <sheetName val="cant_2010"/>
      <sheetName val="cota_gaz"/>
      <sheetName val="impoz_prof"/>
      <sheetName val="plati_creante"/>
      <sheetName val="chelt_sociale_(3)"/>
      <sheetName val="analiza_factoriala_MWh"/>
      <sheetName val="analiza_ven_expl"/>
      <sheetName val="analiza_comparata_BVC"/>
      <sheetName val="alte_chelt_expl"/>
      <sheetName val="alte_ven_expl"/>
      <sheetName val="Amortizare_2008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il-bvc-ias"/>
      <sheetName val="cheltuieli-bvc"/>
      <sheetName val="bil_bvc"/>
      <sheetName val="grafic_majorari"/>
      <sheetName val="IN"/>
      <sheetName val="extras"/>
      <sheetName val="extras-ias"/>
      <sheetName val="amortizare"/>
      <sheetName val="amortizare-1"/>
      <sheetName val="Fe"/>
      <sheetName val="Alte cheltuieli"/>
      <sheetName val="fund-tranzit"/>
      <sheetName val="cant2003"/>
      <sheetName val="program-2003"/>
      <sheetName val="Investitii"/>
      <sheetName val="credite"/>
      <sheetName val="curs"/>
      <sheetName val="curs_euro"/>
      <sheetName val="consum_tehnologi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il-bvc-ias"/>
      <sheetName val="cheltuieli-bvc"/>
      <sheetName val="bil_bvc"/>
      <sheetName val="grafic_majorari"/>
      <sheetName val="IN"/>
      <sheetName val="extras"/>
      <sheetName val="extras-ias"/>
      <sheetName val="amortizare"/>
      <sheetName val="amortizare-1"/>
      <sheetName val="Fe"/>
      <sheetName val="Alte cheltuieli"/>
      <sheetName val="fund-tranzit"/>
      <sheetName val="cant2003"/>
      <sheetName val="program-2003"/>
      <sheetName val="Investitii"/>
      <sheetName val="credite"/>
      <sheetName val="curs"/>
      <sheetName val="curs_euro"/>
      <sheetName val="consum_tehnologi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poteze"/>
      <sheetName val="VT"/>
      <sheetName val="anal-fac (bvc)"/>
      <sheetName val="in"/>
      <sheetName val="bal_17"/>
      <sheetName val="bal 11.2017"/>
      <sheetName val="KPI"/>
      <sheetName val="serv"/>
      <sheetName val="salarii"/>
      <sheetName val="pa_!"/>
      <sheetName val="P&amp;L (dg)"/>
      <sheetName val="Anexa 2"/>
      <sheetName val="Anexa 1"/>
      <sheetName val="Anexa 6"/>
      <sheetName val="Anexa 3"/>
      <sheetName val="tabel"/>
      <sheetName val="liviu"/>
      <sheetName val="P&amp;L"/>
      <sheetName val="P&amp;L(pa)"/>
      <sheetName val="bilant"/>
      <sheetName val="cash"/>
      <sheetName val="Anexa 4"/>
      <sheetName val="investitii"/>
      <sheetName val="Plan"/>
      <sheetName val="diverse"/>
      <sheetName val="creanta"/>
      <sheetName val="rez_cap"/>
      <sheetName val="q 2018 -2020 "/>
      <sheetName val="venit"/>
      <sheetName val="venit17 cond18"/>
      <sheetName val="venit18 (cond comp)"/>
      <sheetName val=" Tarife18_19"/>
      <sheetName val=" Tarife19_20"/>
      <sheetName val=" Tarife20_21"/>
      <sheetName val="pp"/>
      <sheetName val="bei"/>
      <sheetName val="PIF"/>
      <sheetName val="RAB 2032 defalcat"/>
      <sheetName val="ECR"/>
      <sheetName val="Anexa 5"/>
      <sheetName val="anal-fac (18_19)"/>
      <sheetName val="anal-fac (19_20)"/>
      <sheetName val="anal-fac (bvc) (2)"/>
      <sheetName val="2019"/>
      <sheetName val="2020"/>
      <sheetName val="2021"/>
      <sheetName val="2022"/>
    </sheetNames>
    <sheetDataSet>
      <sheetData sheetId="0"/>
      <sheetData sheetId="1"/>
      <sheetData sheetId="2"/>
      <sheetData sheetId="3">
        <row r="1">
          <cell r="I1">
            <v>322124.37102999998</v>
          </cell>
        </row>
      </sheetData>
      <sheetData sheetId="4"/>
      <sheetData sheetId="5"/>
      <sheetData sheetId="6"/>
      <sheetData sheetId="7">
        <row r="38">
          <cell r="D38">
            <v>387165842.453574</v>
          </cell>
        </row>
      </sheetData>
      <sheetData sheetId="8">
        <row r="15">
          <cell r="I15">
            <v>4129.4400000000005</v>
          </cell>
        </row>
      </sheetData>
      <sheetData sheetId="9"/>
      <sheetData sheetId="10"/>
      <sheetData sheetId="11"/>
      <sheetData sheetId="12">
        <row r="58">
          <cell r="I58">
            <v>2245380.5855798707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5">
          <cell r="D5">
            <v>2245380.5855798707</v>
          </cell>
        </row>
      </sheetData>
      <sheetData sheetId="23"/>
      <sheetData sheetId="24">
        <row r="25">
          <cell r="D25">
            <v>0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rif MWh"/>
      <sheetName val="Tarif 13-14 aprobat"/>
      <sheetName val="Pret CTeh"/>
      <sheetName val="PIF-13-17 new"/>
      <sheetName val="PIF-13-16 stimulent"/>
      <sheetName val="Q2013"/>
      <sheetName val="Q2014"/>
      <sheetName val="Q2015(1,4)"/>
      <sheetName val="Q2016(1,37)"/>
      <sheetName val="CP IV2013_2014"/>
      <sheetName val="CP 2014-2016_MWh"/>
      <sheetName val="INDICATORI 13-luna"/>
      <sheetName val="INDICATORI 14-luna"/>
      <sheetName val="Tarif 2013-2017"/>
      <sheetName val="Tarif puncte 14-15"/>
      <sheetName val="Tarif puncte 15-16"/>
      <sheetName val="Tarif puncte 16-17"/>
      <sheetName val="VENITURI 15-16"/>
      <sheetName val="Tarif_MWh"/>
      <sheetName val="Tarif_13-14_aprobat"/>
      <sheetName val="Pret_CTeh"/>
      <sheetName val="PIF-13-17_new"/>
      <sheetName val="PIF-13-16_stimulent"/>
      <sheetName val="CP_IV2013_2014"/>
      <sheetName val="CP_2014-2016_MWh"/>
      <sheetName val="INDICATORI_13-luna"/>
      <sheetName val="INDICATORI_14-luna"/>
      <sheetName val="Tarif_2013-2017"/>
      <sheetName val="Tarif_puncte_14-15"/>
      <sheetName val="Tarif_puncte_15-16"/>
      <sheetName val="Tarif_puncte_16-17"/>
      <sheetName val="VENITURI_15-1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rif MWh"/>
      <sheetName val="Tarif 13-14 aprobat"/>
      <sheetName val="Pret CTeh"/>
      <sheetName val="PIF-13-17 new"/>
      <sheetName val="PIF-13-16 stimulent"/>
      <sheetName val="Q2013"/>
      <sheetName val="Q2014"/>
      <sheetName val="Q2015(1,4)"/>
      <sheetName val="Q2016(1,37)"/>
      <sheetName val="CP IV2013_2014"/>
      <sheetName val="CP 2014-2016_MWh"/>
      <sheetName val="INDICATORI 13-luna"/>
      <sheetName val="INDICATORI 14-luna"/>
      <sheetName val="Tarif 2013-2017"/>
      <sheetName val="Tarif puncte 14-15"/>
      <sheetName val="Tarif puncte 15-16"/>
      <sheetName val="Tarif puncte 16-17"/>
      <sheetName val="VENITURI 15-16"/>
      <sheetName val="Tarif_MWh"/>
      <sheetName val="Tarif_13-14_aprobat"/>
      <sheetName val="Pret_CTeh"/>
      <sheetName val="PIF-13-17_new"/>
      <sheetName val="PIF-13-16_stimulent"/>
      <sheetName val="CP_IV2013_2014"/>
      <sheetName val="CP_2014-2016_MWh"/>
      <sheetName val="INDICATORI_13-luna"/>
      <sheetName val="INDICATORI_14-luna"/>
      <sheetName val="Tarif_2013-2017"/>
      <sheetName val="Tarif_puncte_14-15"/>
      <sheetName val="Tarif_puncte_15-16"/>
      <sheetName val="Tarif_puncte_16-17"/>
      <sheetName val="VENITURI_15-1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I58"/>
  <sheetViews>
    <sheetView tabSelected="1" zoomScale="110" zoomScaleNormal="110" workbookViewId="0">
      <selection activeCell="F47" sqref="F47"/>
    </sheetView>
  </sheetViews>
  <sheetFormatPr defaultColWidth="9" defaultRowHeight="11.85" customHeight="1" x14ac:dyDescent="0.3"/>
  <cols>
    <col min="1" max="1" width="48.33203125" style="1" customWidth="1"/>
    <col min="2" max="2" width="13.33203125" style="2" customWidth="1"/>
    <col min="3" max="4" width="11.109375" style="2" customWidth="1"/>
    <col min="5" max="5" width="12.44140625" style="2" customWidth="1"/>
    <col min="6" max="9" width="11.109375" style="2" customWidth="1"/>
    <col min="10" max="214" width="9" style="1"/>
    <col min="215" max="215" width="35.33203125" style="1" customWidth="1"/>
    <col min="216" max="239" width="11.109375" style="1" customWidth="1"/>
    <col min="240" max="470" width="9" style="1"/>
    <col min="471" max="471" width="35.33203125" style="1" customWidth="1"/>
    <col min="472" max="495" width="11.109375" style="1" customWidth="1"/>
    <col min="496" max="726" width="9" style="1"/>
    <col min="727" max="727" width="35.33203125" style="1" customWidth="1"/>
    <col min="728" max="751" width="11.109375" style="1" customWidth="1"/>
    <col min="752" max="982" width="9" style="1"/>
    <col min="983" max="983" width="35.33203125" style="1" customWidth="1"/>
    <col min="984" max="1007" width="11.109375" style="1" customWidth="1"/>
    <col min="1008" max="1238" width="9" style="1"/>
    <col min="1239" max="1239" width="35.33203125" style="1" customWidth="1"/>
    <col min="1240" max="1263" width="11.109375" style="1" customWidth="1"/>
    <col min="1264" max="1494" width="9" style="1"/>
    <col min="1495" max="1495" width="35.33203125" style="1" customWidth="1"/>
    <col min="1496" max="1519" width="11.109375" style="1" customWidth="1"/>
    <col min="1520" max="1750" width="9" style="1"/>
    <col min="1751" max="1751" width="35.33203125" style="1" customWidth="1"/>
    <col min="1752" max="1775" width="11.109375" style="1" customWidth="1"/>
    <col min="1776" max="2006" width="9" style="1"/>
    <col min="2007" max="2007" width="35.33203125" style="1" customWidth="1"/>
    <col min="2008" max="2031" width="11.109375" style="1" customWidth="1"/>
    <col min="2032" max="2262" width="9" style="1"/>
    <col min="2263" max="2263" width="35.33203125" style="1" customWidth="1"/>
    <col min="2264" max="2287" width="11.109375" style="1" customWidth="1"/>
    <col min="2288" max="2518" width="9" style="1"/>
    <col min="2519" max="2519" width="35.33203125" style="1" customWidth="1"/>
    <col min="2520" max="2543" width="11.109375" style="1" customWidth="1"/>
    <col min="2544" max="2774" width="9" style="1"/>
    <col min="2775" max="2775" width="35.33203125" style="1" customWidth="1"/>
    <col min="2776" max="2799" width="11.109375" style="1" customWidth="1"/>
    <col min="2800" max="3030" width="9" style="1"/>
    <col min="3031" max="3031" width="35.33203125" style="1" customWidth="1"/>
    <col min="3032" max="3055" width="11.109375" style="1" customWidth="1"/>
    <col min="3056" max="3286" width="9" style="1"/>
    <col min="3287" max="3287" width="35.33203125" style="1" customWidth="1"/>
    <col min="3288" max="3311" width="11.109375" style="1" customWidth="1"/>
    <col min="3312" max="3542" width="9" style="1"/>
    <col min="3543" max="3543" width="35.33203125" style="1" customWidth="1"/>
    <col min="3544" max="3567" width="11.109375" style="1" customWidth="1"/>
    <col min="3568" max="3798" width="9" style="1"/>
    <col min="3799" max="3799" width="35.33203125" style="1" customWidth="1"/>
    <col min="3800" max="3823" width="11.109375" style="1" customWidth="1"/>
    <col min="3824" max="4054" width="9" style="1"/>
    <col min="4055" max="4055" width="35.33203125" style="1" customWidth="1"/>
    <col min="4056" max="4079" width="11.109375" style="1" customWidth="1"/>
    <col min="4080" max="4310" width="9" style="1"/>
    <col min="4311" max="4311" width="35.33203125" style="1" customWidth="1"/>
    <col min="4312" max="4335" width="11.109375" style="1" customWidth="1"/>
    <col min="4336" max="4566" width="9" style="1"/>
    <col min="4567" max="4567" width="35.33203125" style="1" customWidth="1"/>
    <col min="4568" max="4591" width="11.109375" style="1" customWidth="1"/>
    <col min="4592" max="4822" width="9" style="1"/>
    <col min="4823" max="4823" width="35.33203125" style="1" customWidth="1"/>
    <col min="4824" max="4847" width="11.109375" style="1" customWidth="1"/>
    <col min="4848" max="5078" width="9" style="1"/>
    <col min="5079" max="5079" width="35.33203125" style="1" customWidth="1"/>
    <col min="5080" max="5103" width="11.109375" style="1" customWidth="1"/>
    <col min="5104" max="5334" width="9" style="1"/>
    <col min="5335" max="5335" width="35.33203125" style="1" customWidth="1"/>
    <col min="5336" max="5359" width="11.109375" style="1" customWidth="1"/>
    <col min="5360" max="5590" width="9" style="1"/>
    <col min="5591" max="5591" width="35.33203125" style="1" customWidth="1"/>
    <col min="5592" max="5615" width="11.109375" style="1" customWidth="1"/>
    <col min="5616" max="5846" width="9" style="1"/>
    <col min="5847" max="5847" width="35.33203125" style="1" customWidth="1"/>
    <col min="5848" max="5871" width="11.109375" style="1" customWidth="1"/>
    <col min="5872" max="6102" width="9" style="1"/>
    <col min="6103" max="6103" width="35.33203125" style="1" customWidth="1"/>
    <col min="6104" max="6127" width="11.109375" style="1" customWidth="1"/>
    <col min="6128" max="6358" width="9" style="1"/>
    <col min="6359" max="6359" width="35.33203125" style="1" customWidth="1"/>
    <col min="6360" max="6383" width="11.109375" style="1" customWidth="1"/>
    <col min="6384" max="6614" width="9" style="1"/>
    <col min="6615" max="6615" width="35.33203125" style="1" customWidth="1"/>
    <col min="6616" max="6639" width="11.109375" style="1" customWidth="1"/>
    <col min="6640" max="6870" width="9" style="1"/>
    <col min="6871" max="6871" width="35.33203125" style="1" customWidth="1"/>
    <col min="6872" max="6895" width="11.109375" style="1" customWidth="1"/>
    <col min="6896" max="7126" width="9" style="1"/>
    <col min="7127" max="7127" width="35.33203125" style="1" customWidth="1"/>
    <col min="7128" max="7151" width="11.109375" style="1" customWidth="1"/>
    <col min="7152" max="7382" width="9" style="1"/>
    <col min="7383" max="7383" width="35.33203125" style="1" customWidth="1"/>
    <col min="7384" max="7407" width="11.109375" style="1" customWidth="1"/>
    <col min="7408" max="7638" width="9" style="1"/>
    <col min="7639" max="7639" width="35.33203125" style="1" customWidth="1"/>
    <col min="7640" max="7663" width="11.109375" style="1" customWidth="1"/>
    <col min="7664" max="7894" width="9" style="1"/>
    <col min="7895" max="7895" width="35.33203125" style="1" customWidth="1"/>
    <col min="7896" max="7919" width="11.109375" style="1" customWidth="1"/>
    <col min="7920" max="8150" width="9" style="1"/>
    <col min="8151" max="8151" width="35.33203125" style="1" customWidth="1"/>
    <col min="8152" max="8175" width="11.109375" style="1" customWidth="1"/>
    <col min="8176" max="8406" width="9" style="1"/>
    <col min="8407" max="8407" width="35.33203125" style="1" customWidth="1"/>
    <col min="8408" max="8431" width="11.109375" style="1" customWidth="1"/>
    <col min="8432" max="8662" width="9" style="1"/>
    <col min="8663" max="8663" width="35.33203125" style="1" customWidth="1"/>
    <col min="8664" max="8687" width="11.109375" style="1" customWidth="1"/>
    <col min="8688" max="8918" width="9" style="1"/>
    <col min="8919" max="8919" width="35.33203125" style="1" customWidth="1"/>
    <col min="8920" max="8943" width="11.109375" style="1" customWidth="1"/>
    <col min="8944" max="9174" width="9" style="1"/>
    <col min="9175" max="9175" width="35.33203125" style="1" customWidth="1"/>
    <col min="9176" max="9199" width="11.109375" style="1" customWidth="1"/>
    <col min="9200" max="9430" width="9" style="1"/>
    <col min="9431" max="9431" width="35.33203125" style="1" customWidth="1"/>
    <col min="9432" max="9455" width="11.109375" style="1" customWidth="1"/>
    <col min="9456" max="9686" width="9" style="1"/>
    <col min="9687" max="9687" width="35.33203125" style="1" customWidth="1"/>
    <col min="9688" max="9711" width="11.109375" style="1" customWidth="1"/>
    <col min="9712" max="9942" width="9" style="1"/>
    <col min="9943" max="9943" width="35.33203125" style="1" customWidth="1"/>
    <col min="9944" max="9967" width="11.109375" style="1" customWidth="1"/>
    <col min="9968" max="10198" width="9" style="1"/>
    <col min="10199" max="10199" width="35.33203125" style="1" customWidth="1"/>
    <col min="10200" max="10223" width="11.109375" style="1" customWidth="1"/>
    <col min="10224" max="10454" width="9" style="1"/>
    <col min="10455" max="10455" width="35.33203125" style="1" customWidth="1"/>
    <col min="10456" max="10479" width="11.109375" style="1" customWidth="1"/>
    <col min="10480" max="10710" width="9" style="1"/>
    <col min="10711" max="10711" width="35.33203125" style="1" customWidth="1"/>
    <col min="10712" max="10735" width="11.109375" style="1" customWidth="1"/>
    <col min="10736" max="10966" width="9" style="1"/>
    <col min="10967" max="10967" width="35.33203125" style="1" customWidth="1"/>
    <col min="10968" max="10991" width="11.109375" style="1" customWidth="1"/>
    <col min="10992" max="11222" width="9" style="1"/>
    <col min="11223" max="11223" width="35.33203125" style="1" customWidth="1"/>
    <col min="11224" max="11247" width="11.109375" style="1" customWidth="1"/>
    <col min="11248" max="11478" width="9" style="1"/>
    <col min="11479" max="11479" width="35.33203125" style="1" customWidth="1"/>
    <col min="11480" max="11503" width="11.109375" style="1" customWidth="1"/>
    <col min="11504" max="11734" width="9" style="1"/>
    <col min="11735" max="11735" width="35.33203125" style="1" customWidth="1"/>
    <col min="11736" max="11759" width="11.109375" style="1" customWidth="1"/>
    <col min="11760" max="11990" width="9" style="1"/>
    <col min="11991" max="11991" width="35.33203125" style="1" customWidth="1"/>
    <col min="11992" max="12015" width="11.109375" style="1" customWidth="1"/>
    <col min="12016" max="12246" width="9" style="1"/>
    <col min="12247" max="12247" width="35.33203125" style="1" customWidth="1"/>
    <col min="12248" max="12271" width="11.109375" style="1" customWidth="1"/>
    <col min="12272" max="12502" width="9" style="1"/>
    <col min="12503" max="12503" width="35.33203125" style="1" customWidth="1"/>
    <col min="12504" max="12527" width="11.109375" style="1" customWidth="1"/>
    <col min="12528" max="12758" width="9" style="1"/>
    <col min="12759" max="12759" width="35.33203125" style="1" customWidth="1"/>
    <col min="12760" max="12783" width="11.109375" style="1" customWidth="1"/>
    <col min="12784" max="13014" width="9" style="1"/>
    <col min="13015" max="13015" width="35.33203125" style="1" customWidth="1"/>
    <col min="13016" max="13039" width="11.109375" style="1" customWidth="1"/>
    <col min="13040" max="13270" width="9" style="1"/>
    <col min="13271" max="13271" width="35.33203125" style="1" customWidth="1"/>
    <col min="13272" max="13295" width="11.109375" style="1" customWidth="1"/>
    <col min="13296" max="13526" width="9" style="1"/>
    <col min="13527" max="13527" width="35.33203125" style="1" customWidth="1"/>
    <col min="13528" max="13551" width="11.109375" style="1" customWidth="1"/>
    <col min="13552" max="13782" width="9" style="1"/>
    <col min="13783" max="13783" width="35.33203125" style="1" customWidth="1"/>
    <col min="13784" max="13807" width="11.109375" style="1" customWidth="1"/>
    <col min="13808" max="14038" width="9" style="1"/>
    <col min="14039" max="14039" width="35.33203125" style="1" customWidth="1"/>
    <col min="14040" max="14063" width="11.109375" style="1" customWidth="1"/>
    <col min="14064" max="14294" width="9" style="1"/>
    <col min="14295" max="14295" width="35.33203125" style="1" customWidth="1"/>
    <col min="14296" max="14319" width="11.109375" style="1" customWidth="1"/>
    <col min="14320" max="14550" width="9" style="1"/>
    <col min="14551" max="14551" width="35.33203125" style="1" customWidth="1"/>
    <col min="14552" max="14575" width="11.109375" style="1" customWidth="1"/>
    <col min="14576" max="14806" width="9" style="1"/>
    <col min="14807" max="14807" width="35.33203125" style="1" customWidth="1"/>
    <col min="14808" max="14831" width="11.109375" style="1" customWidth="1"/>
    <col min="14832" max="15062" width="9" style="1"/>
    <col min="15063" max="15063" width="35.33203125" style="1" customWidth="1"/>
    <col min="15064" max="15087" width="11.109375" style="1" customWidth="1"/>
    <col min="15088" max="15318" width="9" style="1"/>
    <col min="15319" max="15319" width="35.33203125" style="1" customWidth="1"/>
    <col min="15320" max="15343" width="11.109375" style="1" customWidth="1"/>
    <col min="15344" max="15574" width="9" style="1"/>
    <col min="15575" max="15575" width="35.33203125" style="1" customWidth="1"/>
    <col min="15576" max="15599" width="11.109375" style="1" customWidth="1"/>
    <col min="15600" max="15830" width="9" style="1"/>
    <col min="15831" max="15831" width="35.33203125" style="1" customWidth="1"/>
    <col min="15832" max="15855" width="11.109375" style="1" customWidth="1"/>
    <col min="15856" max="16086" width="9" style="1"/>
    <col min="16087" max="16087" width="35.33203125" style="1" customWidth="1"/>
    <col min="16088" max="16111" width="11.109375" style="1" customWidth="1"/>
    <col min="16112" max="16384" width="9" style="1"/>
  </cols>
  <sheetData>
    <row r="1" spans="1:9" ht="11.85" customHeight="1" x14ac:dyDescent="0.3">
      <c r="A1" s="51" t="s">
        <v>1</v>
      </c>
    </row>
    <row r="2" spans="1:9" ht="11.85" customHeight="1" thickBot="1" x14ac:dyDescent="0.35"/>
    <row r="3" spans="1:9" ht="11.85" customHeight="1" thickTop="1" x14ac:dyDescent="0.3">
      <c r="B3" s="62" t="s">
        <v>60</v>
      </c>
      <c r="C3" s="63"/>
      <c r="D3" s="63"/>
      <c r="E3" s="64"/>
      <c r="F3" s="62" t="s">
        <v>61</v>
      </c>
      <c r="G3" s="63"/>
      <c r="H3" s="63"/>
      <c r="I3" s="64"/>
    </row>
    <row r="4" spans="1:9" s="2" customFormat="1" ht="11.85" customHeight="1" x14ac:dyDescent="0.3">
      <c r="A4" s="3" t="s">
        <v>3</v>
      </c>
      <c r="B4" s="67">
        <v>1647347.81741885</v>
      </c>
      <c r="C4" s="68"/>
      <c r="D4" s="68"/>
      <c r="E4" s="68"/>
      <c r="F4" s="69"/>
      <c r="G4" s="70"/>
      <c r="H4" s="70"/>
      <c r="I4" s="71"/>
    </row>
    <row r="5" spans="1:9" s="2" customFormat="1" ht="11.85" customHeight="1" x14ac:dyDescent="0.3">
      <c r="A5" s="4" t="s">
        <v>4</v>
      </c>
      <c r="B5" s="5"/>
      <c r="C5" s="6"/>
      <c r="D5" s="7">
        <f>+B4*D6*D7</f>
        <v>700122.82240301126</v>
      </c>
      <c r="E5" s="8">
        <f>+B4*E6*E7</f>
        <v>700122.82240301126</v>
      </c>
      <c r="F5" s="9"/>
      <c r="G5" s="10"/>
      <c r="H5" s="7">
        <f>+F4*H6*H7</f>
        <v>0</v>
      </c>
      <c r="I5" s="8">
        <f>+F4*I6*I7</f>
        <v>0</v>
      </c>
    </row>
    <row r="6" spans="1:9" s="2" customFormat="1" ht="11.85" customHeight="1" x14ac:dyDescent="0.3">
      <c r="A6" s="4" t="s">
        <v>5</v>
      </c>
      <c r="B6" s="5"/>
      <c r="C6" s="6"/>
      <c r="D6" s="11">
        <v>0.85</v>
      </c>
      <c r="E6" s="12">
        <v>0.85</v>
      </c>
      <c r="F6" s="5"/>
      <c r="G6" s="6"/>
      <c r="H6" s="11">
        <v>0.85</v>
      </c>
      <c r="I6" s="11">
        <v>0.85</v>
      </c>
    </row>
    <row r="7" spans="1:9" s="2" customFormat="1" ht="12" customHeight="1" thickBot="1" x14ac:dyDescent="0.35">
      <c r="A7" s="13" t="s">
        <v>6</v>
      </c>
      <c r="B7" s="14"/>
      <c r="C7" s="15"/>
      <c r="D7" s="16">
        <v>0.5</v>
      </c>
      <c r="E7" s="17">
        <v>0.5</v>
      </c>
      <c r="F7" s="14"/>
      <c r="G7" s="15"/>
      <c r="H7" s="16">
        <v>0.5</v>
      </c>
      <c r="I7" s="17">
        <v>0.5</v>
      </c>
    </row>
    <row r="8" spans="1:9" s="2" customFormat="1" ht="23.85" customHeight="1" thickTop="1" x14ac:dyDescent="0.3">
      <c r="A8" s="18" t="s">
        <v>7</v>
      </c>
      <c r="B8" s="19"/>
      <c r="C8" s="20"/>
      <c r="D8" s="21" t="s">
        <v>8</v>
      </c>
      <c r="E8" s="22" t="s">
        <v>9</v>
      </c>
      <c r="F8" s="19"/>
      <c r="G8" s="20"/>
      <c r="H8" s="21" t="s">
        <v>8</v>
      </c>
      <c r="I8" s="22" t="s">
        <v>9</v>
      </c>
    </row>
    <row r="9" spans="1:9" s="2" customFormat="1" ht="11.85" customHeight="1" x14ac:dyDescent="0.3">
      <c r="A9" s="23" t="s">
        <v>10</v>
      </c>
      <c r="B9" s="24" t="s">
        <v>11</v>
      </c>
      <c r="C9" s="25" t="s">
        <v>12</v>
      </c>
      <c r="D9" s="65" t="s">
        <v>13</v>
      </c>
      <c r="E9" s="66"/>
      <c r="F9" s="24" t="s">
        <v>11</v>
      </c>
      <c r="G9" s="25" t="s">
        <v>12</v>
      </c>
      <c r="H9" s="65" t="s">
        <v>13</v>
      </c>
      <c r="I9" s="66"/>
    </row>
    <row r="10" spans="1:9" s="2" customFormat="1" ht="11.85" customHeight="1" x14ac:dyDescent="0.3">
      <c r="A10" s="26" t="s">
        <v>14</v>
      </c>
      <c r="B10" s="27">
        <v>8760</v>
      </c>
      <c r="C10" s="28">
        <v>1</v>
      </c>
      <c r="D10" s="59">
        <v>13825</v>
      </c>
      <c r="E10" s="60">
        <v>10925</v>
      </c>
      <c r="F10" s="27">
        <v>8760</v>
      </c>
      <c r="G10" s="61" t="s">
        <v>59</v>
      </c>
      <c r="H10" s="29"/>
      <c r="I10" s="30"/>
    </row>
    <row r="11" spans="1:9" s="2" customFormat="1" ht="11.85" customHeight="1" x14ac:dyDescent="0.3">
      <c r="A11" s="26" t="s">
        <v>15</v>
      </c>
      <c r="B11" s="27">
        <v>8760</v>
      </c>
      <c r="C11" s="31">
        <v>0.5</v>
      </c>
      <c r="D11" s="59">
        <v>47.916666666666664</v>
      </c>
      <c r="E11" s="60">
        <v>0</v>
      </c>
      <c r="F11" s="27">
        <v>8760</v>
      </c>
      <c r="G11" s="61" t="s">
        <v>59</v>
      </c>
      <c r="H11" s="29"/>
      <c r="I11" s="30"/>
    </row>
    <row r="12" spans="1:9" s="2" customFormat="1" ht="11.85" customHeight="1" x14ac:dyDescent="0.3">
      <c r="A12" s="26" t="s">
        <v>16</v>
      </c>
      <c r="B12" s="27">
        <v>8760</v>
      </c>
      <c r="C12" s="31">
        <v>0.5</v>
      </c>
      <c r="D12" s="59">
        <v>0</v>
      </c>
      <c r="E12" s="60">
        <v>12.5</v>
      </c>
      <c r="F12" s="27">
        <v>8760</v>
      </c>
      <c r="G12" s="61" t="s">
        <v>59</v>
      </c>
      <c r="H12" s="29"/>
      <c r="I12" s="30"/>
    </row>
    <row r="13" spans="1:9" s="2" customFormat="1" ht="11.85" customHeight="1" x14ac:dyDescent="0.3">
      <c r="A13" s="26" t="s">
        <v>17</v>
      </c>
      <c r="B13" s="27">
        <v>2184</v>
      </c>
      <c r="C13" s="31">
        <v>0.71</v>
      </c>
      <c r="D13" s="59">
        <v>187.5</v>
      </c>
      <c r="E13" s="60">
        <v>2657.7573519166663</v>
      </c>
      <c r="F13" s="27">
        <v>2208</v>
      </c>
      <c r="G13" s="61" t="s">
        <v>59</v>
      </c>
      <c r="H13" s="29"/>
      <c r="I13" s="30"/>
    </row>
    <row r="14" spans="1:9" s="2" customFormat="1" ht="11.85" customHeight="1" x14ac:dyDescent="0.3">
      <c r="A14" s="26" t="s">
        <v>18</v>
      </c>
      <c r="B14" s="27">
        <v>2184</v>
      </c>
      <c r="C14" s="31">
        <v>0.35499999999999998</v>
      </c>
      <c r="D14" s="59">
        <v>0</v>
      </c>
      <c r="E14" s="60">
        <v>558.33333333333337</v>
      </c>
      <c r="F14" s="27">
        <v>2208</v>
      </c>
      <c r="G14" s="61" t="s">
        <v>59</v>
      </c>
      <c r="H14" s="29"/>
      <c r="I14" s="30"/>
    </row>
    <row r="15" spans="1:9" s="2" customFormat="1" ht="11.85" customHeight="1" x14ac:dyDescent="0.3">
      <c r="A15" s="26" t="s">
        <v>19</v>
      </c>
      <c r="B15" s="27">
        <v>2208</v>
      </c>
      <c r="C15" s="31">
        <v>0.87</v>
      </c>
      <c r="D15" s="59">
        <v>300</v>
      </c>
      <c r="E15" s="60">
        <v>2436.9240185833332</v>
      </c>
      <c r="F15" s="27">
        <v>2160</v>
      </c>
      <c r="G15" s="61" t="s">
        <v>59</v>
      </c>
      <c r="H15" s="29"/>
      <c r="I15" s="30"/>
    </row>
    <row r="16" spans="1:9" s="2" customFormat="1" ht="11.85" customHeight="1" x14ac:dyDescent="0.3">
      <c r="A16" s="26" t="s">
        <v>20</v>
      </c>
      <c r="B16" s="27">
        <v>2208</v>
      </c>
      <c r="C16" s="31">
        <v>0.435</v>
      </c>
      <c r="D16" s="59">
        <v>0</v>
      </c>
      <c r="E16" s="60">
        <v>2375</v>
      </c>
      <c r="F16" s="27">
        <v>2160</v>
      </c>
      <c r="G16" s="61" t="s">
        <v>59</v>
      </c>
      <c r="H16" s="29"/>
      <c r="I16" s="30"/>
    </row>
    <row r="17" spans="1:9" s="2" customFormat="1" ht="11.85" customHeight="1" x14ac:dyDescent="0.3">
      <c r="A17" s="26" t="s">
        <v>21</v>
      </c>
      <c r="B17" s="27">
        <v>2208</v>
      </c>
      <c r="C17" s="31">
        <v>1.72</v>
      </c>
      <c r="D17" s="59">
        <v>4.1666666666666288</v>
      </c>
      <c r="E17" s="60">
        <v>3318.75</v>
      </c>
      <c r="F17" s="27">
        <v>2184</v>
      </c>
      <c r="G17" s="61" t="s">
        <v>59</v>
      </c>
      <c r="H17" s="29"/>
      <c r="I17" s="30"/>
    </row>
    <row r="18" spans="1:9" s="2" customFormat="1" ht="11.85" customHeight="1" x14ac:dyDescent="0.3">
      <c r="A18" s="26" t="s">
        <v>22</v>
      </c>
      <c r="B18" s="27">
        <v>2208</v>
      </c>
      <c r="C18" s="31">
        <v>0.86</v>
      </c>
      <c r="D18" s="59">
        <v>291.66666666666669</v>
      </c>
      <c r="E18" s="60">
        <v>4.2084166666666674</v>
      </c>
      <c r="F18" s="27">
        <v>2184</v>
      </c>
      <c r="G18" s="61" t="s">
        <v>59</v>
      </c>
      <c r="H18" s="29"/>
      <c r="I18" s="30"/>
    </row>
    <row r="19" spans="1:9" s="2" customFormat="1" ht="11.85" customHeight="1" x14ac:dyDescent="0.3">
      <c r="A19" s="26" t="s">
        <v>23</v>
      </c>
      <c r="B19" s="27">
        <v>2160</v>
      </c>
      <c r="C19" s="31">
        <v>1.9</v>
      </c>
      <c r="D19" s="59">
        <v>379.16666666666697</v>
      </c>
      <c r="E19" s="60">
        <v>9708.3333333333339</v>
      </c>
      <c r="F19" s="27">
        <v>2208</v>
      </c>
      <c r="G19" s="61" t="s">
        <v>59</v>
      </c>
      <c r="H19" s="29"/>
      <c r="I19" s="30"/>
    </row>
    <row r="20" spans="1:9" s="2" customFormat="1" ht="11.85" customHeight="1" x14ac:dyDescent="0.3">
      <c r="A20" s="26" t="s">
        <v>24</v>
      </c>
      <c r="B20" s="27">
        <v>2160</v>
      </c>
      <c r="C20" s="31">
        <v>0.95</v>
      </c>
      <c r="D20" s="59">
        <v>4895.833333333333</v>
      </c>
      <c r="E20" s="60">
        <v>4.1666666666666664E-2</v>
      </c>
      <c r="F20" s="27">
        <v>2208</v>
      </c>
      <c r="G20" s="61" t="s">
        <v>59</v>
      </c>
      <c r="H20" s="29"/>
      <c r="I20" s="30"/>
    </row>
    <row r="21" spans="1:9" s="2" customFormat="1" ht="11.85" customHeight="1" x14ac:dyDescent="0.3">
      <c r="A21" s="26" t="s">
        <v>25</v>
      </c>
      <c r="B21" s="27">
        <v>720</v>
      </c>
      <c r="C21" s="31">
        <v>0.92</v>
      </c>
      <c r="D21" s="59">
        <v>733.33333333333348</v>
      </c>
      <c r="E21" s="60">
        <v>1958.3333333333333</v>
      </c>
      <c r="F21" s="27">
        <v>744</v>
      </c>
      <c r="G21" s="61" t="s">
        <v>59</v>
      </c>
      <c r="H21" s="29"/>
      <c r="I21" s="30"/>
    </row>
    <row r="22" spans="1:9" s="2" customFormat="1" ht="11.85" customHeight="1" x14ac:dyDescent="0.3">
      <c r="A22" s="26" t="s">
        <v>26</v>
      </c>
      <c r="B22" s="27">
        <v>720</v>
      </c>
      <c r="C22" s="31">
        <v>0.46</v>
      </c>
      <c r="D22" s="59">
        <v>1375</v>
      </c>
      <c r="E22" s="60">
        <v>450</v>
      </c>
      <c r="F22" s="27">
        <v>744</v>
      </c>
      <c r="G22" s="61" t="s">
        <v>59</v>
      </c>
      <c r="H22" s="29"/>
      <c r="I22" s="30"/>
    </row>
    <row r="23" spans="1:9" s="2" customFormat="1" ht="11.85" customHeight="1" x14ac:dyDescent="0.3">
      <c r="A23" s="26" t="s">
        <v>27</v>
      </c>
      <c r="B23" s="27">
        <v>744</v>
      </c>
      <c r="C23" s="31">
        <v>0.82</v>
      </c>
      <c r="D23" s="59">
        <v>1670.8333333333333</v>
      </c>
      <c r="E23" s="60">
        <v>150</v>
      </c>
      <c r="F23" s="27">
        <v>720</v>
      </c>
      <c r="G23" s="61" t="s">
        <v>59</v>
      </c>
      <c r="H23" s="29"/>
      <c r="I23" s="30"/>
    </row>
    <row r="24" spans="1:9" s="2" customFormat="1" ht="11.85" customHeight="1" x14ac:dyDescent="0.3">
      <c r="A24" s="26" t="s">
        <v>28</v>
      </c>
      <c r="B24" s="27">
        <v>744</v>
      </c>
      <c r="C24" s="31">
        <v>0.41</v>
      </c>
      <c r="D24" s="59">
        <v>1.25</v>
      </c>
      <c r="E24" s="60">
        <v>1541.6666666666667</v>
      </c>
      <c r="F24" s="27">
        <v>720</v>
      </c>
      <c r="G24" s="61" t="s">
        <v>59</v>
      </c>
      <c r="H24" s="29"/>
      <c r="I24" s="30"/>
    </row>
    <row r="25" spans="1:9" s="2" customFormat="1" ht="11.85" customHeight="1" x14ac:dyDescent="0.3">
      <c r="A25" s="26" t="s">
        <v>29</v>
      </c>
      <c r="B25" s="27">
        <v>720</v>
      </c>
      <c r="C25" s="31">
        <v>0.71</v>
      </c>
      <c r="D25" s="59">
        <v>1941.6666666666667</v>
      </c>
      <c r="E25" s="60">
        <v>83.333333333333258</v>
      </c>
      <c r="F25" s="27">
        <v>744</v>
      </c>
      <c r="G25" s="61" t="s">
        <v>59</v>
      </c>
      <c r="H25" s="29"/>
      <c r="I25" s="30"/>
    </row>
    <row r="26" spans="1:9" s="2" customFormat="1" ht="11.85" customHeight="1" x14ac:dyDescent="0.3">
      <c r="A26" s="26" t="s">
        <v>30</v>
      </c>
      <c r="B26" s="27">
        <v>720</v>
      </c>
      <c r="C26" s="31">
        <v>0.35499999999999998</v>
      </c>
      <c r="D26" s="59">
        <v>0</v>
      </c>
      <c r="E26" s="60">
        <v>1791.6666666666667</v>
      </c>
      <c r="F26" s="27">
        <v>744</v>
      </c>
      <c r="G26" s="61" t="s">
        <v>59</v>
      </c>
      <c r="H26" s="29"/>
      <c r="I26" s="30"/>
    </row>
    <row r="27" spans="1:9" s="2" customFormat="1" ht="11.85" customHeight="1" x14ac:dyDescent="0.3">
      <c r="A27" s="26" t="s">
        <v>31</v>
      </c>
      <c r="B27" s="27">
        <v>744</v>
      </c>
      <c r="C27" s="31">
        <v>1.06</v>
      </c>
      <c r="D27" s="59">
        <v>2191.6666666666665</v>
      </c>
      <c r="E27" s="60">
        <v>425</v>
      </c>
      <c r="F27" s="27">
        <v>744</v>
      </c>
      <c r="G27" s="61" t="s">
        <v>59</v>
      </c>
      <c r="H27" s="29"/>
      <c r="I27" s="30"/>
    </row>
    <row r="28" spans="1:9" s="2" customFormat="1" ht="11.85" customHeight="1" x14ac:dyDescent="0.3">
      <c r="A28" s="26" t="s">
        <v>32</v>
      </c>
      <c r="B28" s="27">
        <v>744</v>
      </c>
      <c r="C28" s="31">
        <v>0.53</v>
      </c>
      <c r="D28" s="59">
        <v>0</v>
      </c>
      <c r="E28" s="60">
        <v>2258.3333333333335</v>
      </c>
      <c r="F28" s="27">
        <v>744</v>
      </c>
      <c r="G28" s="61" t="s">
        <v>59</v>
      </c>
      <c r="H28" s="29"/>
      <c r="I28" s="30"/>
    </row>
    <row r="29" spans="1:9" s="2" customFormat="1" ht="11.85" customHeight="1" x14ac:dyDescent="0.3">
      <c r="A29" s="26" t="s">
        <v>33</v>
      </c>
      <c r="B29" s="27">
        <v>744</v>
      </c>
      <c r="C29" s="31">
        <v>0.86</v>
      </c>
      <c r="D29" s="59">
        <v>1975</v>
      </c>
      <c r="E29" s="60">
        <v>200</v>
      </c>
      <c r="F29" s="27">
        <v>672</v>
      </c>
      <c r="G29" s="61" t="s">
        <v>59</v>
      </c>
      <c r="H29" s="29"/>
      <c r="I29" s="30"/>
    </row>
    <row r="30" spans="1:9" s="2" customFormat="1" ht="11.85" customHeight="1" x14ac:dyDescent="0.3">
      <c r="A30" s="26" t="s">
        <v>34</v>
      </c>
      <c r="B30" s="27">
        <v>744</v>
      </c>
      <c r="C30" s="31">
        <v>0.43</v>
      </c>
      <c r="D30" s="59">
        <v>0</v>
      </c>
      <c r="E30" s="60">
        <v>2358.3333333333335</v>
      </c>
      <c r="F30" s="27">
        <v>672</v>
      </c>
      <c r="G30" s="61" t="s">
        <v>59</v>
      </c>
      <c r="H30" s="29"/>
      <c r="I30" s="30"/>
    </row>
    <row r="31" spans="1:9" s="2" customFormat="1" ht="11.85" customHeight="1" x14ac:dyDescent="0.3">
      <c r="A31" s="26" t="s">
        <v>35</v>
      </c>
      <c r="B31" s="27">
        <v>720</v>
      </c>
      <c r="C31" s="31">
        <v>1.07</v>
      </c>
      <c r="D31" s="59">
        <v>1437.5</v>
      </c>
      <c r="E31" s="60">
        <v>533.33333333333348</v>
      </c>
      <c r="F31" s="27">
        <v>744</v>
      </c>
      <c r="G31" s="61" t="s">
        <v>59</v>
      </c>
      <c r="H31" s="29"/>
      <c r="I31" s="30"/>
    </row>
    <row r="32" spans="1:9" s="2" customFormat="1" ht="11.85" customHeight="1" x14ac:dyDescent="0.3">
      <c r="A32" s="26" t="s">
        <v>36</v>
      </c>
      <c r="B32" s="27">
        <v>720</v>
      </c>
      <c r="C32" s="31">
        <v>0.53500000000000003</v>
      </c>
      <c r="D32" s="59">
        <v>0</v>
      </c>
      <c r="E32" s="60">
        <v>2375</v>
      </c>
      <c r="F32" s="27">
        <v>744</v>
      </c>
      <c r="G32" s="61" t="s">
        <v>59</v>
      </c>
      <c r="H32" s="29"/>
      <c r="I32" s="30"/>
    </row>
    <row r="33" spans="1:9" s="2" customFormat="1" ht="11.85" customHeight="1" x14ac:dyDescent="0.3">
      <c r="A33" s="26" t="s">
        <v>37</v>
      </c>
      <c r="B33" s="27">
        <v>744</v>
      </c>
      <c r="C33" s="31">
        <v>1.34</v>
      </c>
      <c r="D33" s="59">
        <v>1808.3333333333335</v>
      </c>
      <c r="E33" s="60">
        <v>1147.9166666666665</v>
      </c>
      <c r="F33" s="27">
        <v>720</v>
      </c>
      <c r="G33" s="61" t="s">
        <v>59</v>
      </c>
      <c r="H33" s="29"/>
      <c r="I33" s="30"/>
    </row>
    <row r="34" spans="1:9" s="2" customFormat="1" ht="11.85" customHeight="1" x14ac:dyDescent="0.3">
      <c r="A34" s="26" t="s">
        <v>38</v>
      </c>
      <c r="B34" s="27">
        <v>744</v>
      </c>
      <c r="C34" s="31">
        <v>0.67</v>
      </c>
      <c r="D34" s="59">
        <v>1112.5</v>
      </c>
      <c r="E34" s="60">
        <v>3925.8333333333335</v>
      </c>
      <c r="F34" s="27">
        <v>720</v>
      </c>
      <c r="G34" s="61" t="s">
        <v>59</v>
      </c>
      <c r="H34" s="29"/>
      <c r="I34" s="30"/>
    </row>
    <row r="35" spans="1:9" s="2" customFormat="1" ht="11.85" customHeight="1" x14ac:dyDescent="0.3">
      <c r="A35" s="26" t="s">
        <v>39</v>
      </c>
      <c r="B35" s="27">
        <v>720</v>
      </c>
      <c r="C35" s="31">
        <v>1.92</v>
      </c>
      <c r="D35" s="59">
        <v>1650</v>
      </c>
      <c r="E35" s="60">
        <v>4881.25</v>
      </c>
      <c r="F35" s="27">
        <v>744</v>
      </c>
      <c r="G35" s="61" t="s">
        <v>59</v>
      </c>
      <c r="H35" s="29"/>
      <c r="I35" s="30"/>
    </row>
    <row r="36" spans="1:9" s="2" customFormat="1" ht="11.85" customHeight="1" x14ac:dyDescent="0.3">
      <c r="A36" s="26" t="s">
        <v>40</v>
      </c>
      <c r="B36" s="27">
        <v>720</v>
      </c>
      <c r="C36" s="31">
        <v>0.96</v>
      </c>
      <c r="D36" s="59">
        <v>3500</v>
      </c>
      <c r="E36" s="60">
        <v>0</v>
      </c>
      <c r="F36" s="27">
        <v>744</v>
      </c>
      <c r="G36" s="61" t="s">
        <v>59</v>
      </c>
      <c r="H36" s="29"/>
      <c r="I36" s="30"/>
    </row>
    <row r="37" spans="1:9" s="2" customFormat="1" ht="11.85" customHeight="1" x14ac:dyDescent="0.3">
      <c r="A37" s="26" t="s">
        <v>41</v>
      </c>
      <c r="B37" s="27">
        <v>744</v>
      </c>
      <c r="C37" s="31">
        <v>2.7</v>
      </c>
      <c r="D37" s="59">
        <v>2074.9999999999991</v>
      </c>
      <c r="E37" s="60">
        <v>9718.75</v>
      </c>
      <c r="F37" s="27">
        <v>720</v>
      </c>
      <c r="G37" s="61" t="s">
        <v>59</v>
      </c>
      <c r="H37" s="29"/>
      <c r="I37" s="30"/>
    </row>
    <row r="38" spans="1:9" s="2" customFormat="1" ht="11.85" customHeight="1" x14ac:dyDescent="0.3">
      <c r="A38" s="26" t="s">
        <v>42</v>
      </c>
      <c r="B38" s="27">
        <v>744</v>
      </c>
      <c r="C38" s="31">
        <v>1.35</v>
      </c>
      <c r="D38" s="59">
        <v>7291.666666666667</v>
      </c>
      <c r="E38" s="60">
        <v>14.583333333333334</v>
      </c>
      <c r="F38" s="27">
        <v>720</v>
      </c>
      <c r="G38" s="61" t="s">
        <v>59</v>
      </c>
      <c r="H38" s="29"/>
      <c r="I38" s="30"/>
    </row>
    <row r="39" spans="1:9" s="2" customFormat="1" ht="11.85" customHeight="1" x14ac:dyDescent="0.3">
      <c r="A39" s="26" t="s">
        <v>43</v>
      </c>
      <c r="B39" s="27">
        <v>744</v>
      </c>
      <c r="C39" s="31">
        <v>2.98</v>
      </c>
      <c r="D39" s="59">
        <v>1175</v>
      </c>
      <c r="E39" s="60">
        <v>4437.5</v>
      </c>
      <c r="F39" s="27">
        <v>744</v>
      </c>
      <c r="G39" s="61" t="s">
        <v>59</v>
      </c>
      <c r="H39" s="29"/>
      <c r="I39" s="30"/>
    </row>
    <row r="40" spans="1:9" s="2" customFormat="1" ht="11.85" customHeight="1" x14ac:dyDescent="0.3">
      <c r="A40" s="26" t="s">
        <v>44</v>
      </c>
      <c r="B40" s="27">
        <v>744</v>
      </c>
      <c r="C40" s="31">
        <v>1.49</v>
      </c>
      <c r="D40" s="59">
        <v>5937.5</v>
      </c>
      <c r="E40" s="60">
        <v>0</v>
      </c>
      <c r="F40" s="27">
        <v>744</v>
      </c>
      <c r="G40" s="61" t="s">
        <v>59</v>
      </c>
      <c r="H40" s="29"/>
      <c r="I40" s="30"/>
    </row>
    <row r="41" spans="1:9" s="2" customFormat="1" ht="11.85" customHeight="1" x14ac:dyDescent="0.3">
      <c r="A41" s="26" t="s">
        <v>45</v>
      </c>
      <c r="B41" s="27">
        <v>672</v>
      </c>
      <c r="C41" s="31">
        <v>1.97</v>
      </c>
      <c r="D41" s="59">
        <v>1129.1666666666665</v>
      </c>
      <c r="E41" s="60">
        <v>2983.3333333333335</v>
      </c>
      <c r="F41" s="27">
        <v>744</v>
      </c>
      <c r="G41" s="61" t="s">
        <v>59</v>
      </c>
      <c r="H41" s="29"/>
      <c r="I41" s="30"/>
    </row>
    <row r="42" spans="1:9" s="2" customFormat="1" ht="11.85" customHeight="1" x14ac:dyDescent="0.3">
      <c r="A42" s="26" t="s">
        <v>46</v>
      </c>
      <c r="B42" s="27">
        <v>672</v>
      </c>
      <c r="C42" s="31">
        <v>0.98499999999999999</v>
      </c>
      <c r="D42" s="59">
        <v>3629.1666666666665</v>
      </c>
      <c r="E42" s="60">
        <v>0</v>
      </c>
      <c r="F42" s="27">
        <v>744</v>
      </c>
      <c r="G42" s="61" t="s">
        <v>59</v>
      </c>
      <c r="H42" s="29"/>
      <c r="I42" s="30"/>
    </row>
    <row r="43" spans="1:9" s="2" customFormat="1" ht="11.85" customHeight="1" x14ac:dyDescent="0.3">
      <c r="A43" s="26" t="s">
        <v>47</v>
      </c>
      <c r="B43" s="27">
        <v>744</v>
      </c>
      <c r="C43" s="31">
        <v>1.64</v>
      </c>
      <c r="D43" s="59">
        <v>1450</v>
      </c>
      <c r="E43" s="60">
        <v>1377.0833333333333</v>
      </c>
      <c r="F43" s="27">
        <v>720</v>
      </c>
      <c r="G43" s="61" t="s">
        <v>59</v>
      </c>
      <c r="H43" s="29"/>
      <c r="I43" s="30"/>
    </row>
    <row r="44" spans="1:9" s="2" customFormat="1" ht="11.85" customHeight="1" thickBot="1" x14ac:dyDescent="0.35">
      <c r="A44" s="26" t="s">
        <v>48</v>
      </c>
      <c r="B44" s="27">
        <v>744</v>
      </c>
      <c r="C44" s="56">
        <v>0.82</v>
      </c>
      <c r="D44" s="57">
        <v>875</v>
      </c>
      <c r="E44" s="58">
        <v>41.666666666666664</v>
      </c>
      <c r="F44" s="27">
        <v>720</v>
      </c>
      <c r="G44" s="61" t="s">
        <v>59</v>
      </c>
      <c r="H44" s="29"/>
      <c r="I44" s="30"/>
    </row>
    <row r="45" spans="1:9" s="2" customFormat="1" ht="12" customHeight="1" thickTop="1" thickBot="1" x14ac:dyDescent="0.35">
      <c r="A45" s="32" t="s">
        <v>0</v>
      </c>
      <c r="B45" s="33" t="s">
        <v>59</v>
      </c>
      <c r="C45" s="56">
        <v>0</v>
      </c>
      <c r="D45" s="57">
        <v>0</v>
      </c>
      <c r="E45" s="58">
        <v>0</v>
      </c>
      <c r="F45" s="33"/>
      <c r="G45" s="34"/>
      <c r="H45" s="35"/>
      <c r="I45" s="36"/>
    </row>
    <row r="46" spans="1:9" s="2" customFormat="1" ht="12" customHeight="1" thickTop="1" thickBot="1" x14ac:dyDescent="0.35">
      <c r="A46" s="1"/>
      <c r="B46" s="62" t="s">
        <v>2</v>
      </c>
      <c r="C46" s="63"/>
      <c r="D46" s="63"/>
      <c r="E46" s="64"/>
      <c r="F46" s="62" t="s">
        <v>61</v>
      </c>
      <c r="G46" s="63"/>
      <c r="H46" s="63"/>
      <c r="I46" s="64"/>
    </row>
    <row r="47" spans="1:9" s="2" customFormat="1" ht="27" thickTop="1" x14ac:dyDescent="0.3">
      <c r="A47" s="37" t="s">
        <v>49</v>
      </c>
      <c r="B47" s="38" t="s">
        <v>50</v>
      </c>
      <c r="C47" s="39"/>
      <c r="D47" s="40" t="s">
        <v>8</v>
      </c>
      <c r="E47" s="41" t="s">
        <v>9</v>
      </c>
      <c r="F47" s="38" t="s">
        <v>50</v>
      </c>
      <c r="G47" s="39"/>
      <c r="H47" s="40" t="s">
        <v>8</v>
      </c>
      <c r="I47" s="41" t="s">
        <v>9</v>
      </c>
    </row>
    <row r="48" spans="1:9" s="2" customFormat="1" ht="11.85" customHeight="1" x14ac:dyDescent="0.3">
      <c r="A48" s="42" t="s">
        <v>51</v>
      </c>
      <c r="B48" s="43">
        <v>1</v>
      </c>
      <c r="C48" s="44"/>
      <c r="D48" s="45">
        <f>+D5/(SUMPRODUCT(D10:D12,C10:C12,B$10:B$12)+SUMPRODUCT(D13:D44,C$13:C$44,B$13:B$44))*1000</f>
        <v>3.9928116517610892</v>
      </c>
      <c r="E48" s="46">
        <f>+E5/(SUMPRODUCT(E10:E12,C10:C12,B$10:B$12)+SUMPRODUCT(E13:E44,C$13:C$44,B$13:B$44))*1000</f>
        <v>3.3251769277073282</v>
      </c>
      <c r="F48" s="43">
        <v>1</v>
      </c>
      <c r="G48" s="44"/>
      <c r="H48" s="45" t="e">
        <f>+H5/(SUMPRODUCT(H10:H12,G10:G12,F$10:F$12)+SUMPRODUCT(H13:H44,G$13:G$44,F$13:F$44))*1000</f>
        <v>#DIV/0!</v>
      </c>
      <c r="I48" s="46" t="e">
        <f>+I5/(SUMPRODUCT(I10:I12,G10:G12,F$10:F$12)+SUMPRODUCT(I13:I44,G$13:G$44,F$13:F$44))*1000</f>
        <v>#DIV/0!</v>
      </c>
    </row>
    <row r="49" spans="1:9" s="2" customFormat="1" ht="11.85" customHeight="1" x14ac:dyDescent="0.3">
      <c r="A49" s="42" t="s">
        <v>52</v>
      </c>
      <c r="B49" s="43">
        <v>0.5</v>
      </c>
      <c r="C49" s="44"/>
      <c r="D49" s="45">
        <f>D$48*B49</f>
        <v>1.9964058258805446</v>
      </c>
      <c r="E49" s="47">
        <f>E$48*B49</f>
        <v>1.6625884638536641</v>
      </c>
      <c r="F49" s="43">
        <v>0.5</v>
      </c>
      <c r="G49" s="44"/>
      <c r="H49" s="45" t="e">
        <f>H$48*F49</f>
        <v>#DIV/0!</v>
      </c>
      <c r="I49" s="47" t="e">
        <f>I$48*F49</f>
        <v>#DIV/0!</v>
      </c>
    </row>
    <row r="50" spans="1:9" s="2" customFormat="1" ht="11.85" customHeight="1" x14ac:dyDescent="0.3">
      <c r="A50" s="1"/>
      <c r="B50" s="48"/>
      <c r="C50" s="48"/>
      <c r="D50" s="49"/>
    </row>
    <row r="51" spans="1:9" s="2" customFormat="1" ht="11.85" customHeight="1" x14ac:dyDescent="0.3">
      <c r="A51" s="50"/>
      <c r="B51" s="48" t="s">
        <v>53</v>
      </c>
      <c r="C51" s="48"/>
      <c r="D51" s="49"/>
    </row>
    <row r="52" spans="1:9" s="2" customFormat="1" ht="11.85" customHeight="1" thickBot="1" x14ac:dyDescent="0.35">
      <c r="A52" s="1"/>
      <c r="B52" s="48"/>
      <c r="C52" s="48"/>
      <c r="D52" s="49"/>
    </row>
    <row r="53" spans="1:9" ht="11.85" customHeight="1" thickTop="1" x14ac:dyDescent="0.3">
      <c r="A53" s="52" t="s">
        <v>54</v>
      </c>
    </row>
    <row r="54" spans="1:9" ht="26.4" x14ac:dyDescent="0.3">
      <c r="A54" s="53" t="s">
        <v>55</v>
      </c>
    </row>
    <row r="55" spans="1:9" ht="11.85" customHeight="1" x14ac:dyDescent="0.3">
      <c r="A55" s="54" t="s">
        <v>56</v>
      </c>
    </row>
    <row r="56" spans="1:9" ht="11.85" customHeight="1" x14ac:dyDescent="0.3">
      <c r="A56" s="54" t="s">
        <v>57</v>
      </c>
    </row>
    <row r="57" spans="1:9" ht="11.85" customHeight="1" thickBot="1" x14ac:dyDescent="0.35">
      <c r="A57" s="55" t="s">
        <v>58</v>
      </c>
    </row>
    <row r="58" spans="1:9" ht="11.85" customHeight="1" thickTop="1" x14ac:dyDescent="0.3"/>
  </sheetData>
  <sheetProtection selectLockedCells="1"/>
  <mergeCells count="8">
    <mergeCell ref="B4:E4"/>
    <mergeCell ref="F4:I4"/>
    <mergeCell ref="B3:E3"/>
    <mergeCell ref="F3:I3"/>
    <mergeCell ref="B46:E46"/>
    <mergeCell ref="F46:I46"/>
    <mergeCell ref="D9:E9"/>
    <mergeCell ref="H9:I9"/>
  </mergeCells>
  <pageMargins left="0.7" right="0.7" top="0.75" bottom="0.75" header="0.3" footer="0.3"/>
  <pageSetup paperSize="9" scale="6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Tariffs forecast template</vt:lpstr>
      <vt:lpstr>'Tariffs forecast template'!Print_Titles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Marius Adrian Ionita</dc:creator>
  <cp:lastModifiedBy>Mihai Iuliu Fodor</cp:lastModifiedBy>
  <dcterms:created xsi:type="dcterms:W3CDTF">2018-07-31T11:06:43Z</dcterms:created>
  <dcterms:modified xsi:type="dcterms:W3CDTF">2023-07-21T09:55:48Z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