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D:\Adrian\Tarife\Tarif transport\21-22\tarife aprobate\publicare 01.09.2021\iunie 2021\engleza\"/>
    </mc:Choice>
  </mc:AlternateContent>
  <xr:revisionPtr revIDLastSave="0" documentId="13_ncr:1_{ED81744F-5E1A-4F65-85B5-8BCC79DAA018}" xr6:coauthVersionLast="36" xr6:coauthVersionMax="36" xr10:uidLastSave="{00000000-0000-0000-0000-000000000000}"/>
  <bookViews>
    <workbookView xWindow="0" yWindow="0" windowWidth="19200" windowHeight="6165" xr2:uid="{00000000-000D-0000-FFFF-FFFF00000000}"/>
  </bookViews>
  <sheets>
    <sheet name="Tariffs forecast templat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ill" localSheetId="0" hidden="1">[1]Fe!#REF!</definedName>
    <definedName name="_Fill" hidden="1">[1]Fe!#REF!</definedName>
    <definedName name="a" localSheetId="0" hidden="1">[2]Fe!#REF!</definedName>
    <definedName name="a" hidden="1">[3]Fe!#REF!</definedName>
    <definedName name="aa" localSheetId="0" hidden="1">[2]Fe!#REF!</definedName>
    <definedName name="aa" hidden="1">[3]Fe!#REF!</definedName>
    <definedName name="amortizare" localSheetId="0" hidden="1">[4]Fe!#REF!</definedName>
    <definedName name="amortizare" hidden="1">[5]Fe!#REF!</definedName>
    <definedName name="ddd" localSheetId="0">#REF!</definedName>
    <definedName name="ddd">#REF!</definedName>
    <definedName name="extras_1" localSheetId="0">'Tariffs forecast template'!#REF!</definedName>
    <definedName name="extras_1">#REF!</definedName>
    <definedName name="Fees" localSheetId="0">[6]bei!#REF!</definedName>
    <definedName name="Fees">[6]bei!#REF!</definedName>
    <definedName name="fill" localSheetId="0" hidden="1">[2]Fe!#REF!</definedName>
    <definedName name="fill" hidden="1">[2]Fe!#REF!</definedName>
    <definedName name="montat_robinet_pe_conducta" localSheetId="0">[7]Q2013!#REF!</definedName>
    <definedName name="montat_robinet_pe_conducta">[8]Q2013!#REF!</definedName>
    <definedName name="Print_Area_MI" localSheetId="0">'Tariffs forecast template'!#REF!</definedName>
    <definedName name="Print_Area_MI">#REF!</definedName>
    <definedName name="_xlnm.Print_Titles" localSheetId="0">'Tariffs forecast template'!$A:$A</definedName>
    <definedName name="sss" localSheetId="0">[7]Q2013!#REF!</definedName>
    <definedName name="sss">[7]Q2013!#REF!</definedName>
    <definedName name="xy" localSheetId="0">#REF!</definedName>
    <definedName name="xy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M48" i="2" s="1"/>
  <c r="M49" i="2" s="1"/>
  <c r="L5" i="2"/>
  <c r="L48" i="2" s="1"/>
  <c r="L49" i="2" s="1"/>
  <c r="I5" i="2"/>
  <c r="I48" i="2" s="1"/>
  <c r="I49" i="2" s="1"/>
  <c r="H5" i="2"/>
  <c r="H48" i="2" s="1"/>
  <c r="H49" i="2" s="1"/>
  <c r="E5" i="2"/>
  <c r="E48" i="2" s="1"/>
  <c r="E49" i="2" s="1"/>
  <c r="D5" i="2"/>
  <c r="D48" i="2" s="1"/>
  <c r="D49" i="2" s="1"/>
</calcChain>
</file>

<file path=xl/sharedStrings.xml><?xml version="1.0" encoding="utf-8"?>
<sst xmlns="http://schemas.openxmlformats.org/spreadsheetml/2006/main" count="152" uniqueCount="63">
  <si>
    <t>TOTAL</t>
  </si>
  <si>
    <t>Simplified tariff model</t>
  </si>
  <si>
    <t>Gas year oct.2020-sept.2021 forecasted</t>
  </si>
  <si>
    <t>Gas year oct.2022-sept.2023 forecasted</t>
  </si>
  <si>
    <t>Gas year oct.2023-sept.2024 forecasted</t>
  </si>
  <si>
    <t>Total revenue (thousand RON)</t>
  </si>
  <si>
    <t>Fixed component of total revenue (thousand RON)</t>
  </si>
  <si>
    <t>Percent of total revenue allocation by fix revenue</t>
  </si>
  <si>
    <t>Percent of fix revenue allocation by entry/exit points</t>
  </si>
  <si>
    <t>Capacity booking estimations</t>
  </si>
  <si>
    <t>group of entry points</t>
  </si>
  <si>
    <t>group of exit points</t>
  </si>
  <si>
    <t>Revenue - thousand RON</t>
  </si>
  <si>
    <t>no. of hours</t>
  </si>
  <si>
    <t>ratio</t>
  </si>
  <si>
    <t>capacity MWh</t>
  </si>
  <si>
    <t>Long-term firm capacities</t>
  </si>
  <si>
    <t>Long-term storage entry</t>
  </si>
  <si>
    <t>Long-term storage exit</t>
  </si>
  <si>
    <t>Short-term firm capacities Q II summer</t>
  </si>
  <si>
    <t>Short-term firm capacities Q II summer storage</t>
  </si>
  <si>
    <t xml:space="preserve">Short-term firm capacities Q III summer </t>
  </si>
  <si>
    <t>Short-term firm capacities Q III summer storage</t>
  </si>
  <si>
    <t>Short-term firm capacities Q IV winter</t>
  </si>
  <si>
    <t>Short-term firm capacities Q IV winter storage</t>
  </si>
  <si>
    <t>Short-term firm capacities Q I winter</t>
  </si>
  <si>
    <t>Short-term firm capacities Q I winter storage</t>
  </si>
  <si>
    <t>Short-term firm capacities April summer</t>
  </si>
  <si>
    <t>Short-term firm capacities April summer storage</t>
  </si>
  <si>
    <t>Short-term firm capacities May summer</t>
  </si>
  <si>
    <t>Short-term firm capacities May summer storage</t>
  </si>
  <si>
    <t>Short-term firm capacities June summer</t>
  </si>
  <si>
    <t>Short-term firm capacities June summer storage</t>
  </si>
  <si>
    <t>Short-term firm capacities July summer</t>
  </si>
  <si>
    <t>Short-term firm capacities July summer storage</t>
  </si>
  <si>
    <t>Short-term firm capacities August summer</t>
  </si>
  <si>
    <t>Short-term firm capacities August summer storage</t>
  </si>
  <si>
    <t>Short-term firm capacities September summer</t>
  </si>
  <si>
    <t>Short-term firm capacities September summer storage</t>
  </si>
  <si>
    <t>Short-term firm capacities October winter</t>
  </si>
  <si>
    <t>Short-term firm capacities October winter storage</t>
  </si>
  <si>
    <t>Short-term firm capacities November winter</t>
  </si>
  <si>
    <t>Short-term firm capacities November winter storage</t>
  </si>
  <si>
    <t>Short-term firm capacities  December winter</t>
  </si>
  <si>
    <t>Short-term firm capacities  December winter storage</t>
  </si>
  <si>
    <t>Short-term firm capacities January winter</t>
  </si>
  <si>
    <t>Short-term firm capacities January winter storage</t>
  </si>
  <si>
    <t>Short-term firm capacities February winter</t>
  </si>
  <si>
    <t>Short-term firm capacities February winter storage</t>
  </si>
  <si>
    <t>Short-term firm capacities March winter</t>
  </si>
  <si>
    <t>Short-term firm capacities March winter storage</t>
  </si>
  <si>
    <t>Reference prices</t>
  </si>
  <si>
    <t>multiplier</t>
  </si>
  <si>
    <t>Reference price lei/MWh/h</t>
  </si>
  <si>
    <t>Reference price-storage lei/MWh/h</t>
  </si>
  <si>
    <t>green cells may be filled-in with the values estimated by the users</t>
  </si>
  <si>
    <t>Instructions for use:</t>
  </si>
  <si>
    <t>For estimating the possible evolution of gas transmission tariffs users must fill-in the green cells with estimations regarding:</t>
  </si>
  <si>
    <t xml:space="preserve"> - Total revenue estimated</t>
  </si>
  <si>
    <t xml:space="preserve"> - Transmission capacity estimated  to be booked  for each type of product</t>
  </si>
  <si>
    <t xml:space="preserve"> - Multiplication ratios estimated for the short-term capacity booking products</t>
  </si>
  <si>
    <t xml:space="preserve"> </t>
  </si>
  <si>
    <t>Gas year oct.2021-sept.2022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</si>
</sst>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color indexed="8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0"/>
      <name val="Arial Narrow"/>
      <family val="2"/>
    </font>
    <font>
      <sz val="9"/>
      <color rgb="FF000000"/>
      <name val="Arial Narrow"/>
      <family val="2"/>
    </font>
    <font>
      <sz val="9"/>
      <color rgb="FF712D1C"/>
      <name val="Arial Narrow"/>
      <family val="2"/>
    </font>
    <font>
      <b/>
      <sz val="9"/>
      <color rgb="FF000000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</fills>
  <borders count="3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 style="double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double">
        <color indexed="8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double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164" fontId="1" fillId="0" borderId="0"/>
    <xf numFmtId="164" fontId="10" fillId="0" borderId="0"/>
  </cellStyleXfs>
  <cellXfs count="72">
    <xf numFmtId="0" fontId="0" fillId="0" borderId="0" xfId="0"/>
    <xf numFmtId="164" fontId="2" fillId="0" borderId="0" xfId="2" applyFont="1" applyProtection="1"/>
    <xf numFmtId="3" fontId="2" fillId="0" borderId="0" xfId="2" applyNumberFormat="1" applyFont="1" applyProtection="1"/>
    <xf numFmtId="164" fontId="6" fillId="0" borderId="4" xfId="2" applyFont="1" applyBorder="1" applyProtection="1"/>
    <xf numFmtId="164" fontId="6" fillId="0" borderId="7" xfId="2" applyFont="1" applyBorder="1" applyProtection="1"/>
    <xf numFmtId="3" fontId="7" fillId="3" borderId="4" xfId="2" applyNumberFormat="1" applyFont="1" applyFill="1" applyBorder="1" applyProtection="1"/>
    <xf numFmtId="165" fontId="8" fillId="3" borderId="5" xfId="1" applyNumberFormat="1" applyFont="1" applyFill="1" applyBorder="1" applyProtection="1"/>
    <xf numFmtId="3" fontId="6" fillId="0" borderId="5" xfId="2" applyNumberFormat="1" applyFont="1" applyBorder="1" applyProtection="1"/>
    <xf numFmtId="3" fontId="6" fillId="0" borderId="6" xfId="2" applyNumberFormat="1" applyFont="1" applyBorder="1" applyProtection="1"/>
    <xf numFmtId="3" fontId="9" fillId="3" borderId="4" xfId="2" applyNumberFormat="1" applyFont="1" applyFill="1" applyBorder="1" applyProtection="1"/>
    <xf numFmtId="165" fontId="9" fillId="3" borderId="5" xfId="1" applyNumberFormat="1" applyFont="1" applyFill="1" applyBorder="1" applyProtection="1"/>
    <xf numFmtId="10" fontId="2" fillId="0" borderId="5" xfId="2" applyNumberFormat="1" applyFont="1" applyBorder="1" applyProtection="1"/>
    <xf numFmtId="10" fontId="2" fillId="0" borderId="6" xfId="2" applyNumberFormat="1" applyFont="1" applyBorder="1" applyProtection="1"/>
    <xf numFmtId="164" fontId="6" fillId="0" borderId="8" xfId="2" applyFont="1" applyBorder="1" applyProtection="1"/>
    <xf numFmtId="4" fontId="2" fillId="0" borderId="9" xfId="2" applyNumberFormat="1" applyFont="1" applyBorder="1" applyProtection="1"/>
    <xf numFmtId="3" fontId="2" fillId="0" borderId="10" xfId="2" applyNumberFormat="1" applyFont="1" applyBorder="1" applyProtection="1"/>
    <xf numFmtId="10" fontId="2" fillId="0" borderId="10" xfId="2" applyNumberFormat="1" applyFont="1" applyBorder="1" applyProtection="1"/>
    <xf numFmtId="10" fontId="2" fillId="0" borderId="11" xfId="2" applyNumberFormat="1" applyFont="1" applyBorder="1" applyProtection="1"/>
    <xf numFmtId="164" fontId="2" fillId="0" borderId="12" xfId="2" applyFont="1" applyBorder="1" applyProtection="1"/>
    <xf numFmtId="3" fontId="3" fillId="0" borderId="13" xfId="2" applyNumberFormat="1" applyFont="1" applyBorder="1" applyProtection="1"/>
    <xf numFmtId="3" fontId="3" fillId="0" borderId="14" xfId="2" applyNumberFormat="1" applyFont="1" applyBorder="1" applyProtection="1"/>
    <xf numFmtId="164" fontId="3" fillId="0" borderId="15" xfId="2" applyFont="1" applyBorder="1" applyAlignment="1" applyProtection="1">
      <alignment horizontal="center" wrapText="1"/>
    </xf>
    <xf numFmtId="164" fontId="3" fillId="0" borderId="16" xfId="2" applyFont="1" applyBorder="1" applyAlignment="1" applyProtection="1">
      <alignment horizontal="center" wrapText="1"/>
    </xf>
    <xf numFmtId="164" fontId="2" fillId="0" borderId="17" xfId="2" applyFont="1" applyBorder="1" applyProtection="1"/>
    <xf numFmtId="3" fontId="3" fillId="0" borderId="18" xfId="2" applyNumberFormat="1" applyFont="1" applyBorder="1" applyAlignment="1" applyProtection="1">
      <alignment horizontal="center"/>
    </xf>
    <xf numFmtId="3" fontId="3" fillId="0" borderId="19" xfId="2" applyNumberFormat="1" applyFont="1" applyBorder="1" applyAlignment="1" applyProtection="1">
      <alignment horizontal="center"/>
    </xf>
    <xf numFmtId="164" fontId="3" fillId="0" borderId="17" xfId="3" applyFont="1" applyFill="1" applyBorder="1" applyAlignment="1" applyProtection="1">
      <alignment horizontal="justify" vertical="center" wrapText="1"/>
    </xf>
    <xf numFmtId="0" fontId="3" fillId="0" borderId="18" xfId="3" applyNumberFormat="1" applyFont="1" applyFill="1" applyBorder="1" applyAlignment="1" applyProtection="1">
      <alignment horizontal="right" vertical="center" wrapText="1"/>
    </xf>
    <xf numFmtId="3" fontId="2" fillId="0" borderId="19" xfId="2" applyNumberFormat="1" applyFont="1" applyBorder="1" applyProtection="1"/>
    <xf numFmtId="3" fontId="2" fillId="2" borderId="19" xfId="2" applyNumberFormat="1" applyFont="1" applyFill="1" applyBorder="1" applyProtection="1">
      <protection locked="0"/>
    </xf>
    <xf numFmtId="3" fontId="2" fillId="2" borderId="23" xfId="2" applyNumberFormat="1" applyFont="1" applyFill="1" applyBorder="1" applyProtection="1">
      <protection locked="0"/>
    </xf>
    <xf numFmtId="4" fontId="2" fillId="0" borderId="19" xfId="2" applyNumberFormat="1" applyFont="1" applyBorder="1" applyProtection="1"/>
    <xf numFmtId="164" fontId="3" fillId="0" borderId="24" xfId="3" applyFont="1" applyFill="1" applyBorder="1" applyAlignment="1" applyProtection="1">
      <alignment horizontal="justify" vertical="center" wrapText="1"/>
    </xf>
    <xf numFmtId="0" fontId="3" fillId="0" borderId="25" xfId="3" applyNumberFormat="1" applyFont="1" applyFill="1" applyBorder="1" applyAlignment="1" applyProtection="1">
      <alignment horizontal="right" vertical="center" wrapText="1"/>
    </xf>
    <xf numFmtId="4" fontId="3" fillId="0" borderId="26" xfId="2" applyNumberFormat="1" applyFont="1" applyBorder="1" applyProtection="1"/>
    <xf numFmtId="3" fontId="3" fillId="0" borderId="26" xfId="2" applyNumberFormat="1" applyFont="1" applyBorder="1" applyProtection="1"/>
    <xf numFmtId="3" fontId="3" fillId="0" borderId="27" xfId="2" applyNumberFormat="1" applyFont="1" applyBorder="1" applyProtection="1"/>
    <xf numFmtId="164" fontId="6" fillId="4" borderId="28" xfId="2" applyFont="1" applyFill="1" applyBorder="1" applyProtection="1"/>
    <xf numFmtId="3" fontId="3" fillId="4" borderId="29" xfId="2" applyNumberFormat="1" applyFont="1" applyFill="1" applyBorder="1" applyAlignment="1" applyProtection="1">
      <alignment horizontal="center" wrapText="1"/>
    </xf>
    <xf numFmtId="3" fontId="2" fillId="4" borderId="29" xfId="2" applyNumberFormat="1" applyFont="1" applyFill="1" applyBorder="1" applyProtection="1"/>
    <xf numFmtId="164" fontId="3" fillId="4" borderId="29" xfId="2" applyFont="1" applyFill="1" applyBorder="1" applyAlignment="1" applyProtection="1">
      <alignment horizontal="center" wrapText="1"/>
    </xf>
    <xf numFmtId="164" fontId="3" fillId="4" borderId="30" xfId="2" applyFont="1" applyFill="1" applyBorder="1" applyAlignment="1" applyProtection="1">
      <alignment horizontal="center" wrapText="1"/>
    </xf>
    <xf numFmtId="164" fontId="3" fillId="4" borderId="22" xfId="3" applyFont="1" applyFill="1" applyBorder="1" applyAlignment="1" applyProtection="1">
      <alignment horizontal="justify" vertical="center" wrapText="1"/>
    </xf>
    <xf numFmtId="2" fontId="3" fillId="4" borderId="19" xfId="3" applyNumberFormat="1" applyFont="1" applyFill="1" applyBorder="1" applyAlignment="1" applyProtection="1">
      <alignment horizontal="right" vertical="center" wrapText="1"/>
    </xf>
    <xf numFmtId="3" fontId="2" fillId="4" borderId="19" xfId="2" applyNumberFormat="1" applyFont="1" applyFill="1" applyBorder="1" applyProtection="1"/>
    <xf numFmtId="4" fontId="2" fillId="4" borderId="19" xfId="2" applyNumberFormat="1" applyFont="1" applyFill="1" applyBorder="1" applyProtection="1"/>
    <xf numFmtId="2" fontId="2" fillId="4" borderId="31" xfId="2" applyNumberFormat="1" applyFont="1" applyFill="1" applyBorder="1" applyProtection="1"/>
    <xf numFmtId="4" fontId="2" fillId="4" borderId="31" xfId="2" applyNumberFormat="1" applyFont="1" applyFill="1" applyBorder="1" applyProtection="1"/>
    <xf numFmtId="4" fontId="2" fillId="0" borderId="0" xfId="2" applyNumberFormat="1" applyFont="1" applyProtection="1"/>
    <xf numFmtId="10" fontId="11" fillId="0" borderId="0" xfId="2" applyNumberFormat="1" applyFont="1" applyProtection="1"/>
    <xf numFmtId="164" fontId="2" fillId="2" borderId="0" xfId="2" applyFont="1" applyFill="1" applyProtection="1"/>
    <xf numFmtId="164" fontId="12" fillId="0" borderId="0" xfId="2" applyFont="1" applyProtection="1"/>
    <xf numFmtId="0" fontId="15" fillId="0" borderId="32" xfId="0" applyFont="1" applyBorder="1" applyAlignment="1">
      <alignment horizontal="justify" vertical="center" readingOrder="1"/>
    </xf>
    <xf numFmtId="0" fontId="13" fillId="0" borderId="33" xfId="0" applyFont="1" applyBorder="1" applyAlignment="1">
      <alignment horizontal="justify" vertical="center" readingOrder="1"/>
    </xf>
    <xf numFmtId="0" fontId="14" fillId="0" borderId="33" xfId="0" applyFont="1" applyBorder="1" applyAlignment="1">
      <alignment horizontal="justify" vertical="center" readingOrder="1"/>
    </xf>
    <xf numFmtId="0" fontId="13" fillId="0" borderId="34" xfId="0" applyFont="1" applyBorder="1" applyAlignment="1">
      <alignment horizontal="justify" vertical="center" readingOrder="1"/>
    </xf>
    <xf numFmtId="4" fontId="16" fillId="0" borderId="26" xfId="2" applyNumberFormat="1" applyFont="1" applyBorder="1" applyProtection="1"/>
    <xf numFmtId="3" fontId="16" fillId="0" borderId="26" xfId="2" applyNumberFormat="1" applyFont="1" applyBorder="1" applyProtection="1"/>
    <xf numFmtId="3" fontId="16" fillId="0" borderId="27" xfId="2" applyNumberFormat="1" applyFont="1" applyBorder="1" applyProtection="1"/>
    <xf numFmtId="3" fontId="2" fillId="0" borderId="19" xfId="2" applyNumberFormat="1" applyFont="1" applyFill="1" applyBorder="1" applyProtection="1">
      <protection locked="0"/>
    </xf>
    <xf numFmtId="3" fontId="2" fillId="0" borderId="23" xfId="2" applyNumberFormat="1" applyFont="1" applyFill="1" applyBorder="1" applyProtection="1">
      <protection locked="0"/>
    </xf>
    <xf numFmtId="4" fontId="2" fillId="2" borderId="19" xfId="2" applyNumberFormat="1" applyFont="1" applyFill="1" applyBorder="1" applyProtection="1"/>
    <xf numFmtId="3" fontId="3" fillId="0" borderId="5" xfId="2" applyNumberFormat="1" applyFont="1" applyFill="1" applyBorder="1" applyAlignment="1" applyProtection="1">
      <alignment horizontal="right"/>
    </xf>
    <xf numFmtId="0" fontId="5" fillId="0" borderId="5" xfId="0" applyFont="1" applyFill="1" applyBorder="1" applyAlignment="1" applyProtection="1">
      <alignment horizontal="right"/>
    </xf>
    <xf numFmtId="3" fontId="3" fillId="2" borderId="5" xfId="2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3" fontId="3" fillId="0" borderId="20" xfId="2" applyNumberFormat="1" applyFont="1" applyBorder="1" applyAlignment="1" applyProtection="1">
      <alignment horizontal="center"/>
    </xf>
    <xf numFmtId="3" fontId="3" fillId="0" borderId="21" xfId="2" applyNumberFormat="1" applyFont="1" applyBorder="1" applyAlignment="1" applyProtection="1">
      <alignment horizontal="center"/>
    </xf>
  </cellXfs>
  <cellStyles count="4">
    <cellStyle name="Normal" xfId="0" builtinId="0"/>
    <cellStyle name="Normal 2 2 2" xfId="2" xr:uid="{00000000-0005-0000-0000-000001000000}"/>
    <cellStyle name="Normal 2 9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s%20and%20Settings\pintea\My%20Documents\bvc-2004\bvc_2004_HG1476_activitati_real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osu/My%20Documents/Lucru/BVC_2010/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uget_2003_rectificat/Bvc2003_rectificat_aprobat_HG14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uda/Local%20Settings/Temporary%20Internet%20Files/Content.Outlook/4DL3MMXK/Tarife%20transport%2013-16%20incl-in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58"/>
  <sheetViews>
    <sheetView tabSelected="1" zoomScale="110" zoomScaleNormal="110" workbookViewId="0">
      <selection activeCell="E7" sqref="E7"/>
    </sheetView>
  </sheetViews>
  <sheetFormatPr defaultColWidth="9" defaultRowHeight="11.85" customHeight="1" x14ac:dyDescent="0.25"/>
  <cols>
    <col min="1" max="1" width="48.28515625" style="1" customWidth="1"/>
    <col min="2" max="2" width="13.28515625" style="2" customWidth="1"/>
    <col min="3" max="4" width="11.140625" style="2" customWidth="1"/>
    <col min="5" max="5" width="12.42578125" style="2" customWidth="1"/>
    <col min="6" max="13" width="11.140625" style="2" customWidth="1"/>
    <col min="14" max="218" width="9" style="1"/>
    <col min="219" max="219" width="35.28515625" style="1" customWidth="1"/>
    <col min="220" max="243" width="11.140625" style="1" customWidth="1"/>
    <col min="244" max="474" width="9" style="1"/>
    <col min="475" max="475" width="35.28515625" style="1" customWidth="1"/>
    <col min="476" max="499" width="11.140625" style="1" customWidth="1"/>
    <col min="500" max="730" width="9" style="1"/>
    <col min="731" max="731" width="35.28515625" style="1" customWidth="1"/>
    <col min="732" max="755" width="11.140625" style="1" customWidth="1"/>
    <col min="756" max="986" width="9" style="1"/>
    <col min="987" max="987" width="35.28515625" style="1" customWidth="1"/>
    <col min="988" max="1011" width="11.140625" style="1" customWidth="1"/>
    <col min="1012" max="1242" width="9" style="1"/>
    <col min="1243" max="1243" width="35.28515625" style="1" customWidth="1"/>
    <col min="1244" max="1267" width="11.140625" style="1" customWidth="1"/>
    <col min="1268" max="1498" width="9" style="1"/>
    <col min="1499" max="1499" width="35.28515625" style="1" customWidth="1"/>
    <col min="1500" max="1523" width="11.140625" style="1" customWidth="1"/>
    <col min="1524" max="1754" width="9" style="1"/>
    <col min="1755" max="1755" width="35.28515625" style="1" customWidth="1"/>
    <col min="1756" max="1779" width="11.140625" style="1" customWidth="1"/>
    <col min="1780" max="2010" width="9" style="1"/>
    <col min="2011" max="2011" width="35.28515625" style="1" customWidth="1"/>
    <col min="2012" max="2035" width="11.140625" style="1" customWidth="1"/>
    <col min="2036" max="2266" width="9" style="1"/>
    <col min="2267" max="2267" width="35.28515625" style="1" customWidth="1"/>
    <col min="2268" max="2291" width="11.140625" style="1" customWidth="1"/>
    <col min="2292" max="2522" width="9" style="1"/>
    <col min="2523" max="2523" width="35.28515625" style="1" customWidth="1"/>
    <col min="2524" max="2547" width="11.140625" style="1" customWidth="1"/>
    <col min="2548" max="2778" width="9" style="1"/>
    <col min="2779" max="2779" width="35.28515625" style="1" customWidth="1"/>
    <col min="2780" max="2803" width="11.140625" style="1" customWidth="1"/>
    <col min="2804" max="3034" width="9" style="1"/>
    <col min="3035" max="3035" width="35.28515625" style="1" customWidth="1"/>
    <col min="3036" max="3059" width="11.140625" style="1" customWidth="1"/>
    <col min="3060" max="3290" width="9" style="1"/>
    <col min="3291" max="3291" width="35.28515625" style="1" customWidth="1"/>
    <col min="3292" max="3315" width="11.140625" style="1" customWidth="1"/>
    <col min="3316" max="3546" width="9" style="1"/>
    <col min="3547" max="3547" width="35.28515625" style="1" customWidth="1"/>
    <col min="3548" max="3571" width="11.140625" style="1" customWidth="1"/>
    <col min="3572" max="3802" width="9" style="1"/>
    <col min="3803" max="3803" width="35.28515625" style="1" customWidth="1"/>
    <col min="3804" max="3827" width="11.140625" style="1" customWidth="1"/>
    <col min="3828" max="4058" width="9" style="1"/>
    <col min="4059" max="4059" width="35.28515625" style="1" customWidth="1"/>
    <col min="4060" max="4083" width="11.140625" style="1" customWidth="1"/>
    <col min="4084" max="4314" width="9" style="1"/>
    <col min="4315" max="4315" width="35.28515625" style="1" customWidth="1"/>
    <col min="4316" max="4339" width="11.140625" style="1" customWidth="1"/>
    <col min="4340" max="4570" width="9" style="1"/>
    <col min="4571" max="4571" width="35.28515625" style="1" customWidth="1"/>
    <col min="4572" max="4595" width="11.140625" style="1" customWidth="1"/>
    <col min="4596" max="4826" width="9" style="1"/>
    <col min="4827" max="4827" width="35.28515625" style="1" customWidth="1"/>
    <col min="4828" max="4851" width="11.140625" style="1" customWidth="1"/>
    <col min="4852" max="5082" width="9" style="1"/>
    <col min="5083" max="5083" width="35.28515625" style="1" customWidth="1"/>
    <col min="5084" max="5107" width="11.140625" style="1" customWidth="1"/>
    <col min="5108" max="5338" width="9" style="1"/>
    <col min="5339" max="5339" width="35.28515625" style="1" customWidth="1"/>
    <col min="5340" max="5363" width="11.140625" style="1" customWidth="1"/>
    <col min="5364" max="5594" width="9" style="1"/>
    <col min="5595" max="5595" width="35.28515625" style="1" customWidth="1"/>
    <col min="5596" max="5619" width="11.140625" style="1" customWidth="1"/>
    <col min="5620" max="5850" width="9" style="1"/>
    <col min="5851" max="5851" width="35.28515625" style="1" customWidth="1"/>
    <col min="5852" max="5875" width="11.140625" style="1" customWidth="1"/>
    <col min="5876" max="6106" width="9" style="1"/>
    <col min="6107" max="6107" width="35.28515625" style="1" customWidth="1"/>
    <col min="6108" max="6131" width="11.140625" style="1" customWidth="1"/>
    <col min="6132" max="6362" width="9" style="1"/>
    <col min="6363" max="6363" width="35.28515625" style="1" customWidth="1"/>
    <col min="6364" max="6387" width="11.140625" style="1" customWidth="1"/>
    <col min="6388" max="6618" width="9" style="1"/>
    <col min="6619" max="6619" width="35.28515625" style="1" customWidth="1"/>
    <col min="6620" max="6643" width="11.140625" style="1" customWidth="1"/>
    <col min="6644" max="6874" width="9" style="1"/>
    <col min="6875" max="6875" width="35.28515625" style="1" customWidth="1"/>
    <col min="6876" max="6899" width="11.140625" style="1" customWidth="1"/>
    <col min="6900" max="7130" width="9" style="1"/>
    <col min="7131" max="7131" width="35.28515625" style="1" customWidth="1"/>
    <col min="7132" max="7155" width="11.140625" style="1" customWidth="1"/>
    <col min="7156" max="7386" width="9" style="1"/>
    <col min="7387" max="7387" width="35.28515625" style="1" customWidth="1"/>
    <col min="7388" max="7411" width="11.140625" style="1" customWidth="1"/>
    <col min="7412" max="7642" width="9" style="1"/>
    <col min="7643" max="7643" width="35.28515625" style="1" customWidth="1"/>
    <col min="7644" max="7667" width="11.140625" style="1" customWidth="1"/>
    <col min="7668" max="7898" width="9" style="1"/>
    <col min="7899" max="7899" width="35.28515625" style="1" customWidth="1"/>
    <col min="7900" max="7923" width="11.140625" style="1" customWidth="1"/>
    <col min="7924" max="8154" width="9" style="1"/>
    <col min="8155" max="8155" width="35.28515625" style="1" customWidth="1"/>
    <col min="8156" max="8179" width="11.140625" style="1" customWidth="1"/>
    <col min="8180" max="8410" width="9" style="1"/>
    <col min="8411" max="8411" width="35.28515625" style="1" customWidth="1"/>
    <col min="8412" max="8435" width="11.140625" style="1" customWidth="1"/>
    <col min="8436" max="8666" width="9" style="1"/>
    <col min="8667" max="8667" width="35.28515625" style="1" customWidth="1"/>
    <col min="8668" max="8691" width="11.140625" style="1" customWidth="1"/>
    <col min="8692" max="8922" width="9" style="1"/>
    <col min="8923" max="8923" width="35.28515625" style="1" customWidth="1"/>
    <col min="8924" max="8947" width="11.140625" style="1" customWidth="1"/>
    <col min="8948" max="9178" width="9" style="1"/>
    <col min="9179" max="9179" width="35.28515625" style="1" customWidth="1"/>
    <col min="9180" max="9203" width="11.140625" style="1" customWidth="1"/>
    <col min="9204" max="9434" width="9" style="1"/>
    <col min="9435" max="9435" width="35.28515625" style="1" customWidth="1"/>
    <col min="9436" max="9459" width="11.140625" style="1" customWidth="1"/>
    <col min="9460" max="9690" width="9" style="1"/>
    <col min="9691" max="9691" width="35.28515625" style="1" customWidth="1"/>
    <col min="9692" max="9715" width="11.140625" style="1" customWidth="1"/>
    <col min="9716" max="9946" width="9" style="1"/>
    <col min="9947" max="9947" width="35.28515625" style="1" customWidth="1"/>
    <col min="9948" max="9971" width="11.140625" style="1" customWidth="1"/>
    <col min="9972" max="10202" width="9" style="1"/>
    <col min="10203" max="10203" width="35.28515625" style="1" customWidth="1"/>
    <col min="10204" max="10227" width="11.140625" style="1" customWidth="1"/>
    <col min="10228" max="10458" width="9" style="1"/>
    <col min="10459" max="10459" width="35.28515625" style="1" customWidth="1"/>
    <col min="10460" max="10483" width="11.140625" style="1" customWidth="1"/>
    <col min="10484" max="10714" width="9" style="1"/>
    <col min="10715" max="10715" width="35.28515625" style="1" customWidth="1"/>
    <col min="10716" max="10739" width="11.140625" style="1" customWidth="1"/>
    <col min="10740" max="10970" width="9" style="1"/>
    <col min="10971" max="10971" width="35.28515625" style="1" customWidth="1"/>
    <col min="10972" max="10995" width="11.140625" style="1" customWidth="1"/>
    <col min="10996" max="11226" width="9" style="1"/>
    <col min="11227" max="11227" width="35.28515625" style="1" customWidth="1"/>
    <col min="11228" max="11251" width="11.140625" style="1" customWidth="1"/>
    <col min="11252" max="11482" width="9" style="1"/>
    <col min="11483" max="11483" width="35.28515625" style="1" customWidth="1"/>
    <col min="11484" max="11507" width="11.140625" style="1" customWidth="1"/>
    <col min="11508" max="11738" width="9" style="1"/>
    <col min="11739" max="11739" width="35.28515625" style="1" customWidth="1"/>
    <col min="11740" max="11763" width="11.140625" style="1" customWidth="1"/>
    <col min="11764" max="11994" width="9" style="1"/>
    <col min="11995" max="11995" width="35.28515625" style="1" customWidth="1"/>
    <col min="11996" max="12019" width="11.140625" style="1" customWidth="1"/>
    <col min="12020" max="12250" width="9" style="1"/>
    <col min="12251" max="12251" width="35.28515625" style="1" customWidth="1"/>
    <col min="12252" max="12275" width="11.140625" style="1" customWidth="1"/>
    <col min="12276" max="12506" width="9" style="1"/>
    <col min="12507" max="12507" width="35.28515625" style="1" customWidth="1"/>
    <col min="12508" max="12531" width="11.140625" style="1" customWidth="1"/>
    <col min="12532" max="12762" width="9" style="1"/>
    <col min="12763" max="12763" width="35.28515625" style="1" customWidth="1"/>
    <col min="12764" max="12787" width="11.140625" style="1" customWidth="1"/>
    <col min="12788" max="13018" width="9" style="1"/>
    <col min="13019" max="13019" width="35.28515625" style="1" customWidth="1"/>
    <col min="13020" max="13043" width="11.140625" style="1" customWidth="1"/>
    <col min="13044" max="13274" width="9" style="1"/>
    <col min="13275" max="13275" width="35.28515625" style="1" customWidth="1"/>
    <col min="13276" max="13299" width="11.140625" style="1" customWidth="1"/>
    <col min="13300" max="13530" width="9" style="1"/>
    <col min="13531" max="13531" width="35.28515625" style="1" customWidth="1"/>
    <col min="13532" max="13555" width="11.140625" style="1" customWidth="1"/>
    <col min="13556" max="13786" width="9" style="1"/>
    <col min="13787" max="13787" width="35.28515625" style="1" customWidth="1"/>
    <col min="13788" max="13811" width="11.140625" style="1" customWidth="1"/>
    <col min="13812" max="14042" width="9" style="1"/>
    <col min="14043" max="14043" width="35.28515625" style="1" customWidth="1"/>
    <col min="14044" max="14067" width="11.140625" style="1" customWidth="1"/>
    <col min="14068" max="14298" width="9" style="1"/>
    <col min="14299" max="14299" width="35.28515625" style="1" customWidth="1"/>
    <col min="14300" max="14323" width="11.140625" style="1" customWidth="1"/>
    <col min="14324" max="14554" width="9" style="1"/>
    <col min="14555" max="14555" width="35.28515625" style="1" customWidth="1"/>
    <col min="14556" max="14579" width="11.140625" style="1" customWidth="1"/>
    <col min="14580" max="14810" width="9" style="1"/>
    <col min="14811" max="14811" width="35.28515625" style="1" customWidth="1"/>
    <col min="14812" max="14835" width="11.140625" style="1" customWidth="1"/>
    <col min="14836" max="15066" width="9" style="1"/>
    <col min="15067" max="15067" width="35.28515625" style="1" customWidth="1"/>
    <col min="15068" max="15091" width="11.140625" style="1" customWidth="1"/>
    <col min="15092" max="15322" width="9" style="1"/>
    <col min="15323" max="15323" width="35.28515625" style="1" customWidth="1"/>
    <col min="15324" max="15347" width="11.140625" style="1" customWidth="1"/>
    <col min="15348" max="15578" width="9" style="1"/>
    <col min="15579" max="15579" width="35.28515625" style="1" customWidth="1"/>
    <col min="15580" max="15603" width="11.140625" style="1" customWidth="1"/>
    <col min="15604" max="15834" width="9" style="1"/>
    <col min="15835" max="15835" width="35.28515625" style="1" customWidth="1"/>
    <col min="15836" max="15859" width="11.140625" style="1" customWidth="1"/>
    <col min="15860" max="16090" width="9" style="1"/>
    <col min="16091" max="16091" width="35.28515625" style="1" customWidth="1"/>
    <col min="16092" max="16115" width="11.140625" style="1" customWidth="1"/>
    <col min="16116" max="16384" width="9" style="1"/>
  </cols>
  <sheetData>
    <row r="1" spans="1:13" ht="11.85" customHeight="1" x14ac:dyDescent="0.25">
      <c r="A1" s="51" t="s">
        <v>1</v>
      </c>
    </row>
    <row r="2" spans="1:13" ht="11.85" customHeight="1" thickBot="1" x14ac:dyDescent="0.3"/>
    <row r="3" spans="1:13" ht="11.85" customHeight="1" thickTop="1" x14ac:dyDescent="0.25">
      <c r="B3" s="67" t="s">
        <v>62</v>
      </c>
      <c r="C3" s="68"/>
      <c r="D3" s="68"/>
      <c r="E3" s="69"/>
      <c r="F3" s="67" t="s">
        <v>3</v>
      </c>
      <c r="G3" s="68"/>
      <c r="H3" s="68"/>
      <c r="I3" s="69"/>
      <c r="J3" s="67" t="s">
        <v>4</v>
      </c>
      <c r="K3" s="68"/>
      <c r="L3" s="68"/>
      <c r="M3" s="69"/>
    </row>
    <row r="4" spans="1:13" s="2" customFormat="1" ht="11.85" customHeight="1" x14ac:dyDescent="0.25">
      <c r="A4" s="3" t="s">
        <v>5</v>
      </c>
      <c r="B4" s="62">
        <v>1041465.6052147177</v>
      </c>
      <c r="C4" s="63"/>
      <c r="D4" s="63"/>
      <c r="E4" s="63"/>
      <c r="F4" s="64"/>
      <c r="G4" s="65"/>
      <c r="H4" s="65"/>
      <c r="I4" s="66"/>
      <c r="J4" s="64"/>
      <c r="K4" s="65"/>
      <c r="L4" s="65"/>
      <c r="M4" s="66"/>
    </row>
    <row r="5" spans="1:13" s="2" customFormat="1" ht="11.85" customHeight="1" x14ac:dyDescent="0.25">
      <c r="A5" s="4" t="s">
        <v>6</v>
      </c>
      <c r="B5" s="5"/>
      <c r="C5" s="6"/>
      <c r="D5" s="7">
        <f>+B4*D6*D7</f>
        <v>442622.88221625501</v>
      </c>
      <c r="E5" s="8">
        <f>+B4*E6*E7</f>
        <v>442622.88221625501</v>
      </c>
      <c r="F5" s="9"/>
      <c r="G5" s="10"/>
      <c r="H5" s="7">
        <f>+F4*H6*H7</f>
        <v>0</v>
      </c>
      <c r="I5" s="8">
        <f>+F4*I6*I7</f>
        <v>0</v>
      </c>
      <c r="J5" s="9"/>
      <c r="K5" s="10"/>
      <c r="L5" s="7">
        <f>+J4*L6*L7</f>
        <v>0</v>
      </c>
      <c r="M5" s="8">
        <f>+J4*M6*M7</f>
        <v>0</v>
      </c>
    </row>
    <row r="6" spans="1:13" s="2" customFormat="1" ht="11.85" customHeight="1" x14ac:dyDescent="0.25">
      <c r="A6" s="4" t="s">
        <v>7</v>
      </c>
      <c r="B6" s="5"/>
      <c r="C6" s="6"/>
      <c r="D6" s="11">
        <v>0.85</v>
      </c>
      <c r="E6" s="12">
        <v>0.85</v>
      </c>
      <c r="F6" s="5"/>
      <c r="G6" s="6"/>
      <c r="H6" s="11">
        <v>0.85</v>
      </c>
      <c r="I6" s="11">
        <v>0.85</v>
      </c>
      <c r="J6" s="5"/>
      <c r="K6" s="6"/>
      <c r="L6" s="11">
        <v>0.85</v>
      </c>
      <c r="M6" s="11">
        <v>0.85</v>
      </c>
    </row>
    <row r="7" spans="1:13" s="2" customFormat="1" ht="12" customHeight="1" thickBot="1" x14ac:dyDescent="0.3">
      <c r="A7" s="13" t="s">
        <v>8</v>
      </c>
      <c r="B7" s="14"/>
      <c r="C7" s="15"/>
      <c r="D7" s="16">
        <v>0.5</v>
      </c>
      <c r="E7" s="17">
        <v>0.5</v>
      </c>
      <c r="F7" s="14"/>
      <c r="G7" s="15"/>
      <c r="H7" s="16">
        <v>0.5</v>
      </c>
      <c r="I7" s="17">
        <v>0.5</v>
      </c>
      <c r="J7" s="14"/>
      <c r="K7" s="15"/>
      <c r="L7" s="16">
        <v>0.5</v>
      </c>
      <c r="M7" s="17">
        <v>0.5</v>
      </c>
    </row>
    <row r="8" spans="1:13" s="2" customFormat="1" ht="23.85" customHeight="1" thickTop="1" x14ac:dyDescent="0.25">
      <c r="A8" s="18" t="s">
        <v>9</v>
      </c>
      <c r="B8" s="19"/>
      <c r="C8" s="20"/>
      <c r="D8" s="21" t="s">
        <v>10</v>
      </c>
      <c r="E8" s="22" t="s">
        <v>11</v>
      </c>
      <c r="F8" s="19"/>
      <c r="G8" s="20"/>
      <c r="H8" s="21" t="s">
        <v>10</v>
      </c>
      <c r="I8" s="22" t="s">
        <v>11</v>
      </c>
      <c r="J8" s="19"/>
      <c r="K8" s="20"/>
      <c r="L8" s="21" t="s">
        <v>10</v>
      </c>
      <c r="M8" s="22" t="s">
        <v>11</v>
      </c>
    </row>
    <row r="9" spans="1:13" s="2" customFormat="1" ht="11.85" customHeight="1" x14ac:dyDescent="0.25">
      <c r="A9" s="23" t="s">
        <v>12</v>
      </c>
      <c r="B9" s="24" t="s">
        <v>13</v>
      </c>
      <c r="C9" s="25" t="s">
        <v>14</v>
      </c>
      <c r="D9" s="70" t="s">
        <v>15</v>
      </c>
      <c r="E9" s="71"/>
      <c r="F9" s="24" t="s">
        <v>13</v>
      </c>
      <c r="G9" s="25" t="s">
        <v>14</v>
      </c>
      <c r="H9" s="70" t="s">
        <v>15</v>
      </c>
      <c r="I9" s="71"/>
      <c r="J9" s="24" t="s">
        <v>13</v>
      </c>
      <c r="K9" s="25" t="s">
        <v>14</v>
      </c>
      <c r="L9" s="70" t="s">
        <v>15</v>
      </c>
      <c r="M9" s="71"/>
    </row>
    <row r="10" spans="1:13" s="2" customFormat="1" ht="11.85" customHeight="1" x14ac:dyDescent="0.25">
      <c r="A10" s="26" t="s">
        <v>16</v>
      </c>
      <c r="B10" s="27">
        <v>8760</v>
      </c>
      <c r="C10" s="28">
        <v>1</v>
      </c>
      <c r="D10" s="59">
        <v>16951.208333333332</v>
      </c>
      <c r="E10" s="60">
        <v>13149.541666666666</v>
      </c>
      <c r="F10" s="27">
        <v>8760</v>
      </c>
      <c r="G10" s="61" t="s">
        <v>61</v>
      </c>
      <c r="H10" s="29"/>
      <c r="I10" s="30"/>
      <c r="J10" s="27">
        <v>8760</v>
      </c>
      <c r="K10" s="61" t="s">
        <v>61</v>
      </c>
      <c r="L10" s="29"/>
      <c r="M10" s="30"/>
    </row>
    <row r="11" spans="1:13" s="2" customFormat="1" ht="11.85" customHeight="1" x14ac:dyDescent="0.25">
      <c r="A11" s="26" t="s">
        <v>17</v>
      </c>
      <c r="B11" s="27">
        <v>8760</v>
      </c>
      <c r="C11" s="31">
        <v>0.5</v>
      </c>
      <c r="D11" s="59">
        <v>0</v>
      </c>
      <c r="E11" s="60">
        <v>0</v>
      </c>
      <c r="F11" s="27">
        <v>8760</v>
      </c>
      <c r="G11" s="61" t="s">
        <v>61</v>
      </c>
      <c r="H11" s="29"/>
      <c r="I11" s="30"/>
      <c r="J11" s="27">
        <v>8760</v>
      </c>
      <c r="K11" s="61" t="s">
        <v>61</v>
      </c>
      <c r="L11" s="29"/>
      <c r="M11" s="30"/>
    </row>
    <row r="12" spans="1:13" s="2" customFormat="1" ht="11.85" customHeight="1" x14ac:dyDescent="0.25">
      <c r="A12" s="26" t="s">
        <v>18</v>
      </c>
      <c r="B12" s="27">
        <v>8760</v>
      </c>
      <c r="C12" s="31">
        <v>0.5</v>
      </c>
      <c r="D12" s="59">
        <v>0</v>
      </c>
      <c r="E12" s="60">
        <v>2.5</v>
      </c>
      <c r="F12" s="27">
        <v>8760</v>
      </c>
      <c r="G12" s="61" t="s">
        <v>61</v>
      </c>
      <c r="H12" s="29"/>
      <c r="I12" s="30"/>
      <c r="J12" s="27">
        <v>8760</v>
      </c>
      <c r="K12" s="61" t="s">
        <v>61</v>
      </c>
      <c r="L12" s="29"/>
      <c r="M12" s="30"/>
    </row>
    <row r="13" spans="1:13" s="2" customFormat="1" ht="11.85" customHeight="1" x14ac:dyDescent="0.25">
      <c r="A13" s="26" t="s">
        <v>19</v>
      </c>
      <c r="B13" s="27"/>
      <c r="C13" s="31"/>
      <c r="D13" s="59"/>
      <c r="E13" s="59"/>
      <c r="F13" s="27">
        <v>2208</v>
      </c>
      <c r="G13" s="61" t="s">
        <v>61</v>
      </c>
      <c r="H13" s="29"/>
      <c r="I13" s="30"/>
      <c r="J13" s="27">
        <v>2208</v>
      </c>
      <c r="K13" s="61" t="s">
        <v>61</v>
      </c>
      <c r="L13" s="29"/>
      <c r="M13" s="30"/>
    </row>
    <row r="14" spans="1:13" s="2" customFormat="1" ht="11.85" customHeight="1" x14ac:dyDescent="0.25">
      <c r="A14" s="26" t="s">
        <v>20</v>
      </c>
      <c r="B14" s="27">
        <v>2184</v>
      </c>
      <c r="C14" s="31">
        <v>0.73</v>
      </c>
      <c r="D14" s="59">
        <v>135</v>
      </c>
      <c r="E14" s="60">
        <v>2360.416666666667</v>
      </c>
      <c r="F14" s="27">
        <v>2208</v>
      </c>
      <c r="G14" s="61" t="s">
        <v>61</v>
      </c>
      <c r="H14" s="29"/>
      <c r="I14" s="30"/>
      <c r="J14" s="27">
        <v>2208</v>
      </c>
      <c r="K14" s="61" t="s">
        <v>61</v>
      </c>
      <c r="L14" s="29"/>
      <c r="M14" s="30"/>
    </row>
    <row r="15" spans="1:13" s="2" customFormat="1" ht="11.85" customHeight="1" x14ac:dyDescent="0.25">
      <c r="A15" s="26" t="s">
        <v>21</v>
      </c>
      <c r="B15" s="27">
        <v>2184</v>
      </c>
      <c r="C15" s="31">
        <v>0.36499999999999999</v>
      </c>
      <c r="D15" s="59">
        <v>0</v>
      </c>
      <c r="E15" s="60">
        <v>704.16666666666663</v>
      </c>
      <c r="F15" s="27">
        <v>2160</v>
      </c>
      <c r="G15" s="61" t="s">
        <v>61</v>
      </c>
      <c r="H15" s="29"/>
      <c r="I15" s="30"/>
      <c r="J15" s="27">
        <v>2160</v>
      </c>
      <c r="K15" s="61" t="s">
        <v>61</v>
      </c>
      <c r="L15" s="29"/>
      <c r="M15" s="30"/>
    </row>
    <row r="16" spans="1:13" s="2" customFormat="1" ht="11.85" customHeight="1" x14ac:dyDescent="0.25">
      <c r="A16" s="26" t="s">
        <v>22</v>
      </c>
      <c r="B16" s="27">
        <v>2208</v>
      </c>
      <c r="C16" s="31">
        <v>0.75</v>
      </c>
      <c r="D16" s="59">
        <v>995.83333333333337</v>
      </c>
      <c r="E16" s="60">
        <v>2266.6666666666665</v>
      </c>
      <c r="F16" s="27">
        <v>2160</v>
      </c>
      <c r="G16" s="61" t="s">
        <v>61</v>
      </c>
      <c r="H16" s="29"/>
      <c r="I16" s="30"/>
      <c r="J16" s="27">
        <v>2160</v>
      </c>
      <c r="K16" s="61" t="s">
        <v>61</v>
      </c>
      <c r="L16" s="29"/>
      <c r="M16" s="30"/>
    </row>
    <row r="17" spans="1:13" s="2" customFormat="1" ht="11.85" customHeight="1" x14ac:dyDescent="0.25">
      <c r="A17" s="26" t="s">
        <v>23</v>
      </c>
      <c r="B17" s="27">
        <v>2208</v>
      </c>
      <c r="C17" s="31">
        <v>0.375</v>
      </c>
      <c r="D17" s="59">
        <v>0</v>
      </c>
      <c r="E17" s="60">
        <v>2641.6666666666665</v>
      </c>
      <c r="F17" s="27">
        <v>2184</v>
      </c>
      <c r="G17" s="61" t="s">
        <v>61</v>
      </c>
      <c r="H17" s="29"/>
      <c r="I17" s="30"/>
      <c r="J17" s="27">
        <v>2184</v>
      </c>
      <c r="K17" s="61" t="s">
        <v>61</v>
      </c>
      <c r="L17" s="29"/>
      <c r="M17" s="30"/>
    </row>
    <row r="18" spans="1:13" s="2" customFormat="1" ht="11.85" customHeight="1" x14ac:dyDescent="0.25">
      <c r="A18" s="26" t="s">
        <v>24</v>
      </c>
      <c r="B18" s="27">
        <v>2208</v>
      </c>
      <c r="C18" s="31">
        <v>1.65</v>
      </c>
      <c r="D18" s="59">
        <v>337.5</v>
      </c>
      <c r="E18" s="60">
        <v>3479.1666666666665</v>
      </c>
      <c r="F18" s="27">
        <v>2184</v>
      </c>
      <c r="G18" s="61" t="s">
        <v>61</v>
      </c>
      <c r="H18" s="29"/>
      <c r="I18" s="30"/>
      <c r="J18" s="27">
        <v>2184</v>
      </c>
      <c r="K18" s="61" t="s">
        <v>61</v>
      </c>
      <c r="L18" s="29"/>
      <c r="M18" s="30"/>
    </row>
    <row r="19" spans="1:13" s="2" customFormat="1" ht="11.85" customHeight="1" x14ac:dyDescent="0.25">
      <c r="A19" s="26" t="s">
        <v>25</v>
      </c>
      <c r="B19" s="27">
        <v>2208</v>
      </c>
      <c r="C19" s="31">
        <v>0.82499999999999996</v>
      </c>
      <c r="D19" s="59">
        <v>170.83333333333334</v>
      </c>
      <c r="E19" s="60">
        <v>0</v>
      </c>
      <c r="F19" s="27">
        <v>2208</v>
      </c>
      <c r="G19" s="61" t="s">
        <v>61</v>
      </c>
      <c r="H19" s="29"/>
      <c r="I19" s="30"/>
      <c r="J19" s="27">
        <v>2208</v>
      </c>
      <c r="K19" s="61" t="s">
        <v>61</v>
      </c>
      <c r="L19" s="29"/>
      <c r="M19" s="30"/>
    </row>
    <row r="20" spans="1:13" s="2" customFormat="1" ht="11.85" customHeight="1" x14ac:dyDescent="0.25">
      <c r="A20" s="26" t="s">
        <v>26</v>
      </c>
      <c r="B20" s="27">
        <v>2160</v>
      </c>
      <c r="C20" s="31">
        <v>2.0699999999999998</v>
      </c>
      <c r="D20" s="59">
        <v>551.66666666666606</v>
      </c>
      <c r="E20" s="60">
        <v>10083.333333333332</v>
      </c>
      <c r="F20" s="27">
        <v>2208</v>
      </c>
      <c r="G20" s="61" t="s">
        <v>61</v>
      </c>
      <c r="H20" s="29"/>
      <c r="I20" s="30"/>
      <c r="J20" s="27">
        <v>2208</v>
      </c>
      <c r="K20" s="61" t="s">
        <v>61</v>
      </c>
      <c r="L20" s="29"/>
      <c r="M20" s="30"/>
    </row>
    <row r="21" spans="1:13" s="2" customFormat="1" ht="11.85" customHeight="1" x14ac:dyDescent="0.25">
      <c r="A21" s="26" t="s">
        <v>27</v>
      </c>
      <c r="B21" s="27">
        <v>2160</v>
      </c>
      <c r="C21" s="31">
        <v>1.0349999999999999</v>
      </c>
      <c r="D21" s="59">
        <v>6279.166666666667</v>
      </c>
      <c r="E21" s="60">
        <v>2.0833333333333335</v>
      </c>
      <c r="F21" s="27">
        <v>744</v>
      </c>
      <c r="G21" s="61" t="s">
        <v>61</v>
      </c>
      <c r="H21" s="29"/>
      <c r="I21" s="30"/>
      <c r="J21" s="27">
        <v>744</v>
      </c>
      <c r="K21" s="61" t="s">
        <v>61</v>
      </c>
      <c r="L21" s="29"/>
      <c r="M21" s="30"/>
    </row>
    <row r="22" spans="1:13" s="2" customFormat="1" ht="11.85" customHeight="1" x14ac:dyDescent="0.25">
      <c r="A22" s="26" t="s">
        <v>28</v>
      </c>
      <c r="B22" s="27">
        <v>720</v>
      </c>
      <c r="C22" s="31">
        <v>0.94</v>
      </c>
      <c r="D22" s="59">
        <v>533.33333333333337</v>
      </c>
      <c r="E22" s="60">
        <v>4042.583333333333</v>
      </c>
      <c r="F22" s="27">
        <v>744</v>
      </c>
      <c r="G22" s="61" t="s">
        <v>61</v>
      </c>
      <c r="H22" s="29"/>
      <c r="I22" s="30"/>
      <c r="J22" s="27">
        <v>744</v>
      </c>
      <c r="K22" s="61" t="s">
        <v>61</v>
      </c>
      <c r="L22" s="29"/>
      <c r="M22" s="30"/>
    </row>
    <row r="23" spans="1:13" s="2" customFormat="1" ht="11.85" customHeight="1" x14ac:dyDescent="0.25">
      <c r="A23" s="26" t="s">
        <v>29</v>
      </c>
      <c r="B23" s="27">
        <v>720</v>
      </c>
      <c r="C23" s="31">
        <v>0.47</v>
      </c>
      <c r="D23" s="59">
        <v>25</v>
      </c>
      <c r="E23" s="60">
        <v>1744.9166666666667</v>
      </c>
      <c r="F23" s="27">
        <v>720</v>
      </c>
      <c r="G23" s="61" t="s">
        <v>61</v>
      </c>
      <c r="H23" s="29"/>
      <c r="I23" s="30"/>
      <c r="J23" s="27">
        <v>720</v>
      </c>
      <c r="K23" s="61" t="s">
        <v>61</v>
      </c>
      <c r="L23" s="29"/>
      <c r="M23" s="30"/>
    </row>
    <row r="24" spans="1:13" s="2" customFormat="1" ht="11.85" customHeight="1" x14ac:dyDescent="0.25">
      <c r="A24" s="26" t="s">
        <v>30</v>
      </c>
      <c r="B24" s="27">
        <v>744</v>
      </c>
      <c r="C24" s="31">
        <v>0.82</v>
      </c>
      <c r="D24" s="59">
        <v>637.5</v>
      </c>
      <c r="E24" s="60">
        <v>1229.1666666666667</v>
      </c>
      <c r="F24" s="27">
        <v>720</v>
      </c>
      <c r="G24" s="61" t="s">
        <v>61</v>
      </c>
      <c r="H24" s="29"/>
      <c r="I24" s="30"/>
      <c r="J24" s="27">
        <v>720</v>
      </c>
      <c r="K24" s="61" t="s">
        <v>61</v>
      </c>
      <c r="L24" s="29"/>
      <c r="M24" s="30"/>
    </row>
    <row r="25" spans="1:13" s="2" customFormat="1" ht="11.85" customHeight="1" x14ac:dyDescent="0.25">
      <c r="A25" s="26" t="s">
        <v>31</v>
      </c>
      <c r="B25" s="27">
        <v>744</v>
      </c>
      <c r="C25" s="31">
        <v>0.41</v>
      </c>
      <c r="D25" s="59">
        <v>0.83333333333333337</v>
      </c>
      <c r="E25" s="60">
        <v>1845.8333333333333</v>
      </c>
      <c r="F25" s="27">
        <v>744</v>
      </c>
      <c r="G25" s="61" t="s">
        <v>61</v>
      </c>
      <c r="H25" s="29"/>
      <c r="I25" s="30"/>
      <c r="J25" s="27">
        <v>744</v>
      </c>
      <c r="K25" s="61" t="s">
        <v>61</v>
      </c>
      <c r="L25" s="29"/>
      <c r="M25" s="30"/>
    </row>
    <row r="26" spans="1:13" s="2" customFormat="1" ht="11.85" customHeight="1" x14ac:dyDescent="0.25">
      <c r="A26" s="26" t="s">
        <v>32</v>
      </c>
      <c r="B26" s="27">
        <v>720</v>
      </c>
      <c r="C26" s="31">
        <v>0.77</v>
      </c>
      <c r="D26" s="59">
        <v>458.33333333333331</v>
      </c>
      <c r="E26" s="60">
        <v>770.83333333333326</v>
      </c>
      <c r="F26" s="27">
        <v>744</v>
      </c>
      <c r="G26" s="61" t="s">
        <v>61</v>
      </c>
      <c r="H26" s="29"/>
      <c r="I26" s="30"/>
      <c r="J26" s="27">
        <v>744</v>
      </c>
      <c r="K26" s="61" t="s">
        <v>61</v>
      </c>
      <c r="L26" s="29"/>
      <c r="M26" s="30"/>
    </row>
    <row r="27" spans="1:13" s="2" customFormat="1" ht="11.85" customHeight="1" x14ac:dyDescent="0.25">
      <c r="A27" s="26" t="s">
        <v>33</v>
      </c>
      <c r="B27" s="27">
        <v>720</v>
      </c>
      <c r="C27" s="31">
        <v>0.38500000000000001</v>
      </c>
      <c r="D27" s="59">
        <v>0</v>
      </c>
      <c r="E27" s="60">
        <v>1766.6666666666667</v>
      </c>
      <c r="F27" s="27">
        <v>744</v>
      </c>
      <c r="G27" s="61" t="s">
        <v>61</v>
      </c>
      <c r="H27" s="29"/>
      <c r="I27" s="30"/>
      <c r="J27" s="27">
        <v>744</v>
      </c>
      <c r="K27" s="61" t="s">
        <v>61</v>
      </c>
      <c r="L27" s="29"/>
      <c r="M27" s="30"/>
    </row>
    <row r="28" spans="1:13" s="2" customFormat="1" ht="11.85" customHeight="1" x14ac:dyDescent="0.25">
      <c r="A28" s="26" t="s">
        <v>34</v>
      </c>
      <c r="B28" s="27">
        <v>744</v>
      </c>
      <c r="C28" s="31">
        <v>0.83</v>
      </c>
      <c r="D28" s="59">
        <v>21.916666666666668</v>
      </c>
      <c r="E28" s="60">
        <v>945.83333333333348</v>
      </c>
      <c r="F28" s="27">
        <v>744</v>
      </c>
      <c r="G28" s="61" t="s">
        <v>61</v>
      </c>
      <c r="H28" s="29"/>
      <c r="I28" s="30"/>
      <c r="J28" s="27">
        <v>744</v>
      </c>
      <c r="K28" s="61" t="s">
        <v>61</v>
      </c>
      <c r="L28" s="29"/>
      <c r="M28" s="30"/>
    </row>
    <row r="29" spans="1:13" s="2" customFormat="1" ht="11.85" customHeight="1" x14ac:dyDescent="0.25">
      <c r="A29" s="26" t="s">
        <v>35</v>
      </c>
      <c r="B29" s="27">
        <v>744</v>
      </c>
      <c r="C29" s="31">
        <v>0.41499999999999998</v>
      </c>
      <c r="D29" s="59">
        <v>0</v>
      </c>
      <c r="E29" s="60">
        <v>1187.5</v>
      </c>
      <c r="F29" s="27">
        <v>672</v>
      </c>
      <c r="G29" s="61" t="s">
        <v>61</v>
      </c>
      <c r="H29" s="29"/>
      <c r="I29" s="30"/>
      <c r="J29" s="27">
        <v>672</v>
      </c>
      <c r="K29" s="61" t="s">
        <v>61</v>
      </c>
      <c r="L29" s="29"/>
      <c r="M29" s="30"/>
    </row>
    <row r="30" spans="1:13" s="2" customFormat="1" ht="11.85" customHeight="1" x14ac:dyDescent="0.25">
      <c r="A30" s="26" t="s">
        <v>36</v>
      </c>
      <c r="B30" s="27">
        <v>744</v>
      </c>
      <c r="C30" s="31">
        <v>0.88</v>
      </c>
      <c r="D30" s="59">
        <v>614.16666666666663</v>
      </c>
      <c r="E30" s="60">
        <v>1437.5</v>
      </c>
      <c r="F30" s="27">
        <v>672</v>
      </c>
      <c r="G30" s="61" t="s">
        <v>61</v>
      </c>
      <c r="H30" s="29"/>
      <c r="I30" s="30"/>
      <c r="J30" s="27">
        <v>672</v>
      </c>
      <c r="K30" s="61" t="s">
        <v>61</v>
      </c>
      <c r="L30" s="29"/>
      <c r="M30" s="30"/>
    </row>
    <row r="31" spans="1:13" s="2" customFormat="1" ht="11.85" customHeight="1" x14ac:dyDescent="0.25">
      <c r="A31" s="26" t="s">
        <v>37</v>
      </c>
      <c r="B31" s="27">
        <v>744</v>
      </c>
      <c r="C31" s="31">
        <v>0.44</v>
      </c>
      <c r="D31" s="59">
        <v>0</v>
      </c>
      <c r="E31" s="60">
        <v>979.16666666666663</v>
      </c>
      <c r="F31" s="27">
        <v>744</v>
      </c>
      <c r="G31" s="61" t="s">
        <v>61</v>
      </c>
      <c r="H31" s="29"/>
      <c r="I31" s="30"/>
      <c r="J31" s="27">
        <v>744</v>
      </c>
      <c r="K31" s="61" t="s">
        <v>61</v>
      </c>
      <c r="L31" s="29"/>
      <c r="M31" s="30"/>
    </row>
    <row r="32" spans="1:13" s="2" customFormat="1" ht="11.85" customHeight="1" x14ac:dyDescent="0.25">
      <c r="A32" s="26" t="s">
        <v>38</v>
      </c>
      <c r="B32" s="27">
        <v>720</v>
      </c>
      <c r="C32" s="31">
        <v>0.89</v>
      </c>
      <c r="D32" s="59">
        <v>650</v>
      </c>
      <c r="E32" s="60">
        <v>1670.8333333333335</v>
      </c>
      <c r="F32" s="27">
        <v>744</v>
      </c>
      <c r="G32" s="61" t="s">
        <v>61</v>
      </c>
      <c r="H32" s="29"/>
      <c r="I32" s="30"/>
      <c r="J32" s="27">
        <v>744</v>
      </c>
      <c r="K32" s="61" t="s">
        <v>61</v>
      </c>
      <c r="L32" s="29"/>
      <c r="M32" s="30"/>
    </row>
    <row r="33" spans="1:13" s="2" customFormat="1" ht="11.85" customHeight="1" x14ac:dyDescent="0.25">
      <c r="A33" s="26" t="s">
        <v>39</v>
      </c>
      <c r="B33" s="27">
        <v>720</v>
      </c>
      <c r="C33" s="31">
        <v>0.44500000000000001</v>
      </c>
      <c r="D33" s="59">
        <v>0</v>
      </c>
      <c r="E33" s="60">
        <v>804.16666666666663</v>
      </c>
      <c r="F33" s="27">
        <v>720</v>
      </c>
      <c r="G33" s="61" t="s">
        <v>61</v>
      </c>
      <c r="H33" s="29"/>
      <c r="I33" s="30"/>
      <c r="J33" s="27">
        <v>720</v>
      </c>
      <c r="K33" s="61" t="s">
        <v>61</v>
      </c>
      <c r="L33" s="29"/>
      <c r="M33" s="30"/>
    </row>
    <row r="34" spans="1:13" s="2" customFormat="1" ht="11.85" customHeight="1" x14ac:dyDescent="0.25">
      <c r="A34" s="26" t="s">
        <v>40</v>
      </c>
      <c r="B34" s="27">
        <v>744</v>
      </c>
      <c r="C34" s="31">
        <v>1.1599999999999999</v>
      </c>
      <c r="D34" s="59">
        <v>358.33333333333337</v>
      </c>
      <c r="E34" s="60">
        <v>1245.8333333333335</v>
      </c>
      <c r="F34" s="27">
        <v>720</v>
      </c>
      <c r="G34" s="61" t="s">
        <v>61</v>
      </c>
      <c r="H34" s="29"/>
      <c r="I34" s="30"/>
      <c r="J34" s="27">
        <v>720</v>
      </c>
      <c r="K34" s="61" t="s">
        <v>61</v>
      </c>
      <c r="L34" s="29"/>
      <c r="M34" s="30"/>
    </row>
    <row r="35" spans="1:13" s="2" customFormat="1" ht="11.85" customHeight="1" x14ac:dyDescent="0.25">
      <c r="A35" s="26" t="s">
        <v>41</v>
      </c>
      <c r="B35" s="27">
        <v>744</v>
      </c>
      <c r="C35" s="31">
        <v>0.57999999999999996</v>
      </c>
      <c r="D35" s="59">
        <v>666.66666666666663</v>
      </c>
      <c r="E35" s="60">
        <v>854.16666666666663</v>
      </c>
      <c r="F35" s="27">
        <v>744</v>
      </c>
      <c r="G35" s="61" t="s">
        <v>61</v>
      </c>
      <c r="H35" s="29"/>
      <c r="I35" s="30"/>
      <c r="J35" s="27">
        <v>744</v>
      </c>
      <c r="K35" s="61" t="s">
        <v>61</v>
      </c>
      <c r="L35" s="29"/>
      <c r="M35" s="30"/>
    </row>
    <row r="36" spans="1:13" s="2" customFormat="1" ht="11.85" customHeight="1" x14ac:dyDescent="0.25">
      <c r="A36" s="26" t="s">
        <v>42</v>
      </c>
      <c r="B36" s="27">
        <v>720</v>
      </c>
      <c r="C36" s="31">
        <v>1.8</v>
      </c>
      <c r="D36" s="59">
        <v>2291.6666666666665</v>
      </c>
      <c r="E36" s="60">
        <v>3591.6666666666665</v>
      </c>
      <c r="F36" s="27">
        <v>744</v>
      </c>
      <c r="G36" s="61" t="s">
        <v>61</v>
      </c>
      <c r="H36" s="29"/>
      <c r="I36" s="30"/>
      <c r="J36" s="27">
        <v>744</v>
      </c>
      <c r="K36" s="61" t="s">
        <v>61</v>
      </c>
      <c r="L36" s="29"/>
      <c r="M36" s="30"/>
    </row>
    <row r="37" spans="1:13" s="2" customFormat="1" ht="11.85" customHeight="1" x14ac:dyDescent="0.25">
      <c r="A37" s="26" t="s">
        <v>43</v>
      </c>
      <c r="B37" s="27">
        <v>720</v>
      </c>
      <c r="C37" s="31">
        <v>0.9</v>
      </c>
      <c r="D37" s="59">
        <v>3104.1666666666665</v>
      </c>
      <c r="E37" s="60">
        <v>833.33333333333337</v>
      </c>
      <c r="F37" s="27">
        <v>720</v>
      </c>
      <c r="G37" s="61" t="s">
        <v>61</v>
      </c>
      <c r="H37" s="29"/>
      <c r="I37" s="30"/>
      <c r="J37" s="27">
        <v>720</v>
      </c>
      <c r="K37" s="61" t="s">
        <v>61</v>
      </c>
      <c r="L37" s="29"/>
      <c r="M37" s="30"/>
    </row>
    <row r="38" spans="1:13" s="2" customFormat="1" ht="11.85" customHeight="1" x14ac:dyDescent="0.25">
      <c r="A38" s="26" t="s">
        <v>44</v>
      </c>
      <c r="B38" s="27">
        <v>744</v>
      </c>
      <c r="C38" s="31">
        <v>2.76</v>
      </c>
      <c r="D38" s="59">
        <v>2287.5000000000009</v>
      </c>
      <c r="E38" s="60">
        <v>9962.5</v>
      </c>
      <c r="F38" s="27">
        <v>720</v>
      </c>
      <c r="G38" s="61" t="s">
        <v>61</v>
      </c>
      <c r="H38" s="29"/>
      <c r="I38" s="30"/>
      <c r="J38" s="27">
        <v>720</v>
      </c>
      <c r="K38" s="61" t="s">
        <v>61</v>
      </c>
      <c r="L38" s="29"/>
      <c r="M38" s="30"/>
    </row>
    <row r="39" spans="1:13" s="2" customFormat="1" ht="11.85" customHeight="1" x14ac:dyDescent="0.25">
      <c r="A39" s="26" t="s">
        <v>45</v>
      </c>
      <c r="B39" s="27">
        <v>744</v>
      </c>
      <c r="C39" s="31">
        <v>1.38</v>
      </c>
      <c r="D39" s="59">
        <v>7858.333333333333</v>
      </c>
      <c r="E39" s="60">
        <v>0</v>
      </c>
      <c r="F39" s="27">
        <v>744</v>
      </c>
      <c r="G39" s="61" t="s">
        <v>61</v>
      </c>
      <c r="H39" s="29"/>
      <c r="I39" s="30"/>
      <c r="J39" s="27">
        <v>744</v>
      </c>
      <c r="K39" s="61" t="s">
        <v>61</v>
      </c>
      <c r="L39" s="29"/>
      <c r="M39" s="30"/>
    </row>
    <row r="40" spans="1:13" s="2" customFormat="1" ht="11.85" customHeight="1" x14ac:dyDescent="0.25">
      <c r="A40" s="26" t="s">
        <v>46</v>
      </c>
      <c r="B40" s="27">
        <v>744</v>
      </c>
      <c r="C40" s="31">
        <v>3.35</v>
      </c>
      <c r="D40" s="59">
        <v>2179.166666666667</v>
      </c>
      <c r="E40" s="60">
        <v>5352.083333333333</v>
      </c>
      <c r="F40" s="27">
        <v>744</v>
      </c>
      <c r="G40" s="61" t="s">
        <v>61</v>
      </c>
      <c r="H40" s="29"/>
      <c r="I40" s="30"/>
      <c r="J40" s="27">
        <v>744</v>
      </c>
      <c r="K40" s="61" t="s">
        <v>61</v>
      </c>
      <c r="L40" s="29"/>
      <c r="M40" s="30"/>
    </row>
    <row r="41" spans="1:13" s="2" customFormat="1" ht="11.85" customHeight="1" x14ac:dyDescent="0.25">
      <c r="A41" s="26" t="s">
        <v>47</v>
      </c>
      <c r="B41" s="27">
        <v>744</v>
      </c>
      <c r="C41" s="31">
        <v>1.675</v>
      </c>
      <c r="D41" s="59">
        <v>5037.5</v>
      </c>
      <c r="E41" s="60">
        <v>0</v>
      </c>
      <c r="F41" s="27">
        <v>744</v>
      </c>
      <c r="G41" s="61" t="s">
        <v>61</v>
      </c>
      <c r="H41" s="29"/>
      <c r="I41" s="30"/>
      <c r="J41" s="27">
        <v>744</v>
      </c>
      <c r="K41" s="61" t="s">
        <v>61</v>
      </c>
      <c r="L41" s="29"/>
      <c r="M41" s="30"/>
    </row>
    <row r="42" spans="1:13" s="2" customFormat="1" ht="11.85" customHeight="1" x14ac:dyDescent="0.25">
      <c r="A42" s="26" t="s">
        <v>48</v>
      </c>
      <c r="B42" s="27">
        <v>672</v>
      </c>
      <c r="C42" s="31">
        <v>2.16</v>
      </c>
      <c r="D42" s="59">
        <v>3352.083333333333</v>
      </c>
      <c r="E42" s="60">
        <v>3272.9166666666665</v>
      </c>
      <c r="F42" s="27">
        <v>744</v>
      </c>
      <c r="G42" s="61" t="s">
        <v>61</v>
      </c>
      <c r="H42" s="29"/>
      <c r="I42" s="30"/>
      <c r="J42" s="27">
        <v>744</v>
      </c>
      <c r="K42" s="61" t="s">
        <v>61</v>
      </c>
      <c r="L42" s="29"/>
      <c r="M42" s="30"/>
    </row>
    <row r="43" spans="1:13" s="2" customFormat="1" ht="11.85" customHeight="1" x14ac:dyDescent="0.25">
      <c r="A43" s="26" t="s">
        <v>49</v>
      </c>
      <c r="B43" s="27">
        <v>672</v>
      </c>
      <c r="C43" s="31">
        <v>1.08</v>
      </c>
      <c r="D43" s="59">
        <v>2762.5</v>
      </c>
      <c r="E43" s="60">
        <v>0</v>
      </c>
      <c r="F43" s="27">
        <v>720</v>
      </c>
      <c r="G43" s="61" t="s">
        <v>61</v>
      </c>
      <c r="H43" s="29"/>
      <c r="I43" s="30"/>
      <c r="J43" s="27">
        <v>720</v>
      </c>
      <c r="K43" s="61" t="s">
        <v>61</v>
      </c>
      <c r="L43" s="29"/>
      <c r="M43" s="30"/>
    </row>
    <row r="44" spans="1:13" s="2" customFormat="1" ht="11.85" customHeight="1" x14ac:dyDescent="0.25">
      <c r="A44" s="26" t="s">
        <v>50</v>
      </c>
      <c r="B44" s="27">
        <v>744</v>
      </c>
      <c r="C44" s="31">
        <v>1.66</v>
      </c>
      <c r="D44" s="59">
        <v>258.33333333333337</v>
      </c>
      <c r="E44" s="60">
        <v>2450.75</v>
      </c>
      <c r="F44" s="27">
        <v>720</v>
      </c>
      <c r="G44" s="61" t="s">
        <v>61</v>
      </c>
      <c r="H44" s="29"/>
      <c r="I44" s="30"/>
      <c r="J44" s="27">
        <v>720</v>
      </c>
      <c r="K44" s="61" t="s">
        <v>61</v>
      </c>
      <c r="L44" s="29"/>
      <c r="M44" s="30"/>
    </row>
    <row r="45" spans="1:13" s="2" customFormat="1" ht="12" customHeight="1" thickBot="1" x14ac:dyDescent="0.3">
      <c r="A45" s="32" t="s">
        <v>0</v>
      </c>
      <c r="B45" s="33">
        <v>744</v>
      </c>
      <c r="C45" s="56">
        <v>0.83</v>
      </c>
      <c r="D45" s="57">
        <v>866.66666666666663</v>
      </c>
      <c r="E45" s="58">
        <v>170.08333333333334</v>
      </c>
      <c r="F45" s="33"/>
      <c r="G45" s="34"/>
      <c r="H45" s="35"/>
      <c r="I45" s="36"/>
      <c r="J45" s="33"/>
      <c r="K45" s="34"/>
      <c r="L45" s="35"/>
      <c r="M45" s="36"/>
    </row>
    <row r="46" spans="1:13" s="2" customFormat="1" ht="12" customHeight="1" thickTop="1" thickBot="1" x14ac:dyDescent="0.3">
      <c r="A46" s="1"/>
      <c r="B46" s="67" t="s">
        <v>2</v>
      </c>
      <c r="C46" s="68"/>
      <c r="D46" s="68"/>
      <c r="E46" s="69"/>
      <c r="F46" s="67" t="s">
        <v>4</v>
      </c>
      <c r="G46" s="68"/>
      <c r="H46" s="68"/>
      <c r="I46" s="69"/>
      <c r="J46" s="67" t="s">
        <v>4</v>
      </c>
      <c r="K46" s="68"/>
      <c r="L46" s="68"/>
      <c r="M46" s="69"/>
    </row>
    <row r="47" spans="1:13" s="2" customFormat="1" ht="27.75" thickTop="1" x14ac:dyDescent="0.25">
      <c r="A47" s="37" t="s">
        <v>51</v>
      </c>
      <c r="B47" s="38" t="s">
        <v>52</v>
      </c>
      <c r="C47" s="39"/>
      <c r="D47" s="40" t="s">
        <v>10</v>
      </c>
      <c r="E47" s="41" t="s">
        <v>11</v>
      </c>
      <c r="F47" s="38" t="s">
        <v>52</v>
      </c>
      <c r="G47" s="39"/>
      <c r="H47" s="40" t="s">
        <v>10</v>
      </c>
      <c r="I47" s="41" t="s">
        <v>11</v>
      </c>
      <c r="J47" s="38" t="s">
        <v>52</v>
      </c>
      <c r="K47" s="39"/>
      <c r="L47" s="40" t="s">
        <v>10</v>
      </c>
      <c r="M47" s="41" t="s">
        <v>11</v>
      </c>
    </row>
    <row r="48" spans="1:13" s="2" customFormat="1" ht="11.85" customHeight="1" x14ac:dyDescent="0.25">
      <c r="A48" s="42" t="s">
        <v>53</v>
      </c>
      <c r="B48" s="43">
        <v>1</v>
      </c>
      <c r="C48" s="44"/>
      <c r="D48" s="45">
        <f>+D5/(SUMPRODUCT(D10:D12,C10:C12,B$10:B$12)+SUMPRODUCT(D13:D44,C$13:C$44,B$13:B$44))*1000</f>
        <v>2.1332300435180365</v>
      </c>
      <c r="E48" s="46">
        <f>+E5/(SUMPRODUCT(E10:E12,C10:C12,B$10:B$12)+SUMPRODUCT(E13:E44,C$13:C$44,B$13:B$44))*1000</f>
        <v>1.8401121883805027</v>
      </c>
      <c r="F48" s="43">
        <v>1</v>
      </c>
      <c r="G48" s="44"/>
      <c r="H48" s="45" t="e">
        <f>+H5/(SUMPRODUCT(H10:H12,G10:G12,F$10:F$12)+SUMPRODUCT(H13:H44,G$13:G$44,F$13:F$44))*1000</f>
        <v>#DIV/0!</v>
      </c>
      <c r="I48" s="46" t="e">
        <f>+I5/(SUMPRODUCT(I10:I12,G10:G12,F$10:F$12)+SUMPRODUCT(I13:I44,G$13:G$44,F$13:F$44))*1000</f>
        <v>#DIV/0!</v>
      </c>
      <c r="J48" s="43">
        <v>1</v>
      </c>
      <c r="K48" s="44"/>
      <c r="L48" s="45" t="e">
        <f>+L5/(SUMPRODUCT(L10:L12,K10:K12,J$10:J$12)+SUMPRODUCT(L13:L44,K$13:K$44,J$13:J$44))*1000</f>
        <v>#DIV/0!</v>
      </c>
      <c r="M48" s="46" t="e">
        <f>+M5/(SUMPRODUCT(M10:M12,K10:K12,J$10:J$12)+SUMPRODUCT(M13:M44,K$13:K$44,J$13:J$44))*1000</f>
        <v>#DIV/0!</v>
      </c>
    </row>
    <row r="49" spans="1:13" s="2" customFormat="1" ht="11.85" customHeight="1" x14ac:dyDescent="0.25">
      <c r="A49" s="42" t="s">
        <v>54</v>
      </c>
      <c r="B49" s="43">
        <v>0.5</v>
      </c>
      <c r="C49" s="44"/>
      <c r="D49" s="45">
        <f>D$48*B49</f>
        <v>1.0666150217590182</v>
      </c>
      <c r="E49" s="47">
        <f>E$48*B49</f>
        <v>0.92005609419025136</v>
      </c>
      <c r="F49" s="43">
        <v>0.5</v>
      </c>
      <c r="G49" s="44"/>
      <c r="H49" s="45" t="e">
        <f>H$48*F49</f>
        <v>#DIV/0!</v>
      </c>
      <c r="I49" s="47" t="e">
        <f>I$48*F49</f>
        <v>#DIV/0!</v>
      </c>
      <c r="J49" s="43">
        <v>0.5</v>
      </c>
      <c r="K49" s="44"/>
      <c r="L49" s="45" t="e">
        <f>L$48*J49</f>
        <v>#DIV/0!</v>
      </c>
      <c r="M49" s="47" t="e">
        <f>M$48*J49</f>
        <v>#DIV/0!</v>
      </c>
    </row>
    <row r="50" spans="1:13" s="2" customFormat="1" ht="11.85" customHeight="1" x14ac:dyDescent="0.25">
      <c r="A50" s="1"/>
      <c r="B50" s="48"/>
      <c r="C50" s="48"/>
      <c r="D50" s="49"/>
    </row>
    <row r="51" spans="1:13" s="2" customFormat="1" ht="11.85" customHeight="1" x14ac:dyDescent="0.25">
      <c r="A51" s="50"/>
      <c r="B51" s="48" t="s">
        <v>55</v>
      </c>
      <c r="C51" s="48"/>
      <c r="D51" s="49"/>
    </row>
    <row r="52" spans="1:13" s="2" customFormat="1" ht="11.85" customHeight="1" thickBot="1" x14ac:dyDescent="0.3">
      <c r="A52" s="1"/>
      <c r="B52" s="48"/>
      <c r="C52" s="48"/>
      <c r="D52" s="49"/>
    </row>
    <row r="53" spans="1:13" ht="11.85" customHeight="1" thickTop="1" x14ac:dyDescent="0.25">
      <c r="A53" s="52" t="s">
        <v>56</v>
      </c>
    </row>
    <row r="54" spans="1:13" ht="27" x14ac:dyDescent="0.25">
      <c r="A54" s="53" t="s">
        <v>57</v>
      </c>
    </row>
    <row r="55" spans="1:13" ht="11.85" customHeight="1" x14ac:dyDescent="0.25">
      <c r="A55" s="54" t="s">
        <v>58</v>
      </c>
    </row>
    <row r="56" spans="1:13" ht="11.85" customHeight="1" x14ac:dyDescent="0.25">
      <c r="A56" s="54" t="s">
        <v>59</v>
      </c>
    </row>
    <row r="57" spans="1:13" ht="11.85" customHeight="1" thickBot="1" x14ac:dyDescent="0.3">
      <c r="A57" s="55" t="s">
        <v>60</v>
      </c>
    </row>
    <row r="58" spans="1:13" ht="11.85" customHeight="1" thickTop="1" x14ac:dyDescent="0.25"/>
  </sheetData>
  <sheetProtection selectLockedCells="1"/>
  <mergeCells count="12">
    <mergeCell ref="B46:E46"/>
    <mergeCell ref="F46:I46"/>
    <mergeCell ref="J46:M46"/>
    <mergeCell ref="D9:E9"/>
    <mergeCell ref="H9:I9"/>
    <mergeCell ref="L9:M9"/>
    <mergeCell ref="B4:E4"/>
    <mergeCell ref="F4:I4"/>
    <mergeCell ref="J4:M4"/>
    <mergeCell ref="B3:E3"/>
    <mergeCell ref="F3:I3"/>
    <mergeCell ref="J3:M3"/>
  </mergeCells>
  <pageMargins left="0.7" right="0.7" top="0.75" bottom="0.75" header="0.3" footer="0.3"/>
  <pageSetup paperSize="9" scale="68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Tariffs forecast template</vt:lpstr>
      <vt:lpstr>'Tariffs forecast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Marius Adrian Ionita</cp:lastModifiedBy>
  <dcterms:created xsi:type="dcterms:W3CDTF">2018-07-31T11:06:43Z</dcterms:created>
  <dcterms:modified xsi:type="dcterms:W3CDTF">2021-06-15T06:39:21Z</dcterms:modified>
</cp:coreProperties>
</file>