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rian\Tarife\Tarif transport\20-21\tarife aprobate\publicare 01.09.2020\engleza\"/>
    </mc:Choice>
  </mc:AlternateContent>
  <bookViews>
    <workbookView xWindow="0" yWindow="0" windowWidth="19200" windowHeight="6165"/>
  </bookViews>
  <sheets>
    <sheet name="Tariffs forecast templat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ill" localSheetId="0" hidden="1">[1]Fe!#REF!</definedName>
    <definedName name="_Fill" hidden="1">[1]Fe!#REF!</definedName>
    <definedName name="a" localSheetId="0" hidden="1">[2]Fe!#REF!</definedName>
    <definedName name="a" hidden="1">[3]Fe!#REF!</definedName>
    <definedName name="aa" localSheetId="0" hidden="1">[2]Fe!#REF!</definedName>
    <definedName name="aa" hidden="1">[3]Fe!#REF!</definedName>
    <definedName name="amortizare" localSheetId="0" hidden="1">[4]Fe!#REF!</definedName>
    <definedName name="amortizare" hidden="1">[5]Fe!#REF!</definedName>
    <definedName name="ddd" localSheetId="0">#REF!</definedName>
    <definedName name="ddd">#REF!</definedName>
    <definedName name="extras_1" localSheetId="0">'Tariffs forecast template'!#REF!</definedName>
    <definedName name="extras_1">#REF!</definedName>
    <definedName name="Fees" localSheetId="0">[6]bei!#REF!</definedName>
    <definedName name="Fees">[6]bei!#REF!</definedName>
    <definedName name="fill" localSheetId="0" hidden="1">[2]Fe!#REF!</definedName>
    <definedName name="fill" hidden="1">[2]Fe!#REF!</definedName>
    <definedName name="montat_robinet_pe_conducta" localSheetId="0">[7]Q2013!#REF!</definedName>
    <definedName name="montat_robinet_pe_conducta">[8]Q2013!#REF!</definedName>
    <definedName name="Print_Area_MI" localSheetId="0">'Tariffs forecast template'!#REF!</definedName>
    <definedName name="Print_Area_MI">#REF!</definedName>
    <definedName name="_xlnm.Print_Titles" localSheetId="0">'Tariffs forecast template'!$A:$A</definedName>
    <definedName name="sss" localSheetId="0">[7]Q2013!#REF!</definedName>
    <definedName name="sss">[7]Q2013!#REF!</definedName>
    <definedName name="xy" localSheetId="0">#REF!</definedName>
    <definedName name="x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2" l="1"/>
  <c r="C42" i="2"/>
  <c r="C40" i="2"/>
  <c r="C38" i="2"/>
  <c r="C36" i="2"/>
  <c r="C34" i="2"/>
  <c r="C32" i="2"/>
  <c r="C30" i="2"/>
  <c r="C28" i="2"/>
  <c r="C26" i="2"/>
  <c r="C24" i="2"/>
  <c r="C22" i="2"/>
  <c r="C20" i="2"/>
  <c r="C18" i="2"/>
  <c r="C16" i="2"/>
  <c r="C14" i="2"/>
  <c r="Q5" i="2" l="1"/>
  <c r="Q48" i="2" s="1"/>
  <c r="Q49" i="2" s="1"/>
  <c r="P5" i="2"/>
  <c r="P48" i="2" s="1"/>
  <c r="P49" i="2" s="1"/>
  <c r="M5" i="2"/>
  <c r="M48" i="2" s="1"/>
  <c r="M49" i="2" s="1"/>
  <c r="L5" i="2"/>
  <c r="L48" i="2" s="1"/>
  <c r="L49" i="2" s="1"/>
  <c r="I5" i="2"/>
  <c r="I48" i="2" s="1"/>
  <c r="I49" i="2" s="1"/>
  <c r="H5" i="2"/>
  <c r="H48" i="2" s="1"/>
  <c r="H49" i="2" s="1"/>
  <c r="E5" i="2"/>
  <c r="E48" i="2" s="1"/>
  <c r="E49" i="2" s="1"/>
  <c r="D5" i="2"/>
  <c r="D48" i="2" s="1"/>
  <c r="D49" i="2" s="1"/>
</calcChain>
</file>

<file path=xl/sharedStrings.xml><?xml version="1.0" encoding="utf-8"?>
<sst xmlns="http://schemas.openxmlformats.org/spreadsheetml/2006/main" count="197" uniqueCount="64">
  <si>
    <t>TOTAL</t>
  </si>
  <si>
    <t>Simplified tariff model</t>
  </si>
  <si>
    <t>Gas year oct.2020-sept.2021 forecasted</t>
  </si>
  <si>
    <t>Gas year oct.2021-sept.2022 forecasted</t>
  </si>
  <si>
    <t>Gas year oct.2022-sept.2023 forecasted</t>
  </si>
  <si>
    <t>Gas year oct.2023-sept.2024 forecasted</t>
  </si>
  <si>
    <t>Total revenue (thousand RON)</t>
  </si>
  <si>
    <t>Fixed component of total revenue (thousand RON)</t>
  </si>
  <si>
    <t>Percent of total revenue allocation by fix revenue</t>
  </si>
  <si>
    <t>Percent of fix revenue allocation by entry/exit points</t>
  </si>
  <si>
    <t>Capacity booking estimations</t>
  </si>
  <si>
    <t>group of entry points</t>
  </si>
  <si>
    <t>group of exit points</t>
  </si>
  <si>
    <t>Revenue - thousand RON</t>
  </si>
  <si>
    <t>no. of hours</t>
  </si>
  <si>
    <t>ratio</t>
  </si>
  <si>
    <t>capacity MWh</t>
  </si>
  <si>
    <t>Long-term firm capacities</t>
  </si>
  <si>
    <t>Long-term storage entry</t>
  </si>
  <si>
    <t>Long-term storage exit</t>
  </si>
  <si>
    <t>Short-term firm capacities Q II summer</t>
  </si>
  <si>
    <t>Short-term firm capacities Q II summer storage</t>
  </si>
  <si>
    <t xml:space="preserve">Short-term firm capacities Q III summer </t>
  </si>
  <si>
    <t>Short-term firm capacities Q III summer storage</t>
  </si>
  <si>
    <t>Short-term firm capacities Q IV winter</t>
  </si>
  <si>
    <t>Short-term firm capacities Q IV winter storage</t>
  </si>
  <si>
    <t>Short-term firm capacities Q I winter</t>
  </si>
  <si>
    <t>Short-term firm capacities Q I winter storage</t>
  </si>
  <si>
    <t>Short-term firm capacities April summer</t>
  </si>
  <si>
    <t>Short-term firm capacities April summer storage</t>
  </si>
  <si>
    <t>Short-term firm capacities May summer</t>
  </si>
  <si>
    <t>Short-term firm capacities May summer storage</t>
  </si>
  <si>
    <t>Short-term firm capacities June summer</t>
  </si>
  <si>
    <t>Short-term firm capacities June summer storage</t>
  </si>
  <si>
    <t>Short-term firm capacities July summer</t>
  </si>
  <si>
    <t>Short-term firm capacities July summer storage</t>
  </si>
  <si>
    <t>Short-term firm capacities August summer</t>
  </si>
  <si>
    <t>Short-term firm capacities August summer storage</t>
  </si>
  <si>
    <t>Short-term firm capacities September summer</t>
  </si>
  <si>
    <t>Short-term firm capacities September summer storage</t>
  </si>
  <si>
    <t>Short-term firm capacities October winter</t>
  </si>
  <si>
    <t>Short-term firm capacities October winter storage</t>
  </si>
  <si>
    <t>Short-term firm capacities November winter</t>
  </si>
  <si>
    <t>Short-term firm capacities November winter storage</t>
  </si>
  <si>
    <t>Short-term firm capacities  December winter</t>
  </si>
  <si>
    <t>Short-term firm capacities  December winter storage</t>
  </si>
  <si>
    <t>Short-term firm capacities January winter</t>
  </si>
  <si>
    <t>Short-term firm capacities January winter storage</t>
  </si>
  <si>
    <t>Short-term firm capacities February winter</t>
  </si>
  <si>
    <t>Short-term firm capacities February winter storage</t>
  </si>
  <si>
    <t>Short-term firm capacities March winter</t>
  </si>
  <si>
    <t>Short-term firm capacities March winter storage</t>
  </si>
  <si>
    <t>Reference prices</t>
  </si>
  <si>
    <t>multiplier</t>
  </si>
  <si>
    <t>Reference price lei/MWh/h</t>
  </si>
  <si>
    <t>Reference price-storage lei/MWh/h</t>
  </si>
  <si>
    <t>green cells may be filled-in with the values estimated by the users</t>
  </si>
  <si>
    <t>Instructions for use:</t>
  </si>
  <si>
    <t>For estimating the possible evolution of gas transmission tariffs users must fill-in the green cells with estimations regarding:</t>
  </si>
  <si>
    <t xml:space="preserve"> - Total revenue estimated</t>
  </si>
  <si>
    <t xml:space="preserve"> - Transmission capacity estimated  to be booked  for each type of product</t>
  </si>
  <si>
    <t xml:space="preserve"> - Multiplication ratios estimated for the short-term capacity booking products</t>
  </si>
  <si>
    <t xml:space="preserve"> </t>
  </si>
  <si>
    <t>Gas year oct.2020-sept.2021 aproved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</si>
</sst>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</font>
    <font>
      <sz val="10"/>
      <color indexed="8"/>
      <name val="Arial"/>
      <family val="2"/>
      <charset val="238"/>
    </font>
    <font>
      <sz val="9"/>
      <color indexed="10"/>
      <name val="Arial Narrow"/>
      <family val="2"/>
      <charset val="238"/>
    </font>
    <font>
      <b/>
      <sz val="10"/>
      <name val="Arial Narrow"/>
      <family val="2"/>
    </font>
    <font>
      <sz val="9"/>
      <color rgb="FF000000"/>
      <name val="Arial Narrow"/>
      <family val="2"/>
    </font>
    <font>
      <sz val="9"/>
      <color rgb="FF712D1C"/>
      <name val="Arial Narrow"/>
      <family val="2"/>
    </font>
    <font>
      <b/>
      <sz val="9"/>
      <color rgb="FF000000"/>
      <name val="Arial Narrow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AEEF3"/>
        <bgColor indexed="64"/>
      </patternFill>
    </fill>
  </fills>
  <borders count="35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0"/>
      </left>
      <right/>
      <top/>
      <bottom style="thin">
        <color indexed="0"/>
      </bottom>
      <diagonal/>
    </border>
    <border>
      <left style="double">
        <color indexed="8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8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double">
        <color indexed="8"/>
      </top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thin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double">
        <color indexed="8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thin">
        <color indexed="0"/>
      </bottom>
      <diagonal/>
    </border>
    <border>
      <left style="double">
        <color indexed="0"/>
      </left>
      <right/>
      <top style="thin">
        <color indexed="0"/>
      </top>
      <bottom style="double">
        <color indexed="0"/>
      </bottom>
      <diagonal/>
    </border>
    <border>
      <left style="double">
        <color indexed="8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double">
        <color indexed="8"/>
      </bottom>
      <diagonal/>
    </border>
    <border>
      <left style="thin">
        <color indexed="0"/>
      </left>
      <right style="double">
        <color indexed="8"/>
      </right>
      <top style="thin">
        <color indexed="0"/>
      </top>
      <bottom style="double">
        <color indexed="8"/>
      </bottom>
      <diagonal/>
    </border>
    <border>
      <left style="double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double">
        <color indexed="0"/>
      </top>
      <bottom style="thin">
        <color indexed="0"/>
      </bottom>
      <diagonal/>
    </border>
    <border>
      <left style="thin">
        <color indexed="0"/>
      </left>
      <right style="double">
        <color indexed="0"/>
      </right>
      <top style="thin">
        <color indexed="0"/>
      </top>
      <bottom style="thin">
        <color indexed="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164" fontId="1" fillId="0" borderId="0"/>
    <xf numFmtId="164" fontId="10" fillId="0" borderId="0"/>
  </cellStyleXfs>
  <cellXfs count="72">
    <xf numFmtId="0" fontId="0" fillId="0" borderId="0" xfId="0"/>
    <xf numFmtId="164" fontId="2" fillId="0" borderId="0" xfId="2" applyFont="1" applyProtection="1"/>
    <xf numFmtId="3" fontId="2" fillId="0" borderId="0" xfId="2" applyNumberFormat="1" applyFont="1" applyProtection="1"/>
    <xf numFmtId="164" fontId="6" fillId="0" borderId="4" xfId="2" applyFont="1" applyBorder="1" applyProtection="1"/>
    <xf numFmtId="164" fontId="6" fillId="0" borderId="7" xfId="2" applyFont="1" applyBorder="1" applyProtection="1"/>
    <xf numFmtId="3" fontId="7" fillId="3" borderId="4" xfId="2" applyNumberFormat="1" applyFont="1" applyFill="1" applyBorder="1" applyProtection="1"/>
    <xf numFmtId="165" fontId="8" fillId="3" borderId="5" xfId="1" applyNumberFormat="1" applyFont="1" applyFill="1" applyBorder="1" applyProtection="1"/>
    <xf numFmtId="3" fontId="6" fillId="0" borderId="5" xfId="2" applyNumberFormat="1" applyFont="1" applyBorder="1" applyProtection="1"/>
    <xf numFmtId="3" fontId="6" fillId="0" borderId="6" xfId="2" applyNumberFormat="1" applyFont="1" applyBorder="1" applyProtection="1"/>
    <xf numFmtId="3" fontId="9" fillId="3" borderId="4" xfId="2" applyNumberFormat="1" applyFont="1" applyFill="1" applyBorder="1" applyProtection="1"/>
    <xf numFmtId="165" fontId="9" fillId="3" borderId="5" xfId="1" applyNumberFormat="1" applyFont="1" applyFill="1" applyBorder="1" applyProtection="1"/>
    <xf numFmtId="10" fontId="2" fillId="0" borderId="5" xfId="2" applyNumberFormat="1" applyFont="1" applyBorder="1" applyProtection="1"/>
    <xf numFmtId="10" fontId="2" fillId="0" borderId="6" xfId="2" applyNumberFormat="1" applyFont="1" applyBorder="1" applyProtection="1"/>
    <xf numFmtId="164" fontId="6" fillId="0" borderId="8" xfId="2" applyFont="1" applyBorder="1" applyProtection="1"/>
    <xf numFmtId="4" fontId="2" fillId="0" borderId="9" xfId="2" applyNumberFormat="1" applyFont="1" applyBorder="1" applyProtection="1"/>
    <xf numFmtId="3" fontId="2" fillId="0" borderId="10" xfId="2" applyNumberFormat="1" applyFont="1" applyBorder="1" applyProtection="1"/>
    <xf numFmtId="10" fontId="2" fillId="0" borderId="10" xfId="2" applyNumberFormat="1" applyFont="1" applyBorder="1" applyProtection="1"/>
    <xf numFmtId="10" fontId="2" fillId="0" borderId="11" xfId="2" applyNumberFormat="1" applyFont="1" applyBorder="1" applyProtection="1"/>
    <xf numFmtId="164" fontId="2" fillId="0" borderId="12" xfId="2" applyFont="1" applyBorder="1" applyProtection="1"/>
    <xf numFmtId="3" fontId="3" fillId="0" borderId="13" xfId="2" applyNumberFormat="1" applyFont="1" applyBorder="1" applyProtection="1"/>
    <xf numFmtId="3" fontId="3" fillId="0" borderId="14" xfId="2" applyNumberFormat="1" applyFont="1" applyBorder="1" applyProtection="1"/>
    <xf numFmtId="164" fontId="3" fillId="0" borderId="15" xfId="2" applyFont="1" applyBorder="1" applyAlignment="1" applyProtection="1">
      <alignment horizontal="center" wrapText="1"/>
    </xf>
    <xf numFmtId="164" fontId="3" fillId="0" borderId="16" xfId="2" applyFont="1" applyBorder="1" applyAlignment="1" applyProtection="1">
      <alignment horizontal="center" wrapText="1"/>
    </xf>
    <xf numFmtId="164" fontId="2" fillId="0" borderId="17" xfId="2" applyFont="1" applyBorder="1" applyProtection="1"/>
    <xf numFmtId="3" fontId="3" fillId="0" borderId="18" xfId="2" applyNumberFormat="1" applyFont="1" applyBorder="1" applyAlignment="1" applyProtection="1">
      <alignment horizontal="center"/>
    </xf>
    <xf numFmtId="3" fontId="3" fillId="0" borderId="19" xfId="2" applyNumberFormat="1" applyFont="1" applyBorder="1" applyAlignment="1" applyProtection="1">
      <alignment horizontal="center"/>
    </xf>
    <xf numFmtId="164" fontId="3" fillId="0" borderId="17" xfId="3" applyFont="1" applyFill="1" applyBorder="1" applyAlignment="1" applyProtection="1">
      <alignment horizontal="justify" vertical="center" wrapText="1"/>
    </xf>
    <xf numFmtId="0" fontId="3" fillId="0" borderId="18" xfId="3" applyNumberFormat="1" applyFont="1" applyFill="1" applyBorder="1" applyAlignment="1" applyProtection="1">
      <alignment horizontal="right" vertical="center" wrapText="1"/>
    </xf>
    <xf numFmtId="3" fontId="2" fillId="0" borderId="19" xfId="2" applyNumberFormat="1" applyFont="1" applyBorder="1" applyProtection="1"/>
    <xf numFmtId="3" fontId="2" fillId="2" borderId="19" xfId="2" applyNumberFormat="1" applyFont="1" applyFill="1" applyBorder="1" applyProtection="1">
      <protection locked="0"/>
    </xf>
    <xf numFmtId="3" fontId="2" fillId="2" borderId="23" xfId="2" applyNumberFormat="1" applyFont="1" applyFill="1" applyBorder="1" applyProtection="1">
      <protection locked="0"/>
    </xf>
    <xf numFmtId="4" fontId="2" fillId="0" borderId="19" xfId="2" applyNumberFormat="1" applyFont="1" applyBorder="1" applyProtection="1"/>
    <xf numFmtId="164" fontId="3" fillId="0" borderId="24" xfId="3" applyFont="1" applyFill="1" applyBorder="1" applyAlignment="1" applyProtection="1">
      <alignment horizontal="justify" vertical="center" wrapText="1"/>
    </xf>
    <xf numFmtId="0" fontId="3" fillId="0" borderId="25" xfId="3" applyNumberFormat="1" applyFont="1" applyFill="1" applyBorder="1" applyAlignment="1" applyProtection="1">
      <alignment horizontal="right" vertical="center" wrapText="1"/>
    </xf>
    <xf numFmtId="4" fontId="3" fillId="0" borderId="26" xfId="2" applyNumberFormat="1" applyFont="1" applyBorder="1" applyProtection="1"/>
    <xf numFmtId="3" fontId="3" fillId="0" borderId="26" xfId="2" applyNumberFormat="1" applyFont="1" applyBorder="1" applyProtection="1"/>
    <xf numFmtId="3" fontId="3" fillId="0" borderId="27" xfId="2" applyNumberFormat="1" applyFont="1" applyBorder="1" applyProtection="1"/>
    <xf numFmtId="164" fontId="6" fillId="4" borderId="28" xfId="2" applyFont="1" applyFill="1" applyBorder="1" applyProtection="1"/>
    <xf numFmtId="3" fontId="3" fillId="4" borderId="29" xfId="2" applyNumberFormat="1" applyFont="1" applyFill="1" applyBorder="1" applyAlignment="1" applyProtection="1">
      <alignment horizontal="center" wrapText="1"/>
    </xf>
    <xf numFmtId="3" fontId="2" fillId="4" borderId="29" xfId="2" applyNumberFormat="1" applyFont="1" applyFill="1" applyBorder="1" applyProtection="1"/>
    <xf numFmtId="164" fontId="3" fillId="4" borderId="29" xfId="2" applyFont="1" applyFill="1" applyBorder="1" applyAlignment="1" applyProtection="1">
      <alignment horizontal="center" wrapText="1"/>
    </xf>
    <xf numFmtId="164" fontId="3" fillId="4" borderId="30" xfId="2" applyFont="1" applyFill="1" applyBorder="1" applyAlignment="1" applyProtection="1">
      <alignment horizontal="center" wrapText="1"/>
    </xf>
    <xf numFmtId="164" fontId="3" fillId="4" borderId="22" xfId="3" applyFont="1" applyFill="1" applyBorder="1" applyAlignment="1" applyProtection="1">
      <alignment horizontal="justify" vertical="center" wrapText="1"/>
    </xf>
    <xf numFmtId="2" fontId="3" fillId="4" borderId="19" xfId="3" applyNumberFormat="1" applyFont="1" applyFill="1" applyBorder="1" applyAlignment="1" applyProtection="1">
      <alignment horizontal="right" vertical="center" wrapText="1"/>
    </xf>
    <xf numFmtId="3" fontId="2" fillId="4" borderId="19" xfId="2" applyNumberFormat="1" applyFont="1" applyFill="1" applyBorder="1" applyProtection="1"/>
    <xf numFmtId="4" fontId="2" fillId="4" borderId="19" xfId="2" applyNumberFormat="1" applyFont="1" applyFill="1" applyBorder="1" applyProtection="1"/>
    <xf numFmtId="2" fontId="2" fillId="4" borderId="31" xfId="2" applyNumberFormat="1" applyFont="1" applyFill="1" applyBorder="1" applyProtection="1"/>
    <xf numFmtId="4" fontId="2" fillId="4" borderId="31" xfId="2" applyNumberFormat="1" applyFont="1" applyFill="1" applyBorder="1" applyProtection="1"/>
    <xf numFmtId="4" fontId="2" fillId="0" borderId="0" xfId="2" applyNumberFormat="1" applyFont="1" applyProtection="1"/>
    <xf numFmtId="10" fontId="11" fillId="0" borderId="0" xfId="2" applyNumberFormat="1" applyFont="1" applyProtection="1"/>
    <xf numFmtId="164" fontId="2" fillId="2" borderId="0" xfId="2" applyFont="1" applyFill="1" applyProtection="1"/>
    <xf numFmtId="164" fontId="12" fillId="0" borderId="0" xfId="2" applyFont="1" applyProtection="1"/>
    <xf numFmtId="0" fontId="15" fillId="0" borderId="32" xfId="0" applyFont="1" applyBorder="1" applyAlignment="1">
      <alignment horizontal="justify" vertical="center" readingOrder="1"/>
    </xf>
    <xf numFmtId="0" fontId="13" fillId="0" borderId="33" xfId="0" applyFont="1" applyBorder="1" applyAlignment="1">
      <alignment horizontal="justify" vertical="center" readingOrder="1"/>
    </xf>
    <xf numFmtId="0" fontId="14" fillId="0" borderId="33" xfId="0" applyFont="1" applyBorder="1" applyAlignment="1">
      <alignment horizontal="justify" vertical="center" readingOrder="1"/>
    </xf>
    <xf numFmtId="0" fontId="13" fillId="0" borderId="34" xfId="0" applyFont="1" applyBorder="1" applyAlignment="1">
      <alignment horizontal="justify" vertical="center" readingOrder="1"/>
    </xf>
    <xf numFmtId="4" fontId="16" fillId="0" borderId="26" xfId="2" applyNumberFormat="1" applyFont="1" applyBorder="1" applyProtection="1"/>
    <xf numFmtId="3" fontId="16" fillId="0" borderId="26" xfId="2" applyNumberFormat="1" applyFont="1" applyBorder="1" applyProtection="1"/>
    <xf numFmtId="3" fontId="16" fillId="0" borderId="27" xfId="2" applyNumberFormat="1" applyFont="1" applyBorder="1" applyProtection="1"/>
    <xf numFmtId="3" fontId="2" fillId="0" borderId="19" xfId="2" applyNumberFormat="1" applyFont="1" applyFill="1" applyBorder="1" applyProtection="1">
      <protection locked="0"/>
    </xf>
    <xf numFmtId="3" fontId="2" fillId="0" borderId="23" xfId="2" applyNumberFormat="1" applyFont="1" applyFill="1" applyBorder="1" applyProtection="1">
      <protection locked="0"/>
    </xf>
    <xf numFmtId="4" fontId="2" fillId="2" borderId="19" xfId="2" applyNumberFormat="1" applyFont="1" applyFill="1" applyBorder="1" applyProtection="1"/>
    <xf numFmtId="3" fontId="3" fillId="0" borderId="20" xfId="2" applyNumberFormat="1" applyFont="1" applyBorder="1" applyAlignment="1" applyProtection="1">
      <alignment horizontal="center"/>
    </xf>
    <xf numFmtId="3" fontId="3" fillId="0" borderId="21" xfId="2" applyNumberFormat="1" applyFont="1" applyBorder="1" applyAlignment="1" applyProtection="1">
      <alignment horizontal="center"/>
    </xf>
    <xf numFmtId="3" fontId="3" fillId="0" borderId="1" xfId="2" applyNumberFormat="1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3" fontId="3" fillId="0" borderId="5" xfId="2" applyNumberFormat="1" applyFont="1" applyFill="1" applyBorder="1" applyAlignment="1" applyProtection="1">
      <alignment horizontal="right"/>
    </xf>
    <xf numFmtId="0" fontId="5" fillId="0" borderId="5" xfId="0" applyFont="1" applyFill="1" applyBorder="1" applyAlignment="1" applyProtection="1">
      <alignment horizontal="right"/>
    </xf>
    <xf numFmtId="3" fontId="3" fillId="2" borderId="5" xfId="2" applyNumberFormat="1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 applyProtection="1">
      <alignment horizontal="right"/>
      <protection locked="0"/>
    </xf>
    <xf numFmtId="0" fontId="5" fillId="2" borderId="6" xfId="0" applyFont="1" applyFill="1" applyBorder="1" applyAlignment="1" applyProtection="1">
      <alignment horizontal="right"/>
      <protection locked="0"/>
    </xf>
  </cellXfs>
  <cellStyles count="4">
    <cellStyle name="Normal" xfId="0" builtinId="0"/>
    <cellStyle name="Normal 2 2 2" xfId="2"/>
    <cellStyle name="Normal 2 9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Documents%20and%20Settings\pintea\My%20Documents\bvc-2004\bvc_2004_HG1476_activitati_real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rosu\My%20Documents\Lucru\BVC_2010\BVC_2010_%20trim.II%20pe%20lun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rosu/My%20Documents/Lucru/BVC_2010/BVC_2010_%20trim.II%20pe%20lun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uget_2003_rectificat\Bvc2003_rectificat_aprobat_HG147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uget_2003_rectificat/Bvc2003_rectificat_aprobat_HG147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asu\Documents\cuta\bvc\bvc%202018\FINAL\bvc_2018_v10_b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uda\Local%20Settings\Temporary%20Internet%20Files\Content.Outlook\4DL3MMXK\Tarife%20transport%2013-16%20incl-inma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uda/Local%20Settings/Temporary%20Internet%20Files/Content.Outlook/4DL3MMXK/Tarife%20transport%2013-16%20incl-inm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ias"/>
      <sheetName val="cheltuieli-realizari"/>
      <sheetName val="coeficienti alocare"/>
      <sheetName val="extras"/>
      <sheetName val="cheltuieli-bvc"/>
      <sheetName val="Fe"/>
      <sheetName val="Fe_activitati"/>
      <sheetName val="cost_oper_ANRGN"/>
      <sheetName val="coeficienti_aloc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  <sheetName val="chelt_sociale_(3)"/>
      <sheetName val="analiza_factoriala_MWh"/>
      <sheetName val="analiza_ven_expl"/>
      <sheetName val="analiza_comparata_BVC"/>
      <sheetName val="alte_chelt_expl"/>
      <sheetName val="alte_ven_expl"/>
      <sheetName val="Amortizare_20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t.sociale (3)"/>
      <sheetName val="IN"/>
      <sheetName val="terti"/>
      <sheetName val="Fe"/>
      <sheetName val="analiza factoriala_MWh"/>
      <sheetName val="extras_MFP"/>
      <sheetName val="analiza_ven.expl"/>
      <sheetName val="analiza_comparata BVC"/>
      <sheetName val="Investitii"/>
      <sheetName val="fund-tranzit"/>
      <sheetName val="alte chelt.expl"/>
      <sheetName val="alte ven.expl"/>
      <sheetName val="tarif_ech_disp"/>
      <sheetName val="salarii"/>
      <sheetName val="Fe_preliminat"/>
      <sheetName val="Fe_semI"/>
      <sheetName val="Amortizare 2008"/>
      <sheetName val="CT_2008"/>
      <sheetName val="cant_2010"/>
      <sheetName val="cota_gaz"/>
      <sheetName val="impoz_prof"/>
      <sheetName val="plati_creante"/>
      <sheetName val="chelt_sociale_(3)"/>
      <sheetName val="analiza_factoriala_MWh"/>
      <sheetName val="analiza_ven_expl"/>
      <sheetName val="analiza_comparata_BVC"/>
      <sheetName val="alte_chelt_expl"/>
      <sheetName val="alte_ven_expl"/>
      <sheetName val="Amortizare_20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-bvc-ias"/>
      <sheetName val="cheltuieli-bvc"/>
      <sheetName val="bil_bvc"/>
      <sheetName val="grafic_majorari"/>
      <sheetName val="IN"/>
      <sheetName val="extras"/>
      <sheetName val="extras-ias"/>
      <sheetName val="amortizare"/>
      <sheetName val="amortizare-1"/>
      <sheetName val="Fe"/>
      <sheetName val="Alte cheltuieli"/>
      <sheetName val="fund-tranzit"/>
      <sheetName val="cant2003"/>
      <sheetName val="program-2003"/>
      <sheetName val="Investitii"/>
      <sheetName val="credite"/>
      <sheetName val="curs"/>
      <sheetName val="curs_euro"/>
      <sheetName val="consum_tehnolog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teze"/>
      <sheetName val="VT"/>
      <sheetName val="anal-fac (bvc)"/>
      <sheetName val="in"/>
      <sheetName val="bal_17"/>
      <sheetName val="bal 11.2017"/>
      <sheetName val="KPI"/>
      <sheetName val="serv"/>
      <sheetName val="salarii"/>
      <sheetName val="pa_!"/>
      <sheetName val="P&amp;L (dg)"/>
      <sheetName val="Anexa 2"/>
      <sheetName val="Anexa 1"/>
      <sheetName val="Anexa 6"/>
      <sheetName val="Anexa 3"/>
      <sheetName val="tabel"/>
      <sheetName val="liviu"/>
      <sheetName val="P&amp;L"/>
      <sheetName val="P&amp;L(pa)"/>
      <sheetName val="bilant"/>
      <sheetName val="cash"/>
      <sheetName val="Anexa 4"/>
      <sheetName val="investitii"/>
      <sheetName val="Plan"/>
      <sheetName val="diverse"/>
      <sheetName val="creanta"/>
      <sheetName val="rez_cap"/>
      <sheetName val="q 2018 -2020 "/>
      <sheetName val="venit"/>
      <sheetName val="venit17 cond18"/>
      <sheetName val="venit18 (cond comp)"/>
      <sheetName val=" Tarife18_19"/>
      <sheetName val=" Tarife19_20"/>
      <sheetName val=" Tarife20_21"/>
      <sheetName val="pp"/>
      <sheetName val="bei"/>
      <sheetName val="PIF"/>
      <sheetName val="RAB 2032 defalcat"/>
      <sheetName val="ECR"/>
      <sheetName val="Anexa 5"/>
      <sheetName val="anal-fac (18_19)"/>
      <sheetName val="anal-fac (19_20)"/>
      <sheetName val="anal-fac (bvc) (2)"/>
      <sheetName val="2019"/>
      <sheetName val="2020"/>
      <sheetName val="2021"/>
      <sheetName val="2022"/>
    </sheetNames>
    <sheetDataSet>
      <sheetData sheetId="0"/>
      <sheetData sheetId="1"/>
      <sheetData sheetId="2"/>
      <sheetData sheetId="3">
        <row r="6">
          <cell r="M6">
            <v>4.55</v>
          </cell>
        </row>
      </sheetData>
      <sheetData sheetId="4"/>
      <sheetData sheetId="5"/>
      <sheetData sheetId="6"/>
      <sheetData sheetId="7">
        <row r="38">
          <cell r="D38">
            <v>387165842.453574</v>
          </cell>
        </row>
      </sheetData>
      <sheetData sheetId="8"/>
      <sheetData sheetId="9"/>
      <sheetData sheetId="10"/>
      <sheetData sheetId="11"/>
      <sheetData sheetId="12">
        <row r="58">
          <cell r="I58">
            <v>2245380.5855798707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">
          <cell r="D5">
            <v>2245380.5855798707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  <sheetName val="Tarif_MWh"/>
      <sheetName val="Tarif_13-14_aprobat"/>
      <sheetName val="Pret_CTeh"/>
      <sheetName val="PIF-13-17_new"/>
      <sheetName val="PIF-13-16_stimulent"/>
      <sheetName val="CP_IV2013_2014"/>
      <sheetName val="CP_2014-2016_MWh"/>
      <sheetName val="INDICATORI_13-luna"/>
      <sheetName val="INDICATORI_14-luna"/>
      <sheetName val="Tarif_2013-2017"/>
      <sheetName val="Tarif_puncte_14-15"/>
      <sheetName val="Tarif_puncte_15-16"/>
      <sheetName val="Tarif_puncte_16-17"/>
      <sheetName val="VENITURI_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 MWh"/>
      <sheetName val="Tarif 13-14 aprobat"/>
      <sheetName val="Pret CTeh"/>
      <sheetName val="PIF-13-17 new"/>
      <sheetName val="PIF-13-16 stimulent"/>
      <sheetName val="Q2013"/>
      <sheetName val="Q2014"/>
      <sheetName val="Q2015(1,4)"/>
      <sheetName val="Q2016(1,37)"/>
      <sheetName val="CP IV2013_2014"/>
      <sheetName val="CP 2014-2016_MWh"/>
      <sheetName val="INDICATORI 13-luna"/>
      <sheetName val="INDICATORI 14-luna"/>
      <sheetName val="Tarif 2013-2017"/>
      <sheetName val="Tarif puncte 14-15"/>
      <sheetName val="Tarif puncte 15-16"/>
      <sheetName val="Tarif puncte 16-17"/>
      <sheetName val="VENITURI 15-16"/>
      <sheetName val="Tarif_MWh"/>
      <sheetName val="Tarif_13-14_aprobat"/>
      <sheetName val="Pret_CTeh"/>
      <sheetName val="PIF-13-17_new"/>
      <sheetName val="PIF-13-16_stimulent"/>
      <sheetName val="CP_IV2013_2014"/>
      <sheetName val="CP_2014-2016_MWh"/>
      <sheetName val="INDICATORI_13-luna"/>
      <sheetName val="INDICATORI_14-luna"/>
      <sheetName val="Tarif_2013-2017"/>
      <sheetName val="Tarif_puncte_14-15"/>
      <sheetName val="Tarif_puncte_15-16"/>
      <sheetName val="Tarif_puncte_16-17"/>
      <sheetName val="VENITURI_15-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8"/>
  <sheetViews>
    <sheetView tabSelected="1" zoomScale="110" zoomScaleNormal="110" workbookViewId="0"/>
  </sheetViews>
  <sheetFormatPr defaultColWidth="9" defaultRowHeight="11.85" customHeight="1" x14ac:dyDescent="0.25"/>
  <cols>
    <col min="1" max="1" width="48.28515625" style="1" customWidth="1"/>
    <col min="2" max="2" width="13.28515625" style="2" customWidth="1"/>
    <col min="3" max="4" width="11.140625" style="2" customWidth="1"/>
    <col min="5" max="5" width="12.42578125" style="2" customWidth="1"/>
    <col min="6" max="17" width="11.140625" style="2" customWidth="1"/>
    <col min="18" max="222" width="9" style="1"/>
    <col min="223" max="223" width="35.28515625" style="1" customWidth="1"/>
    <col min="224" max="247" width="11.140625" style="1" customWidth="1"/>
    <col min="248" max="478" width="9" style="1"/>
    <col min="479" max="479" width="35.28515625" style="1" customWidth="1"/>
    <col min="480" max="503" width="11.140625" style="1" customWidth="1"/>
    <col min="504" max="734" width="9" style="1"/>
    <col min="735" max="735" width="35.28515625" style="1" customWidth="1"/>
    <col min="736" max="759" width="11.140625" style="1" customWidth="1"/>
    <col min="760" max="990" width="9" style="1"/>
    <col min="991" max="991" width="35.28515625" style="1" customWidth="1"/>
    <col min="992" max="1015" width="11.140625" style="1" customWidth="1"/>
    <col min="1016" max="1246" width="9" style="1"/>
    <col min="1247" max="1247" width="35.28515625" style="1" customWidth="1"/>
    <col min="1248" max="1271" width="11.140625" style="1" customWidth="1"/>
    <col min="1272" max="1502" width="9" style="1"/>
    <col min="1503" max="1503" width="35.28515625" style="1" customWidth="1"/>
    <col min="1504" max="1527" width="11.140625" style="1" customWidth="1"/>
    <col min="1528" max="1758" width="9" style="1"/>
    <col min="1759" max="1759" width="35.28515625" style="1" customWidth="1"/>
    <col min="1760" max="1783" width="11.140625" style="1" customWidth="1"/>
    <col min="1784" max="2014" width="9" style="1"/>
    <col min="2015" max="2015" width="35.28515625" style="1" customWidth="1"/>
    <col min="2016" max="2039" width="11.140625" style="1" customWidth="1"/>
    <col min="2040" max="2270" width="9" style="1"/>
    <col min="2271" max="2271" width="35.28515625" style="1" customWidth="1"/>
    <col min="2272" max="2295" width="11.140625" style="1" customWidth="1"/>
    <col min="2296" max="2526" width="9" style="1"/>
    <col min="2527" max="2527" width="35.28515625" style="1" customWidth="1"/>
    <col min="2528" max="2551" width="11.140625" style="1" customWidth="1"/>
    <col min="2552" max="2782" width="9" style="1"/>
    <col min="2783" max="2783" width="35.28515625" style="1" customWidth="1"/>
    <col min="2784" max="2807" width="11.140625" style="1" customWidth="1"/>
    <col min="2808" max="3038" width="9" style="1"/>
    <col min="3039" max="3039" width="35.28515625" style="1" customWidth="1"/>
    <col min="3040" max="3063" width="11.140625" style="1" customWidth="1"/>
    <col min="3064" max="3294" width="9" style="1"/>
    <col min="3295" max="3295" width="35.28515625" style="1" customWidth="1"/>
    <col min="3296" max="3319" width="11.140625" style="1" customWidth="1"/>
    <col min="3320" max="3550" width="9" style="1"/>
    <col min="3551" max="3551" width="35.28515625" style="1" customWidth="1"/>
    <col min="3552" max="3575" width="11.140625" style="1" customWidth="1"/>
    <col min="3576" max="3806" width="9" style="1"/>
    <col min="3807" max="3807" width="35.28515625" style="1" customWidth="1"/>
    <col min="3808" max="3831" width="11.140625" style="1" customWidth="1"/>
    <col min="3832" max="4062" width="9" style="1"/>
    <col min="4063" max="4063" width="35.28515625" style="1" customWidth="1"/>
    <col min="4064" max="4087" width="11.140625" style="1" customWidth="1"/>
    <col min="4088" max="4318" width="9" style="1"/>
    <col min="4319" max="4319" width="35.28515625" style="1" customWidth="1"/>
    <col min="4320" max="4343" width="11.140625" style="1" customWidth="1"/>
    <col min="4344" max="4574" width="9" style="1"/>
    <col min="4575" max="4575" width="35.28515625" style="1" customWidth="1"/>
    <col min="4576" max="4599" width="11.140625" style="1" customWidth="1"/>
    <col min="4600" max="4830" width="9" style="1"/>
    <col min="4831" max="4831" width="35.28515625" style="1" customWidth="1"/>
    <col min="4832" max="4855" width="11.140625" style="1" customWidth="1"/>
    <col min="4856" max="5086" width="9" style="1"/>
    <col min="5087" max="5087" width="35.28515625" style="1" customWidth="1"/>
    <col min="5088" max="5111" width="11.140625" style="1" customWidth="1"/>
    <col min="5112" max="5342" width="9" style="1"/>
    <col min="5343" max="5343" width="35.28515625" style="1" customWidth="1"/>
    <col min="5344" max="5367" width="11.140625" style="1" customWidth="1"/>
    <col min="5368" max="5598" width="9" style="1"/>
    <col min="5599" max="5599" width="35.28515625" style="1" customWidth="1"/>
    <col min="5600" max="5623" width="11.140625" style="1" customWidth="1"/>
    <col min="5624" max="5854" width="9" style="1"/>
    <col min="5855" max="5855" width="35.28515625" style="1" customWidth="1"/>
    <col min="5856" max="5879" width="11.140625" style="1" customWidth="1"/>
    <col min="5880" max="6110" width="9" style="1"/>
    <col min="6111" max="6111" width="35.28515625" style="1" customWidth="1"/>
    <col min="6112" max="6135" width="11.140625" style="1" customWidth="1"/>
    <col min="6136" max="6366" width="9" style="1"/>
    <col min="6367" max="6367" width="35.28515625" style="1" customWidth="1"/>
    <col min="6368" max="6391" width="11.140625" style="1" customWidth="1"/>
    <col min="6392" max="6622" width="9" style="1"/>
    <col min="6623" max="6623" width="35.28515625" style="1" customWidth="1"/>
    <col min="6624" max="6647" width="11.140625" style="1" customWidth="1"/>
    <col min="6648" max="6878" width="9" style="1"/>
    <col min="6879" max="6879" width="35.28515625" style="1" customWidth="1"/>
    <col min="6880" max="6903" width="11.140625" style="1" customWidth="1"/>
    <col min="6904" max="7134" width="9" style="1"/>
    <col min="7135" max="7135" width="35.28515625" style="1" customWidth="1"/>
    <col min="7136" max="7159" width="11.140625" style="1" customWidth="1"/>
    <col min="7160" max="7390" width="9" style="1"/>
    <col min="7391" max="7391" width="35.28515625" style="1" customWidth="1"/>
    <col min="7392" max="7415" width="11.140625" style="1" customWidth="1"/>
    <col min="7416" max="7646" width="9" style="1"/>
    <col min="7647" max="7647" width="35.28515625" style="1" customWidth="1"/>
    <col min="7648" max="7671" width="11.140625" style="1" customWidth="1"/>
    <col min="7672" max="7902" width="9" style="1"/>
    <col min="7903" max="7903" width="35.28515625" style="1" customWidth="1"/>
    <col min="7904" max="7927" width="11.140625" style="1" customWidth="1"/>
    <col min="7928" max="8158" width="9" style="1"/>
    <col min="8159" max="8159" width="35.28515625" style="1" customWidth="1"/>
    <col min="8160" max="8183" width="11.140625" style="1" customWidth="1"/>
    <col min="8184" max="8414" width="9" style="1"/>
    <col min="8415" max="8415" width="35.28515625" style="1" customWidth="1"/>
    <col min="8416" max="8439" width="11.140625" style="1" customWidth="1"/>
    <col min="8440" max="8670" width="9" style="1"/>
    <col min="8671" max="8671" width="35.28515625" style="1" customWidth="1"/>
    <col min="8672" max="8695" width="11.140625" style="1" customWidth="1"/>
    <col min="8696" max="8926" width="9" style="1"/>
    <col min="8927" max="8927" width="35.28515625" style="1" customWidth="1"/>
    <col min="8928" max="8951" width="11.140625" style="1" customWidth="1"/>
    <col min="8952" max="9182" width="9" style="1"/>
    <col min="9183" max="9183" width="35.28515625" style="1" customWidth="1"/>
    <col min="9184" max="9207" width="11.140625" style="1" customWidth="1"/>
    <col min="9208" max="9438" width="9" style="1"/>
    <col min="9439" max="9439" width="35.28515625" style="1" customWidth="1"/>
    <col min="9440" max="9463" width="11.140625" style="1" customWidth="1"/>
    <col min="9464" max="9694" width="9" style="1"/>
    <col min="9695" max="9695" width="35.28515625" style="1" customWidth="1"/>
    <col min="9696" max="9719" width="11.140625" style="1" customWidth="1"/>
    <col min="9720" max="9950" width="9" style="1"/>
    <col min="9951" max="9951" width="35.28515625" style="1" customWidth="1"/>
    <col min="9952" max="9975" width="11.140625" style="1" customWidth="1"/>
    <col min="9976" max="10206" width="9" style="1"/>
    <col min="10207" max="10207" width="35.28515625" style="1" customWidth="1"/>
    <col min="10208" max="10231" width="11.140625" style="1" customWidth="1"/>
    <col min="10232" max="10462" width="9" style="1"/>
    <col min="10463" max="10463" width="35.28515625" style="1" customWidth="1"/>
    <col min="10464" max="10487" width="11.140625" style="1" customWidth="1"/>
    <col min="10488" max="10718" width="9" style="1"/>
    <col min="10719" max="10719" width="35.28515625" style="1" customWidth="1"/>
    <col min="10720" max="10743" width="11.140625" style="1" customWidth="1"/>
    <col min="10744" max="10974" width="9" style="1"/>
    <col min="10975" max="10975" width="35.28515625" style="1" customWidth="1"/>
    <col min="10976" max="10999" width="11.140625" style="1" customWidth="1"/>
    <col min="11000" max="11230" width="9" style="1"/>
    <col min="11231" max="11231" width="35.28515625" style="1" customWidth="1"/>
    <col min="11232" max="11255" width="11.140625" style="1" customWidth="1"/>
    <col min="11256" max="11486" width="9" style="1"/>
    <col min="11487" max="11487" width="35.28515625" style="1" customWidth="1"/>
    <col min="11488" max="11511" width="11.140625" style="1" customWidth="1"/>
    <col min="11512" max="11742" width="9" style="1"/>
    <col min="11743" max="11743" width="35.28515625" style="1" customWidth="1"/>
    <col min="11744" max="11767" width="11.140625" style="1" customWidth="1"/>
    <col min="11768" max="11998" width="9" style="1"/>
    <col min="11999" max="11999" width="35.28515625" style="1" customWidth="1"/>
    <col min="12000" max="12023" width="11.140625" style="1" customWidth="1"/>
    <col min="12024" max="12254" width="9" style="1"/>
    <col min="12255" max="12255" width="35.28515625" style="1" customWidth="1"/>
    <col min="12256" max="12279" width="11.140625" style="1" customWidth="1"/>
    <col min="12280" max="12510" width="9" style="1"/>
    <col min="12511" max="12511" width="35.28515625" style="1" customWidth="1"/>
    <col min="12512" max="12535" width="11.140625" style="1" customWidth="1"/>
    <col min="12536" max="12766" width="9" style="1"/>
    <col min="12767" max="12767" width="35.28515625" style="1" customWidth="1"/>
    <col min="12768" max="12791" width="11.140625" style="1" customWidth="1"/>
    <col min="12792" max="13022" width="9" style="1"/>
    <col min="13023" max="13023" width="35.28515625" style="1" customWidth="1"/>
    <col min="13024" max="13047" width="11.140625" style="1" customWidth="1"/>
    <col min="13048" max="13278" width="9" style="1"/>
    <col min="13279" max="13279" width="35.28515625" style="1" customWidth="1"/>
    <col min="13280" max="13303" width="11.140625" style="1" customWidth="1"/>
    <col min="13304" max="13534" width="9" style="1"/>
    <col min="13535" max="13535" width="35.28515625" style="1" customWidth="1"/>
    <col min="13536" max="13559" width="11.140625" style="1" customWidth="1"/>
    <col min="13560" max="13790" width="9" style="1"/>
    <col min="13791" max="13791" width="35.28515625" style="1" customWidth="1"/>
    <col min="13792" max="13815" width="11.140625" style="1" customWidth="1"/>
    <col min="13816" max="14046" width="9" style="1"/>
    <col min="14047" max="14047" width="35.28515625" style="1" customWidth="1"/>
    <col min="14048" max="14071" width="11.140625" style="1" customWidth="1"/>
    <col min="14072" max="14302" width="9" style="1"/>
    <col min="14303" max="14303" width="35.28515625" style="1" customWidth="1"/>
    <col min="14304" max="14327" width="11.140625" style="1" customWidth="1"/>
    <col min="14328" max="14558" width="9" style="1"/>
    <col min="14559" max="14559" width="35.28515625" style="1" customWidth="1"/>
    <col min="14560" max="14583" width="11.140625" style="1" customWidth="1"/>
    <col min="14584" max="14814" width="9" style="1"/>
    <col min="14815" max="14815" width="35.28515625" style="1" customWidth="1"/>
    <col min="14816" max="14839" width="11.140625" style="1" customWidth="1"/>
    <col min="14840" max="15070" width="9" style="1"/>
    <col min="15071" max="15071" width="35.28515625" style="1" customWidth="1"/>
    <col min="15072" max="15095" width="11.140625" style="1" customWidth="1"/>
    <col min="15096" max="15326" width="9" style="1"/>
    <col min="15327" max="15327" width="35.28515625" style="1" customWidth="1"/>
    <col min="15328" max="15351" width="11.140625" style="1" customWidth="1"/>
    <col min="15352" max="15582" width="9" style="1"/>
    <col min="15583" max="15583" width="35.28515625" style="1" customWidth="1"/>
    <col min="15584" max="15607" width="11.140625" style="1" customWidth="1"/>
    <col min="15608" max="15838" width="9" style="1"/>
    <col min="15839" max="15839" width="35.28515625" style="1" customWidth="1"/>
    <col min="15840" max="15863" width="11.140625" style="1" customWidth="1"/>
    <col min="15864" max="16094" width="9" style="1"/>
    <col min="16095" max="16095" width="35.28515625" style="1" customWidth="1"/>
    <col min="16096" max="16119" width="11.140625" style="1" customWidth="1"/>
    <col min="16120" max="16384" width="9" style="1"/>
  </cols>
  <sheetData>
    <row r="1" spans="1:17" ht="11.85" customHeight="1" x14ac:dyDescent="0.25">
      <c r="A1" s="51" t="s">
        <v>1</v>
      </c>
    </row>
    <row r="2" spans="1:17" ht="11.85" customHeight="1" thickBot="1" x14ac:dyDescent="0.3"/>
    <row r="3" spans="1:17" ht="11.85" customHeight="1" thickTop="1" x14ac:dyDescent="0.25">
      <c r="B3" s="64" t="s">
        <v>63</v>
      </c>
      <c r="C3" s="65"/>
      <c r="D3" s="65"/>
      <c r="E3" s="66"/>
      <c r="F3" s="64" t="s">
        <v>3</v>
      </c>
      <c r="G3" s="65"/>
      <c r="H3" s="65"/>
      <c r="I3" s="66"/>
      <c r="J3" s="64" t="s">
        <v>4</v>
      </c>
      <c r="K3" s="65"/>
      <c r="L3" s="65"/>
      <c r="M3" s="66"/>
      <c r="N3" s="64" t="s">
        <v>5</v>
      </c>
      <c r="O3" s="65"/>
      <c r="P3" s="65"/>
      <c r="Q3" s="66"/>
    </row>
    <row r="4" spans="1:17" s="2" customFormat="1" ht="11.85" customHeight="1" x14ac:dyDescent="0.25">
      <c r="A4" s="3" t="s">
        <v>6</v>
      </c>
      <c r="B4" s="67">
        <v>984612.33400000003</v>
      </c>
      <c r="C4" s="68"/>
      <c r="D4" s="68"/>
      <c r="E4" s="68"/>
      <c r="F4" s="69"/>
      <c r="G4" s="70"/>
      <c r="H4" s="70"/>
      <c r="I4" s="71"/>
      <c r="J4" s="69"/>
      <c r="K4" s="70"/>
      <c r="L4" s="70"/>
      <c r="M4" s="71"/>
      <c r="N4" s="69"/>
      <c r="O4" s="70"/>
      <c r="P4" s="70"/>
      <c r="Q4" s="71"/>
    </row>
    <row r="5" spans="1:17" s="2" customFormat="1" ht="11.85" customHeight="1" x14ac:dyDescent="0.25">
      <c r="A5" s="4" t="s">
        <v>7</v>
      </c>
      <c r="B5" s="5"/>
      <c r="C5" s="6"/>
      <c r="D5" s="7">
        <f>+B4*D6*D7</f>
        <v>393844.93360000005</v>
      </c>
      <c r="E5" s="8">
        <f>+B4*E6*E7</f>
        <v>393844.93360000005</v>
      </c>
      <c r="F5" s="9"/>
      <c r="G5" s="10"/>
      <c r="H5" s="7">
        <f>+F4*H6*H7</f>
        <v>0</v>
      </c>
      <c r="I5" s="8">
        <f>+F4*I6*I7</f>
        <v>0</v>
      </c>
      <c r="J5" s="9"/>
      <c r="K5" s="10"/>
      <c r="L5" s="7">
        <f>+J4*L6*L7</f>
        <v>0</v>
      </c>
      <c r="M5" s="8">
        <f>+J4*M6*M7</f>
        <v>0</v>
      </c>
      <c r="N5" s="9"/>
      <c r="O5" s="10"/>
      <c r="P5" s="7">
        <f>+N4*P6*P7</f>
        <v>0</v>
      </c>
      <c r="Q5" s="8">
        <f>+N4*Q6*Q7</f>
        <v>0</v>
      </c>
    </row>
    <row r="6" spans="1:17" s="2" customFormat="1" ht="11.85" customHeight="1" x14ac:dyDescent="0.25">
      <c r="A6" s="4" t="s">
        <v>8</v>
      </c>
      <c r="B6" s="5"/>
      <c r="C6" s="6"/>
      <c r="D6" s="11">
        <v>0.8</v>
      </c>
      <c r="E6" s="12">
        <v>0.8</v>
      </c>
      <c r="F6" s="5"/>
      <c r="G6" s="6"/>
      <c r="H6" s="11">
        <v>0.8</v>
      </c>
      <c r="I6" s="12">
        <v>0.8</v>
      </c>
      <c r="J6" s="5"/>
      <c r="K6" s="6"/>
      <c r="L6" s="11">
        <v>0.85</v>
      </c>
      <c r="M6" s="11">
        <v>0.85</v>
      </c>
      <c r="N6" s="5"/>
      <c r="O6" s="6"/>
      <c r="P6" s="11">
        <v>0.85</v>
      </c>
      <c r="Q6" s="11">
        <v>0.85</v>
      </c>
    </row>
    <row r="7" spans="1:17" s="2" customFormat="1" ht="12" customHeight="1" thickBot="1" x14ac:dyDescent="0.3">
      <c r="A7" s="13" t="s">
        <v>9</v>
      </c>
      <c r="B7" s="14"/>
      <c r="C7" s="15"/>
      <c r="D7" s="16">
        <v>0.5</v>
      </c>
      <c r="E7" s="17">
        <v>0.5</v>
      </c>
      <c r="F7" s="14"/>
      <c r="G7" s="15"/>
      <c r="H7" s="16">
        <v>0.5</v>
      </c>
      <c r="I7" s="17">
        <v>0.5</v>
      </c>
      <c r="J7" s="14"/>
      <c r="K7" s="15"/>
      <c r="L7" s="16">
        <v>0.5</v>
      </c>
      <c r="M7" s="17">
        <v>0.5</v>
      </c>
      <c r="N7" s="14"/>
      <c r="O7" s="15"/>
      <c r="P7" s="16">
        <v>0.5</v>
      </c>
      <c r="Q7" s="17">
        <v>0.5</v>
      </c>
    </row>
    <row r="8" spans="1:17" s="2" customFormat="1" ht="23.85" customHeight="1" thickTop="1" x14ac:dyDescent="0.25">
      <c r="A8" s="18" t="s">
        <v>10</v>
      </c>
      <c r="B8" s="19"/>
      <c r="C8" s="20"/>
      <c r="D8" s="21" t="s">
        <v>11</v>
      </c>
      <c r="E8" s="22" t="s">
        <v>12</v>
      </c>
      <c r="F8" s="19"/>
      <c r="G8" s="20"/>
      <c r="H8" s="21" t="s">
        <v>11</v>
      </c>
      <c r="I8" s="22" t="s">
        <v>12</v>
      </c>
      <c r="J8" s="19"/>
      <c r="K8" s="20"/>
      <c r="L8" s="21" t="s">
        <v>11</v>
      </c>
      <c r="M8" s="22" t="s">
        <v>12</v>
      </c>
      <c r="N8" s="19"/>
      <c r="O8" s="20"/>
      <c r="P8" s="21" t="s">
        <v>11</v>
      </c>
      <c r="Q8" s="22" t="s">
        <v>12</v>
      </c>
    </row>
    <row r="9" spans="1:17" s="2" customFormat="1" ht="11.85" customHeight="1" x14ac:dyDescent="0.25">
      <c r="A9" s="23" t="s">
        <v>13</v>
      </c>
      <c r="B9" s="24" t="s">
        <v>14</v>
      </c>
      <c r="C9" s="25" t="s">
        <v>15</v>
      </c>
      <c r="D9" s="62" t="s">
        <v>16</v>
      </c>
      <c r="E9" s="63"/>
      <c r="F9" s="24" t="s">
        <v>14</v>
      </c>
      <c r="G9" s="25" t="s">
        <v>15</v>
      </c>
      <c r="H9" s="62" t="s">
        <v>16</v>
      </c>
      <c r="I9" s="63"/>
      <c r="J9" s="24" t="s">
        <v>14</v>
      </c>
      <c r="K9" s="25" t="s">
        <v>15</v>
      </c>
      <c r="L9" s="62" t="s">
        <v>16</v>
      </c>
      <c r="M9" s="63"/>
      <c r="N9" s="24" t="s">
        <v>14</v>
      </c>
      <c r="O9" s="25" t="s">
        <v>15</v>
      </c>
      <c r="P9" s="62" t="s">
        <v>16</v>
      </c>
      <c r="Q9" s="63"/>
    </row>
    <row r="10" spans="1:17" s="2" customFormat="1" ht="11.85" customHeight="1" x14ac:dyDescent="0.25">
      <c r="A10" s="26" t="s">
        <v>17</v>
      </c>
      <c r="B10" s="27">
        <v>8760</v>
      </c>
      <c r="C10" s="28">
        <v>1</v>
      </c>
      <c r="D10" s="59">
        <v>13120.833333333334</v>
      </c>
      <c r="E10" s="60">
        <v>12979.166666666666</v>
      </c>
      <c r="F10" s="27">
        <v>8760</v>
      </c>
      <c r="G10" s="61" t="s">
        <v>62</v>
      </c>
      <c r="H10" s="29"/>
      <c r="I10" s="30"/>
      <c r="J10" s="27">
        <v>8760</v>
      </c>
      <c r="K10" s="61" t="s">
        <v>62</v>
      </c>
      <c r="L10" s="29"/>
      <c r="M10" s="30"/>
      <c r="N10" s="27">
        <v>8760</v>
      </c>
      <c r="O10" s="61" t="s">
        <v>62</v>
      </c>
      <c r="P10" s="29"/>
      <c r="Q10" s="30"/>
    </row>
    <row r="11" spans="1:17" s="2" customFormat="1" ht="11.85" customHeight="1" x14ac:dyDescent="0.25">
      <c r="A11" s="26" t="s">
        <v>18</v>
      </c>
      <c r="B11" s="27">
        <v>8760</v>
      </c>
      <c r="C11" s="31">
        <v>0.5</v>
      </c>
      <c r="D11" s="59"/>
      <c r="E11" s="60"/>
      <c r="F11" s="27">
        <v>8760</v>
      </c>
      <c r="G11" s="61" t="s">
        <v>62</v>
      </c>
      <c r="H11" s="29"/>
      <c r="I11" s="30"/>
      <c r="J11" s="27">
        <v>8760</v>
      </c>
      <c r="K11" s="61" t="s">
        <v>62</v>
      </c>
      <c r="L11" s="29"/>
      <c r="M11" s="30"/>
      <c r="N11" s="27">
        <v>8760</v>
      </c>
      <c r="O11" s="61" t="s">
        <v>62</v>
      </c>
      <c r="P11" s="29"/>
      <c r="Q11" s="30"/>
    </row>
    <row r="12" spans="1:17" s="2" customFormat="1" ht="11.85" customHeight="1" x14ac:dyDescent="0.25">
      <c r="A12" s="26" t="s">
        <v>19</v>
      </c>
      <c r="B12" s="27">
        <v>8760</v>
      </c>
      <c r="C12" s="31">
        <v>0.5</v>
      </c>
      <c r="D12" s="59"/>
      <c r="E12" s="60"/>
      <c r="F12" s="27">
        <v>8760</v>
      </c>
      <c r="G12" s="61" t="s">
        <v>62</v>
      </c>
      <c r="H12" s="29"/>
      <c r="I12" s="30"/>
      <c r="J12" s="27">
        <v>8760</v>
      </c>
      <c r="K12" s="61" t="s">
        <v>62</v>
      </c>
      <c r="L12" s="29"/>
      <c r="M12" s="30"/>
      <c r="N12" s="27">
        <v>8760</v>
      </c>
      <c r="O12" s="61" t="s">
        <v>62</v>
      </c>
      <c r="P12" s="29"/>
      <c r="Q12" s="30"/>
    </row>
    <row r="13" spans="1:17" s="2" customFormat="1" ht="11.85" customHeight="1" x14ac:dyDescent="0.25">
      <c r="A13" s="26" t="s">
        <v>20</v>
      </c>
      <c r="B13" s="27">
        <v>2184</v>
      </c>
      <c r="C13" s="31">
        <v>0.72969127582308047</v>
      </c>
      <c r="D13" s="59">
        <v>1668.75</v>
      </c>
      <c r="E13" s="59">
        <v>287.5</v>
      </c>
      <c r="F13" s="27">
        <v>2208</v>
      </c>
      <c r="G13" s="61" t="s">
        <v>62</v>
      </c>
      <c r="H13" s="29"/>
      <c r="I13" s="30"/>
      <c r="J13" s="27">
        <v>2208</v>
      </c>
      <c r="K13" s="61" t="s">
        <v>62</v>
      </c>
      <c r="L13" s="29"/>
      <c r="M13" s="30"/>
      <c r="N13" s="27">
        <v>2208</v>
      </c>
      <c r="O13" s="61" t="s">
        <v>62</v>
      </c>
      <c r="P13" s="29"/>
      <c r="Q13" s="30"/>
    </row>
    <row r="14" spans="1:17" s="2" customFormat="1" ht="11.85" customHeight="1" x14ac:dyDescent="0.25">
      <c r="A14" s="26" t="s">
        <v>21</v>
      </c>
      <c r="B14" s="27">
        <v>2184</v>
      </c>
      <c r="C14" s="31">
        <f>C13/2</f>
        <v>0.36484563791154023</v>
      </c>
      <c r="D14" s="59">
        <v>0</v>
      </c>
      <c r="E14" s="60">
        <v>1275</v>
      </c>
      <c r="F14" s="27">
        <v>2208</v>
      </c>
      <c r="G14" s="61" t="s">
        <v>62</v>
      </c>
      <c r="H14" s="29"/>
      <c r="I14" s="30"/>
      <c r="J14" s="27">
        <v>2208</v>
      </c>
      <c r="K14" s="61" t="s">
        <v>62</v>
      </c>
      <c r="L14" s="29"/>
      <c r="M14" s="30"/>
      <c r="N14" s="27">
        <v>2208</v>
      </c>
      <c r="O14" s="61" t="s">
        <v>62</v>
      </c>
      <c r="P14" s="29"/>
      <c r="Q14" s="30"/>
    </row>
    <row r="15" spans="1:17" s="2" customFormat="1" ht="11.85" customHeight="1" x14ac:dyDescent="0.25">
      <c r="A15" s="26" t="s">
        <v>22</v>
      </c>
      <c r="B15" s="27">
        <v>2208</v>
      </c>
      <c r="C15" s="31">
        <v>0.71442290978504375</v>
      </c>
      <c r="D15" s="59">
        <v>1000.4166666666666</v>
      </c>
      <c r="E15" s="60">
        <v>275</v>
      </c>
      <c r="F15" s="27">
        <v>2160</v>
      </c>
      <c r="G15" s="61" t="s">
        <v>62</v>
      </c>
      <c r="H15" s="29"/>
      <c r="I15" s="30"/>
      <c r="J15" s="27">
        <v>2160</v>
      </c>
      <c r="K15" s="61" t="s">
        <v>62</v>
      </c>
      <c r="L15" s="29"/>
      <c r="M15" s="30"/>
      <c r="N15" s="27">
        <v>2160</v>
      </c>
      <c r="O15" s="61" t="s">
        <v>62</v>
      </c>
      <c r="P15" s="29"/>
      <c r="Q15" s="30"/>
    </row>
    <row r="16" spans="1:17" s="2" customFormat="1" ht="11.85" customHeight="1" x14ac:dyDescent="0.25">
      <c r="A16" s="26" t="s">
        <v>23</v>
      </c>
      <c r="B16" s="27">
        <v>2208</v>
      </c>
      <c r="C16" s="31">
        <f>C15/2</f>
        <v>0.35721145489252187</v>
      </c>
      <c r="D16" s="59">
        <v>0</v>
      </c>
      <c r="E16" s="60">
        <v>3333.3333333333335</v>
      </c>
      <c r="F16" s="27">
        <v>2160</v>
      </c>
      <c r="G16" s="61" t="s">
        <v>62</v>
      </c>
      <c r="H16" s="29"/>
      <c r="I16" s="30"/>
      <c r="J16" s="27">
        <v>2160</v>
      </c>
      <c r="K16" s="61" t="s">
        <v>62</v>
      </c>
      <c r="L16" s="29"/>
      <c r="M16" s="30"/>
      <c r="N16" s="27">
        <v>2160</v>
      </c>
      <c r="O16" s="61" t="s">
        <v>62</v>
      </c>
      <c r="P16" s="29"/>
      <c r="Q16" s="30"/>
    </row>
    <row r="17" spans="1:17" s="2" customFormat="1" ht="11.85" customHeight="1" x14ac:dyDescent="0.25">
      <c r="A17" s="26" t="s">
        <v>24</v>
      </c>
      <c r="B17" s="27">
        <v>2208</v>
      </c>
      <c r="C17" s="31">
        <v>1.3713447805054158</v>
      </c>
      <c r="D17" s="59">
        <v>1558.3333333333335</v>
      </c>
      <c r="E17" s="60">
        <v>3721.6666666666665</v>
      </c>
      <c r="F17" s="27">
        <v>2184</v>
      </c>
      <c r="G17" s="61" t="s">
        <v>62</v>
      </c>
      <c r="H17" s="29"/>
      <c r="I17" s="30"/>
      <c r="J17" s="27">
        <v>2184</v>
      </c>
      <c r="K17" s="61" t="s">
        <v>62</v>
      </c>
      <c r="L17" s="29"/>
      <c r="M17" s="30"/>
      <c r="N17" s="27">
        <v>2184</v>
      </c>
      <c r="O17" s="61" t="s">
        <v>62</v>
      </c>
      <c r="P17" s="29"/>
      <c r="Q17" s="30"/>
    </row>
    <row r="18" spans="1:17" s="2" customFormat="1" ht="11.85" customHeight="1" x14ac:dyDescent="0.25">
      <c r="A18" s="26" t="s">
        <v>25</v>
      </c>
      <c r="B18" s="27">
        <v>2208</v>
      </c>
      <c r="C18" s="31">
        <f>C17/2</f>
        <v>0.68567239025270788</v>
      </c>
      <c r="D18" s="59">
        <v>612.5</v>
      </c>
      <c r="E18" s="60">
        <v>0</v>
      </c>
      <c r="F18" s="27">
        <v>2184</v>
      </c>
      <c r="G18" s="61" t="s">
        <v>62</v>
      </c>
      <c r="H18" s="29"/>
      <c r="I18" s="30"/>
      <c r="J18" s="27">
        <v>2184</v>
      </c>
      <c r="K18" s="61" t="s">
        <v>62</v>
      </c>
      <c r="L18" s="29"/>
      <c r="M18" s="30"/>
      <c r="N18" s="27">
        <v>2184</v>
      </c>
      <c r="O18" s="61" t="s">
        <v>62</v>
      </c>
      <c r="P18" s="29"/>
      <c r="Q18" s="30"/>
    </row>
    <row r="19" spans="1:17" s="2" customFormat="1" ht="11.85" customHeight="1" x14ac:dyDescent="0.25">
      <c r="A19" s="26" t="s">
        <v>26</v>
      </c>
      <c r="B19" s="27">
        <v>2184</v>
      </c>
      <c r="C19" s="31">
        <v>2.3845410338864594</v>
      </c>
      <c r="D19" s="59">
        <v>2750</v>
      </c>
      <c r="E19" s="60">
        <v>8575.8333333333339</v>
      </c>
      <c r="F19" s="27">
        <v>2208</v>
      </c>
      <c r="G19" s="61" t="s">
        <v>62</v>
      </c>
      <c r="H19" s="29"/>
      <c r="I19" s="30"/>
      <c r="J19" s="27">
        <v>2208</v>
      </c>
      <c r="K19" s="61" t="s">
        <v>62</v>
      </c>
      <c r="L19" s="29"/>
      <c r="M19" s="30"/>
      <c r="N19" s="27">
        <v>2208</v>
      </c>
      <c r="O19" s="61" t="s">
        <v>62</v>
      </c>
      <c r="P19" s="29"/>
      <c r="Q19" s="30"/>
    </row>
    <row r="20" spans="1:17" s="2" customFormat="1" ht="11.85" customHeight="1" x14ac:dyDescent="0.25">
      <c r="A20" s="26" t="s">
        <v>27</v>
      </c>
      <c r="B20" s="27">
        <v>2184</v>
      </c>
      <c r="C20" s="31">
        <f>C19/2</f>
        <v>1.1922705169432297</v>
      </c>
      <c r="D20" s="59">
        <v>4250</v>
      </c>
      <c r="E20" s="60">
        <v>0</v>
      </c>
      <c r="F20" s="27">
        <v>2208</v>
      </c>
      <c r="G20" s="61" t="s">
        <v>62</v>
      </c>
      <c r="H20" s="29"/>
      <c r="I20" s="30"/>
      <c r="J20" s="27">
        <v>2208</v>
      </c>
      <c r="K20" s="61" t="s">
        <v>62</v>
      </c>
      <c r="L20" s="29"/>
      <c r="M20" s="30"/>
      <c r="N20" s="27">
        <v>2208</v>
      </c>
      <c r="O20" s="61" t="s">
        <v>62</v>
      </c>
      <c r="P20" s="29"/>
      <c r="Q20" s="30"/>
    </row>
    <row r="21" spans="1:17" s="2" customFormat="1" ht="11.85" customHeight="1" x14ac:dyDescent="0.25">
      <c r="A21" s="26" t="s">
        <v>28</v>
      </c>
      <c r="B21" s="27">
        <v>720</v>
      </c>
      <c r="C21" s="31">
        <v>1.0458505507815254</v>
      </c>
      <c r="D21" s="59">
        <v>708.33333333333337</v>
      </c>
      <c r="E21" s="60">
        <v>2416.666666666667</v>
      </c>
      <c r="F21" s="27">
        <v>744</v>
      </c>
      <c r="G21" s="61" t="s">
        <v>62</v>
      </c>
      <c r="H21" s="29"/>
      <c r="I21" s="30"/>
      <c r="J21" s="27">
        <v>744</v>
      </c>
      <c r="K21" s="61" t="s">
        <v>62</v>
      </c>
      <c r="L21" s="29"/>
      <c r="M21" s="30"/>
      <c r="N21" s="27">
        <v>744</v>
      </c>
      <c r="O21" s="61" t="s">
        <v>62</v>
      </c>
      <c r="P21" s="29"/>
      <c r="Q21" s="30"/>
    </row>
    <row r="22" spans="1:17" s="2" customFormat="1" ht="11.85" customHeight="1" x14ac:dyDescent="0.25">
      <c r="A22" s="26" t="s">
        <v>29</v>
      </c>
      <c r="B22" s="27">
        <v>720</v>
      </c>
      <c r="C22" s="31">
        <f>C21/2</f>
        <v>0.52292527539076272</v>
      </c>
      <c r="D22" s="59">
        <v>0</v>
      </c>
      <c r="E22" s="60">
        <v>2000</v>
      </c>
      <c r="F22" s="27">
        <v>744</v>
      </c>
      <c r="G22" s="61" t="s">
        <v>62</v>
      </c>
      <c r="H22" s="29"/>
      <c r="I22" s="30"/>
      <c r="J22" s="27">
        <v>744</v>
      </c>
      <c r="K22" s="61" t="s">
        <v>62</v>
      </c>
      <c r="L22" s="29"/>
      <c r="M22" s="30"/>
      <c r="N22" s="27">
        <v>744</v>
      </c>
      <c r="O22" s="61" t="s">
        <v>62</v>
      </c>
      <c r="P22" s="29"/>
      <c r="Q22" s="30"/>
    </row>
    <row r="23" spans="1:17" s="2" customFormat="1" ht="11.85" customHeight="1" x14ac:dyDescent="0.25">
      <c r="A23" s="26" t="s">
        <v>30</v>
      </c>
      <c r="B23" s="27">
        <v>744</v>
      </c>
      <c r="C23" s="31">
        <v>0.78930651429212961</v>
      </c>
      <c r="D23" s="59">
        <v>708.75</v>
      </c>
      <c r="E23" s="60">
        <v>395.83333333333348</v>
      </c>
      <c r="F23" s="27">
        <v>720</v>
      </c>
      <c r="G23" s="61" t="s">
        <v>62</v>
      </c>
      <c r="H23" s="29"/>
      <c r="I23" s="30"/>
      <c r="J23" s="27">
        <v>720</v>
      </c>
      <c r="K23" s="61" t="s">
        <v>62</v>
      </c>
      <c r="L23" s="29"/>
      <c r="M23" s="30"/>
      <c r="N23" s="27">
        <v>720</v>
      </c>
      <c r="O23" s="61" t="s">
        <v>62</v>
      </c>
      <c r="P23" s="29"/>
      <c r="Q23" s="30"/>
    </row>
    <row r="24" spans="1:17" s="2" customFormat="1" ht="11.85" customHeight="1" x14ac:dyDescent="0.25">
      <c r="A24" s="26" t="s">
        <v>31</v>
      </c>
      <c r="B24" s="27">
        <v>744</v>
      </c>
      <c r="C24" s="31">
        <f>C23/2</f>
        <v>0.39465325714606481</v>
      </c>
      <c r="D24" s="59">
        <v>0</v>
      </c>
      <c r="E24" s="60">
        <v>3500</v>
      </c>
      <c r="F24" s="27">
        <v>720</v>
      </c>
      <c r="G24" s="61" t="s">
        <v>62</v>
      </c>
      <c r="H24" s="29"/>
      <c r="I24" s="30"/>
      <c r="J24" s="27">
        <v>720</v>
      </c>
      <c r="K24" s="61" t="s">
        <v>62</v>
      </c>
      <c r="L24" s="29"/>
      <c r="M24" s="30"/>
      <c r="N24" s="27">
        <v>720</v>
      </c>
      <c r="O24" s="61" t="s">
        <v>62</v>
      </c>
      <c r="P24" s="29"/>
      <c r="Q24" s="30"/>
    </row>
    <row r="25" spans="1:17" s="2" customFormat="1" ht="11.85" customHeight="1" x14ac:dyDescent="0.25">
      <c r="A25" s="26" t="s">
        <v>32</v>
      </c>
      <c r="B25" s="27">
        <v>720</v>
      </c>
      <c r="C25" s="31">
        <v>0.69069735123700804</v>
      </c>
      <c r="D25" s="59">
        <v>708.33333333333337</v>
      </c>
      <c r="E25" s="60">
        <v>395.83333333333303</v>
      </c>
      <c r="F25" s="27">
        <v>744</v>
      </c>
      <c r="G25" s="61" t="s">
        <v>62</v>
      </c>
      <c r="H25" s="29"/>
      <c r="I25" s="30"/>
      <c r="J25" s="27">
        <v>744</v>
      </c>
      <c r="K25" s="61" t="s">
        <v>62</v>
      </c>
      <c r="L25" s="29"/>
      <c r="M25" s="30"/>
      <c r="N25" s="27">
        <v>744</v>
      </c>
      <c r="O25" s="61" t="s">
        <v>62</v>
      </c>
      <c r="P25" s="29"/>
      <c r="Q25" s="30"/>
    </row>
    <row r="26" spans="1:17" s="2" customFormat="1" ht="11.85" customHeight="1" x14ac:dyDescent="0.25">
      <c r="A26" s="26" t="s">
        <v>33</v>
      </c>
      <c r="B26" s="27">
        <v>720</v>
      </c>
      <c r="C26" s="31">
        <f>C25/2</f>
        <v>0.34534867561850402</v>
      </c>
      <c r="D26" s="59">
        <v>0</v>
      </c>
      <c r="E26" s="60">
        <v>3750</v>
      </c>
      <c r="F26" s="27">
        <v>744</v>
      </c>
      <c r="G26" s="61" t="s">
        <v>62</v>
      </c>
      <c r="H26" s="29"/>
      <c r="I26" s="30"/>
      <c r="J26" s="27">
        <v>744</v>
      </c>
      <c r="K26" s="61" t="s">
        <v>62</v>
      </c>
      <c r="L26" s="29"/>
      <c r="M26" s="30"/>
      <c r="N26" s="27">
        <v>744</v>
      </c>
      <c r="O26" s="61" t="s">
        <v>62</v>
      </c>
      <c r="P26" s="29"/>
      <c r="Q26" s="30"/>
    </row>
    <row r="27" spans="1:17" s="2" customFormat="1" ht="11.85" customHeight="1" x14ac:dyDescent="0.25">
      <c r="A27" s="26" t="s">
        <v>34</v>
      </c>
      <c r="B27" s="27">
        <v>744</v>
      </c>
      <c r="C27" s="31">
        <v>0.82897270163024794</v>
      </c>
      <c r="D27" s="59">
        <v>708.75</v>
      </c>
      <c r="E27" s="60">
        <v>41.666666666666742</v>
      </c>
      <c r="F27" s="27">
        <v>744</v>
      </c>
      <c r="G27" s="61" t="s">
        <v>62</v>
      </c>
      <c r="H27" s="29"/>
      <c r="I27" s="30"/>
      <c r="J27" s="27">
        <v>744</v>
      </c>
      <c r="K27" s="61" t="s">
        <v>62</v>
      </c>
      <c r="L27" s="29"/>
      <c r="M27" s="30"/>
      <c r="N27" s="27">
        <v>744</v>
      </c>
      <c r="O27" s="61" t="s">
        <v>62</v>
      </c>
      <c r="P27" s="29"/>
      <c r="Q27" s="30"/>
    </row>
    <row r="28" spans="1:17" s="2" customFormat="1" ht="11.85" customHeight="1" x14ac:dyDescent="0.25">
      <c r="A28" s="26" t="s">
        <v>35</v>
      </c>
      <c r="B28" s="27">
        <v>744</v>
      </c>
      <c r="C28" s="31">
        <f>C27/2</f>
        <v>0.41448635081512397</v>
      </c>
      <c r="D28" s="59">
        <v>0</v>
      </c>
      <c r="E28" s="60">
        <v>1000</v>
      </c>
      <c r="F28" s="27">
        <v>744</v>
      </c>
      <c r="G28" s="61" t="s">
        <v>62</v>
      </c>
      <c r="H28" s="29"/>
      <c r="I28" s="30"/>
      <c r="J28" s="27">
        <v>744</v>
      </c>
      <c r="K28" s="61" t="s">
        <v>62</v>
      </c>
      <c r="L28" s="29"/>
      <c r="M28" s="30"/>
      <c r="N28" s="27">
        <v>744</v>
      </c>
      <c r="O28" s="61" t="s">
        <v>62</v>
      </c>
      <c r="P28" s="29"/>
      <c r="Q28" s="30"/>
    </row>
    <row r="29" spans="1:17" s="2" customFormat="1" ht="11.85" customHeight="1" x14ac:dyDescent="0.25">
      <c r="A29" s="26" t="s">
        <v>36</v>
      </c>
      <c r="B29" s="27">
        <v>744</v>
      </c>
      <c r="C29" s="31">
        <v>0.78661402900435906</v>
      </c>
      <c r="D29" s="59">
        <v>708.33333333333337</v>
      </c>
      <c r="E29" s="60">
        <v>33.333333333333371</v>
      </c>
      <c r="F29" s="27">
        <v>672</v>
      </c>
      <c r="G29" s="61" t="s">
        <v>62</v>
      </c>
      <c r="H29" s="29"/>
      <c r="I29" s="30"/>
      <c r="J29" s="27">
        <v>672</v>
      </c>
      <c r="K29" s="61" t="s">
        <v>62</v>
      </c>
      <c r="L29" s="29"/>
      <c r="M29" s="30"/>
      <c r="N29" s="27">
        <v>672</v>
      </c>
      <c r="O29" s="61" t="s">
        <v>62</v>
      </c>
      <c r="P29" s="29"/>
      <c r="Q29" s="30"/>
    </row>
    <row r="30" spans="1:17" s="2" customFormat="1" ht="11.85" customHeight="1" x14ac:dyDescent="0.25">
      <c r="A30" s="26" t="s">
        <v>37</v>
      </c>
      <c r="B30" s="27">
        <v>744</v>
      </c>
      <c r="C30" s="31">
        <f>C29/2</f>
        <v>0.39330701450217953</v>
      </c>
      <c r="D30" s="59">
        <v>0</v>
      </c>
      <c r="E30" s="60">
        <v>916.66666666666663</v>
      </c>
      <c r="F30" s="27">
        <v>672</v>
      </c>
      <c r="G30" s="61" t="s">
        <v>62</v>
      </c>
      <c r="H30" s="29"/>
      <c r="I30" s="30"/>
      <c r="J30" s="27">
        <v>672</v>
      </c>
      <c r="K30" s="61" t="s">
        <v>62</v>
      </c>
      <c r="L30" s="29"/>
      <c r="M30" s="30"/>
      <c r="N30" s="27">
        <v>672</v>
      </c>
      <c r="O30" s="61" t="s">
        <v>62</v>
      </c>
      <c r="P30" s="29"/>
      <c r="Q30" s="30"/>
    </row>
    <row r="31" spans="1:17" s="2" customFormat="1" ht="11.85" customHeight="1" x14ac:dyDescent="0.25">
      <c r="A31" s="26" t="s">
        <v>38</v>
      </c>
      <c r="B31" s="27">
        <v>720</v>
      </c>
      <c r="C31" s="31">
        <v>0.85741564939054449</v>
      </c>
      <c r="D31" s="59">
        <v>708.75</v>
      </c>
      <c r="E31" s="60">
        <v>375.00000000000011</v>
      </c>
      <c r="F31" s="27">
        <v>744</v>
      </c>
      <c r="G31" s="61" t="s">
        <v>62</v>
      </c>
      <c r="H31" s="29"/>
      <c r="I31" s="30"/>
      <c r="J31" s="27">
        <v>744</v>
      </c>
      <c r="K31" s="61" t="s">
        <v>62</v>
      </c>
      <c r="L31" s="29"/>
      <c r="M31" s="30"/>
      <c r="N31" s="27">
        <v>744</v>
      </c>
      <c r="O31" s="61" t="s">
        <v>62</v>
      </c>
      <c r="P31" s="29"/>
      <c r="Q31" s="30"/>
    </row>
    <row r="32" spans="1:17" s="2" customFormat="1" ht="11.85" customHeight="1" x14ac:dyDescent="0.25">
      <c r="A32" s="26" t="s">
        <v>39</v>
      </c>
      <c r="B32" s="27">
        <v>720</v>
      </c>
      <c r="C32" s="31">
        <f>C31/2</f>
        <v>0.42870782469527224</v>
      </c>
      <c r="D32" s="59">
        <v>0</v>
      </c>
      <c r="E32" s="60">
        <v>916.66666666666663</v>
      </c>
      <c r="F32" s="27">
        <v>744</v>
      </c>
      <c r="G32" s="61" t="s">
        <v>62</v>
      </c>
      <c r="H32" s="29"/>
      <c r="I32" s="30"/>
      <c r="J32" s="27">
        <v>744</v>
      </c>
      <c r="K32" s="61" t="s">
        <v>62</v>
      </c>
      <c r="L32" s="29"/>
      <c r="M32" s="30"/>
      <c r="N32" s="27">
        <v>744</v>
      </c>
      <c r="O32" s="61" t="s">
        <v>62</v>
      </c>
      <c r="P32" s="29"/>
      <c r="Q32" s="30"/>
    </row>
    <row r="33" spans="1:17" s="2" customFormat="1" ht="11.85" customHeight="1" x14ac:dyDescent="0.25">
      <c r="A33" s="26" t="s">
        <v>40</v>
      </c>
      <c r="B33" s="27">
        <v>744</v>
      </c>
      <c r="C33" s="31">
        <v>0.89461759735280288</v>
      </c>
      <c r="D33" s="59">
        <v>1464.1666666666665</v>
      </c>
      <c r="E33" s="60">
        <v>1358.333333333333</v>
      </c>
      <c r="F33" s="27">
        <v>720</v>
      </c>
      <c r="G33" s="61" t="s">
        <v>62</v>
      </c>
      <c r="H33" s="29"/>
      <c r="I33" s="30"/>
      <c r="J33" s="27">
        <v>720</v>
      </c>
      <c r="K33" s="61" t="s">
        <v>62</v>
      </c>
      <c r="L33" s="29"/>
      <c r="M33" s="30"/>
      <c r="N33" s="27">
        <v>720</v>
      </c>
      <c r="O33" s="61" t="s">
        <v>62</v>
      </c>
      <c r="P33" s="29"/>
      <c r="Q33" s="30"/>
    </row>
    <row r="34" spans="1:17" s="2" customFormat="1" ht="11.85" customHeight="1" x14ac:dyDescent="0.25">
      <c r="A34" s="26" t="s">
        <v>41</v>
      </c>
      <c r="B34" s="27">
        <v>744</v>
      </c>
      <c r="C34" s="31">
        <f>C33/2</f>
        <v>0.44730879867640144</v>
      </c>
      <c r="D34" s="59">
        <v>416.66666666666669</v>
      </c>
      <c r="E34" s="60">
        <v>2083.3333333333335</v>
      </c>
      <c r="F34" s="27">
        <v>720</v>
      </c>
      <c r="G34" s="61" t="s">
        <v>62</v>
      </c>
      <c r="H34" s="29"/>
      <c r="I34" s="30"/>
      <c r="J34" s="27">
        <v>720</v>
      </c>
      <c r="K34" s="61" t="s">
        <v>62</v>
      </c>
      <c r="L34" s="29"/>
      <c r="M34" s="30"/>
      <c r="N34" s="27">
        <v>720</v>
      </c>
      <c r="O34" s="61" t="s">
        <v>62</v>
      </c>
      <c r="P34" s="29"/>
      <c r="Q34" s="30"/>
    </row>
    <row r="35" spans="1:17" s="2" customFormat="1" ht="11.85" customHeight="1" x14ac:dyDescent="0.25">
      <c r="A35" s="26" t="s">
        <v>42</v>
      </c>
      <c r="B35" s="27">
        <v>720</v>
      </c>
      <c r="C35" s="31">
        <v>1.3235916666324534</v>
      </c>
      <c r="D35" s="59">
        <v>5104.1666666666661</v>
      </c>
      <c r="E35" s="60">
        <v>5958.333333333333</v>
      </c>
      <c r="F35" s="27">
        <v>744</v>
      </c>
      <c r="G35" s="61" t="s">
        <v>62</v>
      </c>
      <c r="H35" s="29"/>
      <c r="I35" s="30"/>
      <c r="J35" s="27">
        <v>744</v>
      </c>
      <c r="K35" s="61" t="s">
        <v>62</v>
      </c>
      <c r="L35" s="29"/>
      <c r="M35" s="30"/>
      <c r="N35" s="27">
        <v>744</v>
      </c>
      <c r="O35" s="61" t="s">
        <v>62</v>
      </c>
      <c r="P35" s="29"/>
      <c r="Q35" s="30"/>
    </row>
    <row r="36" spans="1:17" s="2" customFormat="1" ht="11.85" customHeight="1" x14ac:dyDescent="0.25">
      <c r="A36" s="26" t="s">
        <v>43</v>
      </c>
      <c r="B36" s="27">
        <v>720</v>
      </c>
      <c r="C36" s="31">
        <f>C35/2</f>
        <v>0.66179583331622671</v>
      </c>
      <c r="D36" s="59">
        <v>2629.1666666666665</v>
      </c>
      <c r="E36" s="60">
        <v>0</v>
      </c>
      <c r="F36" s="27">
        <v>744</v>
      </c>
      <c r="G36" s="61" t="s">
        <v>62</v>
      </c>
      <c r="H36" s="29"/>
      <c r="I36" s="30"/>
      <c r="J36" s="27">
        <v>744</v>
      </c>
      <c r="K36" s="61" t="s">
        <v>62</v>
      </c>
      <c r="L36" s="29"/>
      <c r="M36" s="30"/>
      <c r="N36" s="27">
        <v>744</v>
      </c>
      <c r="O36" s="61" t="s">
        <v>62</v>
      </c>
      <c r="P36" s="29"/>
      <c r="Q36" s="30"/>
    </row>
    <row r="37" spans="1:17" s="2" customFormat="1" ht="11.85" customHeight="1" x14ac:dyDescent="0.25">
      <c r="A37" s="26" t="s">
        <v>44</v>
      </c>
      <c r="B37" s="27">
        <v>744</v>
      </c>
      <c r="C37" s="31">
        <v>2.5287534377642604</v>
      </c>
      <c r="D37" s="59">
        <v>4424.9999999999991</v>
      </c>
      <c r="E37" s="60">
        <v>10645.833333333334</v>
      </c>
      <c r="F37" s="27">
        <v>720</v>
      </c>
      <c r="G37" s="61" t="s">
        <v>62</v>
      </c>
      <c r="H37" s="29"/>
      <c r="I37" s="30"/>
      <c r="J37" s="27">
        <v>720</v>
      </c>
      <c r="K37" s="61" t="s">
        <v>62</v>
      </c>
      <c r="L37" s="29"/>
      <c r="M37" s="30"/>
      <c r="N37" s="27">
        <v>720</v>
      </c>
      <c r="O37" s="61" t="s">
        <v>62</v>
      </c>
      <c r="P37" s="29"/>
      <c r="Q37" s="30"/>
    </row>
    <row r="38" spans="1:17" s="2" customFormat="1" ht="11.85" customHeight="1" x14ac:dyDescent="0.25">
      <c r="A38" s="26" t="s">
        <v>45</v>
      </c>
      <c r="B38" s="27">
        <v>744</v>
      </c>
      <c r="C38" s="31">
        <f>C37/2</f>
        <v>1.2643767188821302</v>
      </c>
      <c r="D38" s="59">
        <v>6729.166666666667</v>
      </c>
      <c r="E38" s="60">
        <v>0</v>
      </c>
      <c r="F38" s="27">
        <v>720</v>
      </c>
      <c r="G38" s="61" t="s">
        <v>62</v>
      </c>
      <c r="H38" s="29"/>
      <c r="I38" s="30"/>
      <c r="J38" s="27">
        <v>720</v>
      </c>
      <c r="K38" s="61" t="s">
        <v>62</v>
      </c>
      <c r="L38" s="29"/>
      <c r="M38" s="30"/>
      <c r="N38" s="27">
        <v>720</v>
      </c>
      <c r="O38" s="61" t="s">
        <v>62</v>
      </c>
      <c r="P38" s="29"/>
      <c r="Q38" s="30"/>
    </row>
    <row r="39" spans="1:17" s="2" customFormat="1" ht="11.85" customHeight="1" x14ac:dyDescent="0.25">
      <c r="A39" s="26" t="s">
        <v>46</v>
      </c>
      <c r="B39" s="27">
        <v>744</v>
      </c>
      <c r="C39" s="31">
        <v>4.0931637766732063</v>
      </c>
      <c r="D39" s="59">
        <v>2783.333333333333</v>
      </c>
      <c r="E39" s="60">
        <v>7283.333333333333</v>
      </c>
      <c r="F39" s="27">
        <v>744</v>
      </c>
      <c r="G39" s="61" t="s">
        <v>62</v>
      </c>
      <c r="H39" s="29"/>
      <c r="I39" s="30"/>
      <c r="J39" s="27">
        <v>744</v>
      </c>
      <c r="K39" s="61" t="s">
        <v>62</v>
      </c>
      <c r="L39" s="29"/>
      <c r="M39" s="30"/>
      <c r="N39" s="27">
        <v>744</v>
      </c>
      <c r="O39" s="61" t="s">
        <v>62</v>
      </c>
      <c r="P39" s="29"/>
      <c r="Q39" s="30"/>
    </row>
    <row r="40" spans="1:17" s="2" customFormat="1" ht="11.85" customHeight="1" x14ac:dyDescent="0.25">
      <c r="A40" s="26" t="s">
        <v>47</v>
      </c>
      <c r="B40" s="27">
        <v>744</v>
      </c>
      <c r="C40" s="31">
        <f>C39/2</f>
        <v>2.0465818883366031</v>
      </c>
      <c r="D40" s="59">
        <v>6595.833333333333</v>
      </c>
      <c r="E40" s="60">
        <v>0</v>
      </c>
      <c r="F40" s="27">
        <v>744</v>
      </c>
      <c r="G40" s="61" t="s">
        <v>62</v>
      </c>
      <c r="H40" s="29"/>
      <c r="I40" s="30"/>
      <c r="J40" s="27">
        <v>744</v>
      </c>
      <c r="K40" s="61" t="s">
        <v>62</v>
      </c>
      <c r="L40" s="29"/>
      <c r="M40" s="30"/>
      <c r="N40" s="27">
        <v>744</v>
      </c>
      <c r="O40" s="61" t="s">
        <v>62</v>
      </c>
      <c r="P40" s="29"/>
      <c r="Q40" s="30"/>
    </row>
    <row r="41" spans="1:17" s="2" customFormat="1" ht="11.85" customHeight="1" x14ac:dyDescent="0.25">
      <c r="A41" s="26" t="s">
        <v>48</v>
      </c>
      <c r="B41" s="27">
        <v>698</v>
      </c>
      <c r="C41" s="31">
        <v>2.5236102755006256</v>
      </c>
      <c r="D41" s="59">
        <v>2581.25</v>
      </c>
      <c r="E41" s="60">
        <v>5847.083333333333</v>
      </c>
      <c r="F41" s="27">
        <v>744</v>
      </c>
      <c r="G41" s="61" t="s">
        <v>62</v>
      </c>
      <c r="H41" s="29"/>
      <c r="I41" s="30"/>
      <c r="J41" s="27">
        <v>744</v>
      </c>
      <c r="K41" s="61" t="s">
        <v>62</v>
      </c>
      <c r="L41" s="29"/>
      <c r="M41" s="30"/>
      <c r="N41" s="27">
        <v>744</v>
      </c>
      <c r="O41" s="61" t="s">
        <v>62</v>
      </c>
      <c r="P41" s="29"/>
      <c r="Q41" s="30"/>
    </row>
    <row r="42" spans="1:17" s="2" customFormat="1" ht="11.85" customHeight="1" x14ac:dyDescent="0.25">
      <c r="A42" s="26" t="s">
        <v>49</v>
      </c>
      <c r="B42" s="27">
        <v>698</v>
      </c>
      <c r="C42" s="31">
        <f>C41/2</f>
        <v>1.2618051377503128</v>
      </c>
      <c r="D42" s="59">
        <v>4166.666666666667</v>
      </c>
      <c r="E42" s="60">
        <v>0</v>
      </c>
      <c r="F42" s="27">
        <v>744</v>
      </c>
      <c r="G42" s="61" t="s">
        <v>62</v>
      </c>
      <c r="H42" s="29"/>
      <c r="I42" s="30"/>
      <c r="J42" s="27">
        <v>744</v>
      </c>
      <c r="K42" s="61" t="s">
        <v>62</v>
      </c>
      <c r="L42" s="29"/>
      <c r="M42" s="30"/>
      <c r="N42" s="27">
        <v>744</v>
      </c>
      <c r="O42" s="61" t="s">
        <v>62</v>
      </c>
      <c r="P42" s="29"/>
      <c r="Q42" s="30"/>
    </row>
    <row r="43" spans="1:17" s="2" customFormat="1" ht="11.85" customHeight="1" x14ac:dyDescent="0.25">
      <c r="A43" s="26" t="s">
        <v>50</v>
      </c>
      <c r="B43" s="27">
        <v>744</v>
      </c>
      <c r="C43" s="31">
        <v>1.6374064497408378</v>
      </c>
      <c r="D43" s="59">
        <v>1291.6666666666665</v>
      </c>
      <c r="E43" s="60">
        <v>2807</v>
      </c>
      <c r="F43" s="27">
        <v>720</v>
      </c>
      <c r="G43" s="61" t="s">
        <v>62</v>
      </c>
      <c r="H43" s="29"/>
      <c r="I43" s="30"/>
      <c r="J43" s="27">
        <v>720</v>
      </c>
      <c r="K43" s="61" t="s">
        <v>62</v>
      </c>
      <c r="L43" s="29"/>
      <c r="M43" s="30"/>
      <c r="N43" s="27">
        <v>720</v>
      </c>
      <c r="O43" s="61" t="s">
        <v>62</v>
      </c>
      <c r="P43" s="29"/>
      <c r="Q43" s="30"/>
    </row>
    <row r="44" spans="1:17" s="2" customFormat="1" ht="11.85" customHeight="1" x14ac:dyDescent="0.25">
      <c r="A44" s="26" t="s">
        <v>51</v>
      </c>
      <c r="B44" s="27">
        <v>744</v>
      </c>
      <c r="C44" s="31">
        <f>C43/2</f>
        <v>0.81870322487041891</v>
      </c>
      <c r="D44" s="59">
        <v>870.83333333333337</v>
      </c>
      <c r="E44" s="60">
        <v>170.08333333333334</v>
      </c>
      <c r="F44" s="27">
        <v>720</v>
      </c>
      <c r="G44" s="61" t="s">
        <v>62</v>
      </c>
      <c r="H44" s="29"/>
      <c r="I44" s="30"/>
      <c r="J44" s="27">
        <v>720</v>
      </c>
      <c r="K44" s="61" t="s">
        <v>62</v>
      </c>
      <c r="L44" s="29"/>
      <c r="M44" s="30"/>
      <c r="N44" s="27">
        <v>720</v>
      </c>
      <c r="O44" s="61" t="s">
        <v>62</v>
      </c>
      <c r="P44" s="29"/>
      <c r="Q44" s="30"/>
    </row>
    <row r="45" spans="1:17" s="2" customFormat="1" ht="12" customHeight="1" thickBot="1" x14ac:dyDescent="0.3">
      <c r="A45" s="32" t="s">
        <v>0</v>
      </c>
      <c r="B45" s="33"/>
      <c r="C45" s="56"/>
      <c r="D45" s="57"/>
      <c r="E45" s="58"/>
      <c r="F45" s="33"/>
      <c r="G45" s="34"/>
      <c r="H45" s="35"/>
      <c r="I45" s="36"/>
      <c r="J45" s="33"/>
      <c r="K45" s="34"/>
      <c r="L45" s="35"/>
      <c r="M45" s="36"/>
      <c r="N45" s="33"/>
      <c r="O45" s="34"/>
      <c r="P45" s="35"/>
      <c r="Q45" s="36"/>
    </row>
    <row r="46" spans="1:17" s="2" customFormat="1" ht="12" customHeight="1" thickTop="1" thickBot="1" x14ac:dyDescent="0.3">
      <c r="A46" s="1"/>
      <c r="B46" s="64" t="s">
        <v>2</v>
      </c>
      <c r="C46" s="65"/>
      <c r="D46" s="65"/>
      <c r="E46" s="66"/>
      <c r="F46" s="64" t="s">
        <v>3</v>
      </c>
      <c r="G46" s="65"/>
      <c r="H46" s="65"/>
      <c r="I46" s="66"/>
      <c r="J46" s="64" t="s">
        <v>5</v>
      </c>
      <c r="K46" s="65"/>
      <c r="L46" s="65"/>
      <c r="M46" s="66"/>
      <c r="N46" s="64" t="s">
        <v>5</v>
      </c>
      <c r="O46" s="65"/>
      <c r="P46" s="65"/>
      <c r="Q46" s="66"/>
    </row>
    <row r="47" spans="1:17" s="2" customFormat="1" ht="27.75" thickTop="1" x14ac:dyDescent="0.25">
      <c r="A47" s="37" t="s">
        <v>52</v>
      </c>
      <c r="B47" s="38" t="s">
        <v>53</v>
      </c>
      <c r="C47" s="39"/>
      <c r="D47" s="40" t="s">
        <v>11</v>
      </c>
      <c r="E47" s="41" t="s">
        <v>12</v>
      </c>
      <c r="F47" s="38" t="s">
        <v>53</v>
      </c>
      <c r="G47" s="39"/>
      <c r="H47" s="40" t="s">
        <v>11</v>
      </c>
      <c r="I47" s="41" t="s">
        <v>12</v>
      </c>
      <c r="J47" s="38" t="s">
        <v>53</v>
      </c>
      <c r="K47" s="39"/>
      <c r="L47" s="40" t="s">
        <v>11</v>
      </c>
      <c r="M47" s="41" t="s">
        <v>12</v>
      </c>
      <c r="N47" s="38" t="s">
        <v>53</v>
      </c>
      <c r="O47" s="39"/>
      <c r="P47" s="40" t="s">
        <v>11</v>
      </c>
      <c r="Q47" s="41" t="s">
        <v>12</v>
      </c>
    </row>
    <row r="48" spans="1:17" s="2" customFormat="1" ht="11.85" customHeight="1" x14ac:dyDescent="0.25">
      <c r="A48" s="42" t="s">
        <v>54</v>
      </c>
      <c r="B48" s="43">
        <v>1</v>
      </c>
      <c r="C48" s="44"/>
      <c r="D48" s="45">
        <f>+D5/(SUMPRODUCT(D10:D12,C10:C12,B$10:B$12)+SUMPRODUCT(D13:D44,C$13:C$44,B$13:B$44))*1000</f>
        <v>1.9351047545582345</v>
      </c>
      <c r="E48" s="46">
        <f>+E5/(SUMPRODUCT(E10:E12,C10:C12,B$10:B$12)+SUMPRODUCT(E13:E44,C$13:C$44,B$13:B$44))*1000</f>
        <v>1.6169626821666461</v>
      </c>
      <c r="F48" s="43">
        <v>1</v>
      </c>
      <c r="G48" s="44"/>
      <c r="H48" s="45" t="e">
        <f>+H5/(SUMPRODUCT(H10:H12,G10:G12,F$10:F$12)+SUMPRODUCT(H13:H44,G$13:G$44,F$13:F$44))*1000</f>
        <v>#DIV/0!</v>
      </c>
      <c r="I48" s="46" t="e">
        <f>+I5/(SUMPRODUCT(I10:I12,G10:G12,F$10:F$12)+SUMPRODUCT(I13:I44,G$13:G$44,F$13:F$44))*1000</f>
        <v>#DIV/0!</v>
      </c>
      <c r="J48" s="43">
        <v>1</v>
      </c>
      <c r="K48" s="44"/>
      <c r="L48" s="45" t="e">
        <f>+L5/(SUMPRODUCT(L10:L12,K10:K12,J$10:J$12)+SUMPRODUCT(L13:L44,K$13:K$44,J$13:J$44))*1000</f>
        <v>#DIV/0!</v>
      </c>
      <c r="M48" s="46" t="e">
        <f>+M5/(SUMPRODUCT(M10:M12,K10:K12,J$10:J$12)+SUMPRODUCT(M13:M44,K$13:K$44,J$13:J$44))*1000</f>
        <v>#DIV/0!</v>
      </c>
      <c r="N48" s="43">
        <v>1</v>
      </c>
      <c r="O48" s="44"/>
      <c r="P48" s="45" t="e">
        <f>+P5/(SUMPRODUCT(P10:P12,O10:O12,N$10:N$12)+SUMPRODUCT(P13:P44,O$13:O$44,N$13:N$44))*1000</f>
        <v>#DIV/0!</v>
      </c>
      <c r="Q48" s="46" t="e">
        <f>+Q5/(SUMPRODUCT(Q10:Q12,O10:O12,N$10:N$12)+SUMPRODUCT(Q13:Q44,O$13:O$44,N$13:N$44))*1000</f>
        <v>#DIV/0!</v>
      </c>
    </row>
    <row r="49" spans="1:17" s="2" customFormat="1" ht="11.85" customHeight="1" x14ac:dyDescent="0.25">
      <c r="A49" s="42" t="s">
        <v>55</v>
      </c>
      <c r="B49" s="43">
        <v>0.5</v>
      </c>
      <c r="C49" s="44"/>
      <c r="D49" s="45">
        <f>D$48*B49</f>
        <v>0.96755237727911725</v>
      </c>
      <c r="E49" s="47">
        <f>E$48*B49</f>
        <v>0.80848134108332304</v>
      </c>
      <c r="F49" s="43">
        <v>0.5</v>
      </c>
      <c r="G49" s="44"/>
      <c r="H49" s="45" t="e">
        <f>H$48*F49</f>
        <v>#DIV/0!</v>
      </c>
      <c r="I49" s="47" t="e">
        <f>I$48*F49</f>
        <v>#DIV/0!</v>
      </c>
      <c r="J49" s="43">
        <v>0.5</v>
      </c>
      <c r="K49" s="44"/>
      <c r="L49" s="45" t="e">
        <f>L$48*J49</f>
        <v>#DIV/0!</v>
      </c>
      <c r="M49" s="47" t="e">
        <f>M$48*J49</f>
        <v>#DIV/0!</v>
      </c>
      <c r="N49" s="43">
        <v>0.5</v>
      </c>
      <c r="O49" s="44"/>
      <c r="P49" s="45" t="e">
        <f>P$48*N49</f>
        <v>#DIV/0!</v>
      </c>
      <c r="Q49" s="47" t="e">
        <f>Q$48*N49</f>
        <v>#DIV/0!</v>
      </c>
    </row>
    <row r="50" spans="1:17" s="2" customFormat="1" ht="11.85" customHeight="1" x14ac:dyDescent="0.25">
      <c r="A50" s="1"/>
      <c r="B50" s="48"/>
      <c r="C50" s="48"/>
      <c r="D50" s="49"/>
    </row>
    <row r="51" spans="1:17" s="2" customFormat="1" ht="11.85" customHeight="1" x14ac:dyDescent="0.25">
      <c r="A51" s="50"/>
      <c r="B51" s="48" t="s">
        <v>56</v>
      </c>
      <c r="C51" s="48"/>
      <c r="D51" s="49"/>
    </row>
    <row r="52" spans="1:17" s="2" customFormat="1" ht="11.85" customHeight="1" thickBot="1" x14ac:dyDescent="0.3">
      <c r="A52" s="1"/>
      <c r="B52" s="48"/>
      <c r="C52" s="48"/>
      <c r="D52" s="49"/>
    </row>
    <row r="53" spans="1:17" ht="11.85" customHeight="1" thickTop="1" x14ac:dyDescent="0.25">
      <c r="A53" s="52" t="s">
        <v>57</v>
      </c>
    </row>
    <row r="54" spans="1:17" ht="27" x14ac:dyDescent="0.25">
      <c r="A54" s="53" t="s">
        <v>58</v>
      </c>
    </row>
    <row r="55" spans="1:17" ht="11.85" customHeight="1" x14ac:dyDescent="0.25">
      <c r="A55" s="54" t="s">
        <v>59</v>
      </c>
    </row>
    <row r="56" spans="1:17" ht="11.85" customHeight="1" x14ac:dyDescent="0.25">
      <c r="A56" s="54" t="s">
        <v>60</v>
      </c>
    </row>
    <row r="57" spans="1:17" ht="11.85" customHeight="1" thickBot="1" x14ac:dyDescent="0.3">
      <c r="A57" s="55" t="s">
        <v>61</v>
      </c>
    </row>
    <row r="58" spans="1:17" ht="11.85" customHeight="1" thickTop="1" x14ac:dyDescent="0.25"/>
  </sheetData>
  <sheetProtection selectLockedCells="1"/>
  <mergeCells count="16">
    <mergeCell ref="B4:E4"/>
    <mergeCell ref="F4:I4"/>
    <mergeCell ref="J4:M4"/>
    <mergeCell ref="N4:Q4"/>
    <mergeCell ref="B3:E3"/>
    <mergeCell ref="F3:I3"/>
    <mergeCell ref="J3:M3"/>
    <mergeCell ref="N3:Q3"/>
    <mergeCell ref="B46:E46"/>
    <mergeCell ref="F46:I46"/>
    <mergeCell ref="J46:M46"/>
    <mergeCell ref="N46:Q46"/>
    <mergeCell ref="D9:E9"/>
    <mergeCell ref="H9:I9"/>
    <mergeCell ref="L9:M9"/>
    <mergeCell ref="P9:Q9"/>
  </mergeCells>
  <pageMargins left="0.7" right="0.7" top="0.75" bottom="0.75" header="0.3" footer="0.3"/>
  <pageSetup paperSize="9" scale="68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Tariffs forecast template</vt:lpstr>
      <vt:lpstr>'Tariffs forecast template'!Print_Titles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Adrian Ionita</dc:creator>
  <cp:lastModifiedBy>Marius Adrian Ionita</cp:lastModifiedBy>
  <dcterms:created xsi:type="dcterms:W3CDTF">2018-07-31T11:06:43Z</dcterms:created>
  <dcterms:modified xsi:type="dcterms:W3CDTF">2020-07-14T08:23:44Z</dcterms:modified>
</cp:coreProperties>
</file>