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\Tarife\Tarif transport\20-21\tarife aprobate\publicare 01.09.2020\romana\"/>
    </mc:Choice>
  </mc:AlternateContent>
  <bookViews>
    <workbookView xWindow="0" yWindow="0" windowWidth="19200" windowHeight="6165"/>
  </bookViews>
  <sheets>
    <sheet name="Model simplificat tari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[3]Fe!#REF!</definedName>
    <definedName name="aa" localSheetId="0" hidden="1">[2]Fe!#REF!</definedName>
    <definedName name="aa" hidden="1">[3]Fe!#REF!</definedName>
    <definedName name="amortizare" localSheetId="0" hidden="1">[4]Fe!#REF!</definedName>
    <definedName name="amortizare" hidden="1">[5]Fe!#REF!</definedName>
    <definedName name="ddd">#REF!</definedName>
    <definedName name="extras_1" localSheetId="0">'Model simplificat tarife'!#REF!</definedName>
    <definedName name="extras_1">#REF!</definedName>
    <definedName name="Fees">[6]bei!#REF!</definedName>
    <definedName name="fill" hidden="1">[2]Fe!#REF!</definedName>
    <definedName name="montat_robinet_pe_conducta" localSheetId="0">[7]Q2013!#REF!</definedName>
    <definedName name="montat_robinet_pe_conducta">[8]Q2013!#REF!</definedName>
    <definedName name="Print_Area_MI" localSheetId="0">'Model simplificat tarife'!#REF!</definedName>
    <definedName name="Print_Area_MI">#REF!</definedName>
    <definedName name="sss">[7]Q2013!#REF!</definedName>
    <definedName name="x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N43" i="1" l="1"/>
  <c r="N42" i="1"/>
  <c r="N27" i="1"/>
  <c r="N26" i="1"/>
  <c r="N23" i="1"/>
  <c r="N22" i="1"/>
  <c r="F43" i="1"/>
  <c r="F42" i="1"/>
  <c r="F27" i="1"/>
  <c r="F26" i="1"/>
  <c r="F23" i="1"/>
  <c r="F22" i="1"/>
  <c r="B27" i="1"/>
  <c r="B26" i="1"/>
  <c r="B23" i="1"/>
  <c r="B22" i="1"/>
  <c r="Q5" i="1" l="1"/>
  <c r="Q49" i="1" s="1"/>
  <c r="Q50" i="1" s="1"/>
  <c r="P5" i="1"/>
  <c r="P49" i="1" s="1"/>
  <c r="P50" i="1" s="1"/>
  <c r="M5" i="1"/>
  <c r="M49" i="1" s="1"/>
  <c r="M50" i="1" s="1"/>
  <c r="L5" i="1"/>
  <c r="L49" i="1" s="1"/>
  <c r="L50" i="1" s="1"/>
  <c r="I5" i="1"/>
  <c r="I49" i="1" s="1"/>
  <c r="I50" i="1" s="1"/>
  <c r="H5" i="1"/>
  <c r="H49" i="1" s="1"/>
  <c r="H50" i="1" s="1"/>
  <c r="D5" i="1" l="1"/>
  <c r="D49" i="1" s="1"/>
  <c r="D50" i="1" s="1"/>
  <c r="E5" i="1" l="1"/>
  <c r="E49" i="1" s="1"/>
  <c r="E50" i="1" s="1"/>
</calcChain>
</file>

<file path=xl/sharedStrings.xml><?xml version="1.0" encoding="utf-8"?>
<sst xmlns="http://schemas.openxmlformats.org/spreadsheetml/2006/main" count="93" uniqueCount="64">
  <si>
    <t>An gazier oct.2021-sept.2022 estimat</t>
  </si>
  <si>
    <t>An gazier oct.2022-sept.2023 estimat</t>
  </si>
  <si>
    <t>An gazier oct.2023-sept.2024 estimat</t>
  </si>
  <si>
    <t>Venit total (mii lei)</t>
  </si>
  <si>
    <t>Venit componenta rezervare de capacitate (mii lei)</t>
  </si>
  <si>
    <t>procent alocare a venitului total in venituri fixe</t>
  </si>
  <si>
    <t>procent alocare grup puncte intrare/iesire</t>
  </si>
  <si>
    <t>Estimari de rezervare de capacitate</t>
  </si>
  <si>
    <t>grup puncte intrare</t>
  </si>
  <si>
    <t>grup puncte iesire</t>
  </si>
  <si>
    <t>Venit - mii lei</t>
  </si>
  <si>
    <t>nr. ore</t>
  </si>
  <si>
    <t>coeficient</t>
  </si>
  <si>
    <t>capacitate MWh</t>
  </si>
  <si>
    <t>capacitati ferme termen lung</t>
  </si>
  <si>
    <t>Intrare inmagazinare termen lung</t>
  </si>
  <si>
    <t>Iesire inmagazinare termen lung</t>
  </si>
  <si>
    <t>capacitati ferme termen lung intreruptibile</t>
  </si>
  <si>
    <t>capacitati ferme termen scurt luna aprilie vara</t>
  </si>
  <si>
    <t>capacitati ferme termen scurt luna aprilie vara inmagazinare</t>
  </si>
  <si>
    <t>capacitati ferme termen scurt luna mai vara</t>
  </si>
  <si>
    <t>capacitati ferme termen scurt luna mai vara inmagazinare</t>
  </si>
  <si>
    <t>capacitati ferme termen scurt luna iunie vara</t>
  </si>
  <si>
    <t>capacitati ferme termen scurt luna iunie vara inmagazinare</t>
  </si>
  <si>
    <t>capacitati ferme termen scurt luna iulie vara</t>
  </si>
  <si>
    <t>capacitati ferme termen scurt luna iulie vara inmagazinare</t>
  </si>
  <si>
    <t>capacitati ferme termen scurt luna august vara</t>
  </si>
  <si>
    <t>capacitati ferme termen scurt luna august vara inmagazinare</t>
  </si>
  <si>
    <t>capacitati ferme termen scurt luna septembrie vara</t>
  </si>
  <si>
    <t>capacitati ferme termen scurt luna septembrie vara inmagazinare</t>
  </si>
  <si>
    <t>capacitati ferme termen scurt luna octombrie iarna</t>
  </si>
  <si>
    <t>capacitati ferme termen scurt luna octombrie iarna inmagazinare</t>
  </si>
  <si>
    <t>capacitati ferme termen scurt luna noiembrie iarna</t>
  </si>
  <si>
    <t>capacitati ferme termen scurt luna noiembrie iarna inmagazinare</t>
  </si>
  <si>
    <t>capacitati ferme termen scurt luna decembrie iarna</t>
  </si>
  <si>
    <t>capacitati ferme termen scurt luna decembrie iarna inmagazinare</t>
  </si>
  <si>
    <t>capacitati ferme termen scurt luna ianuarie iarna</t>
  </si>
  <si>
    <t>capacitati ferme termen scurt luna ianuarie iarna inmagazinare</t>
  </si>
  <si>
    <t>capacitati ferme termen scurt luna februarie iarna</t>
  </si>
  <si>
    <t>capacitati ferme termen scurt luna februarie iarna inmagazinare</t>
  </si>
  <si>
    <t>capacitati ferme termen scurt luna martie iarna</t>
  </si>
  <si>
    <t>capacitati ferme termen scurt luna martie iarna inmagazinare</t>
  </si>
  <si>
    <t>TOTAL</t>
  </si>
  <si>
    <t>Prețurile de referință</t>
  </si>
  <si>
    <t xml:space="preserve">coeficient de multiplicare </t>
  </si>
  <si>
    <t>coeficient de multiplicare</t>
  </si>
  <si>
    <t xml:space="preserve">Prețul de referință lei/MWh/ora </t>
  </si>
  <si>
    <t xml:space="preserve">Prețul de referință pentru serviciile de înmagazinare lei/MWh/ora </t>
  </si>
  <si>
    <t>Model simplificat pentru estimare eventualei evolutii a tarifelor de transport pentru cea de a patra perioada de reglementare</t>
  </si>
  <si>
    <t>celulele verzi se vor completa cu valorile estimate de utilizatori</t>
  </si>
  <si>
    <t>Instrucțiuni de utilizare:</t>
  </si>
  <si>
    <t>Pentru estimarea posibilei evoluții a tarifelor reglementate de transport al gazelor naturale, utilizatorii trebuie să completeze în celulele evidențiate cu highlight verde, estimări cu privire la:</t>
  </si>
  <si>
    <r>
      <t xml:space="preserve"> - </t>
    </r>
    <r>
      <rPr>
        <sz val="9"/>
        <color rgb="FF000000"/>
        <rFont val="Arial Narrow"/>
        <family val="2"/>
      </rPr>
      <t>Venitul total estimat</t>
    </r>
  </si>
  <si>
    <r>
      <t xml:space="preserve"> - </t>
    </r>
    <r>
      <rPr>
        <sz val="9"/>
        <color rgb="FF000000"/>
        <rFont val="Arial Narrow"/>
        <family val="2"/>
      </rPr>
      <t>Capacitatea de transport estimată a fi rezervată pentru fiecare categorie de produs</t>
    </r>
  </si>
  <si>
    <t xml:space="preserve"> - Coeficienții de multiplicare estimați pentru produsele de rezervare de capacitate pe termen scurt</t>
  </si>
  <si>
    <t>capacitati ferme termen scurt trimestru apr-iun</t>
  </si>
  <si>
    <t>capacitati ferme termen scurt trimestruapr-iun inmagazinare</t>
  </si>
  <si>
    <t>capacitati ferme termen scurt trimestru iul-sept vara</t>
  </si>
  <si>
    <t>capacitati ferme termen scurt trimestru iul-sept inmagazinare</t>
  </si>
  <si>
    <t>capacitati ferme termen scurt trimestru oct-dec</t>
  </si>
  <si>
    <t>capacitati ferme termen scurt trimestru oct-dec inmagazinare</t>
  </si>
  <si>
    <t>capacitati ferme termen scurt trimestru ian-mar</t>
  </si>
  <si>
    <t>capacitati ferme termen scurt trimestru ian-mar inmagazinare</t>
  </si>
  <si>
    <t>An gazier oct.2020-sept.2021 aprobat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</si>
</sst>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color indexed="8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0"/>
      <name val="Arial Narrow"/>
      <family val="2"/>
    </font>
    <font>
      <sz val="9"/>
      <color rgb="FF000000"/>
      <name val="Arial Narrow"/>
      <family val="2"/>
    </font>
    <font>
      <sz val="9"/>
      <color rgb="FF712D1C"/>
      <name val="Arial Narrow"/>
      <family val="2"/>
    </font>
    <font>
      <b/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</fills>
  <borders count="3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/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164" fontId="10" fillId="0" borderId="0"/>
  </cellStyleXfs>
  <cellXfs count="74">
    <xf numFmtId="0" fontId="0" fillId="0" borderId="0" xfId="0"/>
    <xf numFmtId="164" fontId="2" fillId="0" borderId="0" xfId="2" applyFont="1" applyProtection="1"/>
    <xf numFmtId="3" fontId="2" fillId="0" borderId="0" xfId="2" applyNumberFormat="1" applyFont="1" applyProtection="1"/>
    <xf numFmtId="164" fontId="6" fillId="0" borderId="7" xfId="2" applyFont="1" applyBorder="1" applyProtection="1"/>
    <xf numFmtId="164" fontId="6" fillId="0" borderId="10" xfId="2" applyFont="1" applyBorder="1" applyProtection="1"/>
    <xf numFmtId="3" fontId="7" fillId="3" borderId="7" xfId="2" applyNumberFormat="1" applyFont="1" applyFill="1" applyBorder="1" applyProtection="1"/>
    <xf numFmtId="165" fontId="8" fillId="3" borderId="8" xfId="1" applyNumberFormat="1" applyFont="1" applyFill="1" applyBorder="1" applyProtection="1"/>
    <xf numFmtId="3" fontId="6" fillId="0" borderId="8" xfId="2" applyNumberFormat="1" applyFont="1" applyBorder="1" applyProtection="1"/>
    <xf numFmtId="3" fontId="6" fillId="0" borderId="9" xfId="2" applyNumberFormat="1" applyFont="1" applyBorder="1" applyProtection="1"/>
    <xf numFmtId="3" fontId="9" fillId="3" borderId="7" xfId="2" applyNumberFormat="1" applyFont="1" applyFill="1" applyBorder="1" applyProtection="1"/>
    <xf numFmtId="165" fontId="9" fillId="3" borderId="8" xfId="1" applyNumberFormat="1" applyFont="1" applyFill="1" applyBorder="1" applyProtection="1"/>
    <xf numFmtId="10" fontId="2" fillId="0" borderId="8" xfId="2" applyNumberFormat="1" applyFont="1" applyBorder="1" applyProtection="1"/>
    <xf numFmtId="10" fontId="2" fillId="0" borderId="9" xfId="2" applyNumberFormat="1" applyFont="1" applyBorder="1" applyProtection="1"/>
    <xf numFmtId="164" fontId="6" fillId="0" borderId="11" xfId="2" applyFont="1" applyBorder="1" applyProtection="1"/>
    <xf numFmtId="4" fontId="2" fillId="0" borderId="12" xfId="2" applyNumberFormat="1" applyFont="1" applyBorder="1" applyProtection="1"/>
    <xf numFmtId="3" fontId="2" fillId="0" borderId="13" xfId="2" applyNumberFormat="1" applyFont="1" applyBorder="1" applyProtection="1"/>
    <xf numFmtId="10" fontId="2" fillId="0" borderId="13" xfId="2" applyNumberFormat="1" applyFont="1" applyBorder="1" applyProtection="1"/>
    <xf numFmtId="10" fontId="2" fillId="0" borderId="14" xfId="2" applyNumberFormat="1" applyFont="1" applyBorder="1" applyProtection="1"/>
    <xf numFmtId="164" fontId="2" fillId="0" borderId="15" xfId="2" applyFont="1" applyBorder="1" applyProtection="1"/>
    <xf numFmtId="3" fontId="3" fillId="0" borderId="16" xfId="2" applyNumberFormat="1" applyFont="1" applyBorder="1" applyProtection="1"/>
    <xf numFmtId="3" fontId="3" fillId="0" borderId="17" xfId="2" applyNumberFormat="1" applyFont="1" applyBorder="1" applyProtection="1"/>
    <xf numFmtId="164" fontId="3" fillId="0" borderId="18" xfId="2" applyFont="1" applyBorder="1" applyAlignment="1" applyProtection="1">
      <alignment horizontal="center" wrapText="1"/>
    </xf>
    <xf numFmtId="164" fontId="3" fillId="0" borderId="19" xfId="2" applyFont="1" applyBorder="1" applyAlignment="1" applyProtection="1">
      <alignment horizontal="center" wrapText="1"/>
    </xf>
    <xf numFmtId="164" fontId="3" fillId="0" borderId="17" xfId="2" applyFont="1" applyBorder="1" applyAlignment="1" applyProtection="1">
      <alignment horizontal="center" wrapText="1"/>
    </xf>
    <xf numFmtId="164" fontId="3" fillId="0" borderId="20" xfId="2" applyFont="1" applyBorder="1" applyAlignment="1" applyProtection="1">
      <alignment horizontal="center" wrapText="1"/>
    </xf>
    <xf numFmtId="164" fontId="2" fillId="0" borderId="21" xfId="2" applyFont="1" applyBorder="1" applyProtection="1"/>
    <xf numFmtId="3" fontId="3" fillId="0" borderId="22" xfId="2" applyNumberFormat="1" applyFont="1" applyBorder="1" applyAlignment="1" applyProtection="1">
      <alignment horizontal="center"/>
    </xf>
    <xf numFmtId="3" fontId="3" fillId="0" borderId="23" xfId="2" applyNumberFormat="1" applyFont="1" applyBorder="1" applyAlignment="1" applyProtection="1">
      <alignment horizontal="center"/>
    </xf>
    <xf numFmtId="164" fontId="3" fillId="0" borderId="26" xfId="3" applyFont="1" applyFill="1" applyBorder="1" applyAlignment="1">
      <alignment horizontal="justify" vertical="center" wrapText="1"/>
    </xf>
    <xf numFmtId="164" fontId="3" fillId="0" borderId="21" xfId="3" applyFont="1" applyFill="1" applyBorder="1" applyAlignment="1" applyProtection="1">
      <alignment horizontal="justify" vertical="center" wrapText="1"/>
    </xf>
    <xf numFmtId="0" fontId="3" fillId="0" borderId="22" xfId="3" applyNumberFormat="1" applyFont="1" applyFill="1" applyBorder="1" applyAlignment="1" applyProtection="1">
      <alignment horizontal="right" vertical="center" wrapText="1"/>
    </xf>
    <xf numFmtId="3" fontId="2" fillId="0" borderId="23" xfId="2" applyNumberFormat="1" applyFont="1" applyBorder="1" applyProtection="1"/>
    <xf numFmtId="3" fontId="2" fillId="2" borderId="23" xfId="2" applyNumberFormat="1" applyFont="1" applyFill="1" applyBorder="1" applyProtection="1">
      <protection locked="0"/>
    </xf>
    <xf numFmtId="3" fontId="2" fillId="2" borderId="27" xfId="2" applyNumberFormat="1" applyFont="1" applyFill="1" applyBorder="1" applyProtection="1">
      <protection locked="0"/>
    </xf>
    <xf numFmtId="4" fontId="2" fillId="0" borderId="23" xfId="2" applyNumberFormat="1" applyFont="1" applyBorder="1" applyProtection="1"/>
    <xf numFmtId="164" fontId="3" fillId="0" borderId="28" xfId="3" applyFont="1" applyFill="1" applyBorder="1" applyAlignment="1" applyProtection="1">
      <alignment horizontal="justify" vertical="center" wrapText="1"/>
    </xf>
    <xf numFmtId="0" fontId="3" fillId="0" borderId="29" xfId="3" applyNumberFormat="1" applyFont="1" applyFill="1" applyBorder="1" applyAlignment="1" applyProtection="1">
      <alignment horizontal="right" vertical="center" wrapText="1"/>
    </xf>
    <xf numFmtId="4" fontId="3" fillId="0" borderId="30" xfId="2" applyNumberFormat="1" applyFont="1" applyBorder="1" applyProtection="1"/>
    <xf numFmtId="3" fontId="3" fillId="0" borderId="30" xfId="2" applyNumberFormat="1" applyFont="1" applyBorder="1" applyProtection="1"/>
    <xf numFmtId="3" fontId="3" fillId="0" borderId="31" xfId="2" applyNumberFormat="1" applyFont="1" applyBorder="1" applyProtection="1"/>
    <xf numFmtId="164" fontId="6" fillId="4" borderId="32" xfId="2" applyFont="1" applyFill="1" applyBorder="1" applyProtection="1"/>
    <xf numFmtId="3" fontId="3" fillId="4" borderId="33" xfId="2" applyNumberFormat="1" applyFont="1" applyFill="1" applyBorder="1" applyAlignment="1" applyProtection="1">
      <alignment horizontal="center" wrapText="1"/>
    </xf>
    <xf numFmtId="3" fontId="2" fillId="4" borderId="33" xfId="2" applyNumberFormat="1" applyFont="1" applyFill="1" applyBorder="1" applyProtection="1"/>
    <xf numFmtId="164" fontId="3" fillId="4" borderId="33" xfId="2" applyFont="1" applyFill="1" applyBorder="1" applyAlignment="1" applyProtection="1">
      <alignment horizontal="center" wrapText="1"/>
    </xf>
    <xf numFmtId="164" fontId="3" fillId="4" borderId="34" xfId="2" applyFont="1" applyFill="1" applyBorder="1" applyAlignment="1" applyProtection="1">
      <alignment horizontal="center" wrapText="1"/>
    </xf>
    <xf numFmtId="164" fontId="3" fillId="4" borderId="26" xfId="3" applyFont="1" applyFill="1" applyBorder="1" applyAlignment="1" applyProtection="1">
      <alignment horizontal="justify" vertical="center" wrapText="1"/>
    </xf>
    <xf numFmtId="2" fontId="3" fillId="4" borderId="23" xfId="3" applyNumberFormat="1" applyFont="1" applyFill="1" applyBorder="1" applyAlignment="1" applyProtection="1">
      <alignment horizontal="right" vertical="center" wrapText="1"/>
    </xf>
    <xf numFmtId="3" fontId="2" fillId="4" borderId="23" xfId="2" applyNumberFormat="1" applyFont="1" applyFill="1" applyBorder="1" applyProtection="1"/>
    <xf numFmtId="4" fontId="2" fillId="4" borderId="23" xfId="2" applyNumberFormat="1" applyFont="1" applyFill="1" applyBorder="1" applyProtection="1"/>
    <xf numFmtId="2" fontId="2" fillId="4" borderId="35" xfId="2" applyNumberFormat="1" applyFont="1" applyFill="1" applyBorder="1" applyProtection="1"/>
    <xf numFmtId="4" fontId="2" fillId="4" borderId="35" xfId="2" applyNumberFormat="1" applyFont="1" applyFill="1" applyBorder="1" applyProtection="1"/>
    <xf numFmtId="4" fontId="2" fillId="0" borderId="0" xfId="2" applyNumberFormat="1" applyFont="1" applyProtection="1"/>
    <xf numFmtId="10" fontId="11" fillId="0" borderId="0" xfId="2" applyNumberFormat="1" applyFont="1" applyProtection="1"/>
    <xf numFmtId="164" fontId="2" fillId="2" borderId="0" xfId="2" applyFont="1" applyFill="1" applyProtection="1"/>
    <xf numFmtId="164" fontId="12" fillId="0" borderId="0" xfId="2" applyFont="1" applyProtection="1"/>
    <xf numFmtId="0" fontId="15" fillId="0" borderId="36" xfId="0" applyFont="1" applyBorder="1" applyAlignment="1">
      <alignment horizontal="justify" vertical="center" readingOrder="1"/>
    </xf>
    <xf numFmtId="0" fontId="13" fillId="0" borderId="37" xfId="0" applyFont="1" applyBorder="1" applyAlignment="1">
      <alignment horizontal="justify" vertical="center" readingOrder="1"/>
    </xf>
    <xf numFmtId="0" fontId="14" fillId="0" borderId="37" xfId="0" applyFont="1" applyBorder="1" applyAlignment="1">
      <alignment horizontal="justify" vertical="center" readingOrder="1"/>
    </xf>
    <xf numFmtId="0" fontId="13" fillId="0" borderId="38" xfId="0" applyFont="1" applyBorder="1" applyAlignment="1">
      <alignment horizontal="justify" vertical="center" readingOrder="1"/>
    </xf>
    <xf numFmtId="3" fontId="2" fillId="0" borderId="23" xfId="2" applyNumberFormat="1" applyFont="1" applyFill="1" applyBorder="1" applyProtection="1">
      <protection locked="0"/>
    </xf>
    <xf numFmtId="3" fontId="2" fillId="0" borderId="27" xfId="2" applyNumberFormat="1" applyFont="1" applyFill="1" applyBorder="1" applyProtection="1">
      <protection locked="0"/>
    </xf>
    <xf numFmtId="3" fontId="3" fillId="0" borderId="8" xfId="2" applyNumberFormat="1" applyFont="1" applyFill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right"/>
    </xf>
    <xf numFmtId="3" fontId="3" fillId="2" borderId="8" xfId="2" applyNumberFormat="1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Alignment="1" applyProtection="1">
      <alignment horizontal="right"/>
      <protection locked="0"/>
    </xf>
    <xf numFmtId="3" fontId="3" fillId="0" borderId="1" xfId="2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" fontId="3" fillId="0" borderId="4" xfId="2" applyNumberFormat="1" applyFont="1" applyBorder="1" applyAlignment="1" applyProtection="1">
      <alignment horizontal="center"/>
    </xf>
    <xf numFmtId="3" fontId="3" fillId="0" borderId="5" xfId="2" applyNumberFormat="1" applyFont="1" applyBorder="1" applyAlignment="1" applyProtection="1">
      <alignment horizontal="center"/>
    </xf>
    <xf numFmtId="3" fontId="3" fillId="0" borderId="6" xfId="2" applyNumberFormat="1" applyFont="1" applyBorder="1" applyAlignment="1" applyProtection="1">
      <alignment horizontal="center"/>
    </xf>
    <xf numFmtId="3" fontId="3" fillId="0" borderId="24" xfId="2" applyNumberFormat="1" applyFont="1" applyBorder="1" applyAlignment="1" applyProtection="1">
      <alignment horizontal="center"/>
    </xf>
    <xf numFmtId="3" fontId="3" fillId="0" borderId="25" xfId="2" applyNumberFormat="1" applyFont="1" applyBorder="1" applyAlignment="1" applyProtection="1">
      <alignment horizontal="center"/>
    </xf>
  </cellXfs>
  <cellStyles count="4">
    <cellStyle name="Normal" xfId="0" builtinId="0"/>
    <cellStyle name="Normal 2 2 2" xfId="2"/>
    <cellStyle name="Normal 2 9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osu/My%20Documents/Lucru/BVC_2010/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get_2003_rectificat/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uda/Local%20Settings/Temporary%20Internet%20Files/Content.Outlook/4DL3MMXK/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>
        <row r="6">
          <cell r="M6">
            <v>4.55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/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02"/>
  <sheetViews>
    <sheetView tabSelected="1" topLeftCell="A21" zoomScale="110" zoomScaleNormal="110" workbookViewId="0">
      <selection activeCell="C14" sqref="C14:E45"/>
    </sheetView>
  </sheetViews>
  <sheetFormatPr defaultColWidth="9" defaultRowHeight="12" customHeight="1" x14ac:dyDescent="0.25"/>
  <cols>
    <col min="1" max="1" width="48.28515625" style="1" customWidth="1"/>
    <col min="2" max="2" width="13.28515625" style="2" customWidth="1"/>
    <col min="3" max="17" width="11.140625" style="2" customWidth="1"/>
    <col min="18" max="222" width="9" style="1"/>
    <col min="223" max="223" width="35.28515625" style="1" customWidth="1"/>
    <col min="224" max="247" width="11.140625" style="1" customWidth="1"/>
    <col min="248" max="478" width="9" style="1"/>
    <col min="479" max="479" width="35.28515625" style="1" customWidth="1"/>
    <col min="480" max="503" width="11.140625" style="1" customWidth="1"/>
    <col min="504" max="734" width="9" style="1"/>
    <col min="735" max="735" width="35.28515625" style="1" customWidth="1"/>
    <col min="736" max="759" width="11.140625" style="1" customWidth="1"/>
    <col min="760" max="990" width="9" style="1"/>
    <col min="991" max="991" width="35.28515625" style="1" customWidth="1"/>
    <col min="992" max="1015" width="11.140625" style="1" customWidth="1"/>
    <col min="1016" max="1246" width="9" style="1"/>
    <col min="1247" max="1247" width="35.28515625" style="1" customWidth="1"/>
    <col min="1248" max="1271" width="11.140625" style="1" customWidth="1"/>
    <col min="1272" max="1502" width="9" style="1"/>
    <col min="1503" max="1503" width="35.28515625" style="1" customWidth="1"/>
    <col min="1504" max="1527" width="11.140625" style="1" customWidth="1"/>
    <col min="1528" max="1758" width="9" style="1"/>
    <col min="1759" max="1759" width="35.28515625" style="1" customWidth="1"/>
    <col min="1760" max="1783" width="11.140625" style="1" customWidth="1"/>
    <col min="1784" max="2014" width="9" style="1"/>
    <col min="2015" max="2015" width="35.28515625" style="1" customWidth="1"/>
    <col min="2016" max="2039" width="11.140625" style="1" customWidth="1"/>
    <col min="2040" max="2270" width="9" style="1"/>
    <col min="2271" max="2271" width="35.28515625" style="1" customWidth="1"/>
    <col min="2272" max="2295" width="11.140625" style="1" customWidth="1"/>
    <col min="2296" max="2526" width="9" style="1"/>
    <col min="2527" max="2527" width="35.28515625" style="1" customWidth="1"/>
    <col min="2528" max="2551" width="11.140625" style="1" customWidth="1"/>
    <col min="2552" max="2782" width="9" style="1"/>
    <col min="2783" max="2783" width="35.28515625" style="1" customWidth="1"/>
    <col min="2784" max="2807" width="11.140625" style="1" customWidth="1"/>
    <col min="2808" max="3038" width="9" style="1"/>
    <col min="3039" max="3039" width="35.28515625" style="1" customWidth="1"/>
    <col min="3040" max="3063" width="11.140625" style="1" customWidth="1"/>
    <col min="3064" max="3294" width="9" style="1"/>
    <col min="3295" max="3295" width="35.28515625" style="1" customWidth="1"/>
    <col min="3296" max="3319" width="11.140625" style="1" customWidth="1"/>
    <col min="3320" max="3550" width="9" style="1"/>
    <col min="3551" max="3551" width="35.28515625" style="1" customWidth="1"/>
    <col min="3552" max="3575" width="11.140625" style="1" customWidth="1"/>
    <col min="3576" max="3806" width="9" style="1"/>
    <col min="3807" max="3807" width="35.28515625" style="1" customWidth="1"/>
    <col min="3808" max="3831" width="11.140625" style="1" customWidth="1"/>
    <col min="3832" max="4062" width="9" style="1"/>
    <col min="4063" max="4063" width="35.28515625" style="1" customWidth="1"/>
    <col min="4064" max="4087" width="11.140625" style="1" customWidth="1"/>
    <col min="4088" max="4318" width="9" style="1"/>
    <col min="4319" max="4319" width="35.28515625" style="1" customWidth="1"/>
    <col min="4320" max="4343" width="11.140625" style="1" customWidth="1"/>
    <col min="4344" max="4574" width="9" style="1"/>
    <col min="4575" max="4575" width="35.28515625" style="1" customWidth="1"/>
    <col min="4576" max="4599" width="11.140625" style="1" customWidth="1"/>
    <col min="4600" max="4830" width="9" style="1"/>
    <col min="4831" max="4831" width="35.28515625" style="1" customWidth="1"/>
    <col min="4832" max="4855" width="11.140625" style="1" customWidth="1"/>
    <col min="4856" max="5086" width="9" style="1"/>
    <col min="5087" max="5087" width="35.28515625" style="1" customWidth="1"/>
    <col min="5088" max="5111" width="11.140625" style="1" customWidth="1"/>
    <col min="5112" max="5342" width="9" style="1"/>
    <col min="5343" max="5343" width="35.28515625" style="1" customWidth="1"/>
    <col min="5344" max="5367" width="11.140625" style="1" customWidth="1"/>
    <col min="5368" max="5598" width="9" style="1"/>
    <col min="5599" max="5599" width="35.28515625" style="1" customWidth="1"/>
    <col min="5600" max="5623" width="11.140625" style="1" customWidth="1"/>
    <col min="5624" max="5854" width="9" style="1"/>
    <col min="5855" max="5855" width="35.28515625" style="1" customWidth="1"/>
    <col min="5856" max="5879" width="11.140625" style="1" customWidth="1"/>
    <col min="5880" max="6110" width="9" style="1"/>
    <col min="6111" max="6111" width="35.28515625" style="1" customWidth="1"/>
    <col min="6112" max="6135" width="11.140625" style="1" customWidth="1"/>
    <col min="6136" max="6366" width="9" style="1"/>
    <col min="6367" max="6367" width="35.28515625" style="1" customWidth="1"/>
    <col min="6368" max="6391" width="11.140625" style="1" customWidth="1"/>
    <col min="6392" max="6622" width="9" style="1"/>
    <col min="6623" max="6623" width="35.28515625" style="1" customWidth="1"/>
    <col min="6624" max="6647" width="11.140625" style="1" customWidth="1"/>
    <col min="6648" max="6878" width="9" style="1"/>
    <col min="6879" max="6879" width="35.28515625" style="1" customWidth="1"/>
    <col min="6880" max="6903" width="11.140625" style="1" customWidth="1"/>
    <col min="6904" max="7134" width="9" style="1"/>
    <col min="7135" max="7135" width="35.28515625" style="1" customWidth="1"/>
    <col min="7136" max="7159" width="11.140625" style="1" customWidth="1"/>
    <col min="7160" max="7390" width="9" style="1"/>
    <col min="7391" max="7391" width="35.28515625" style="1" customWidth="1"/>
    <col min="7392" max="7415" width="11.140625" style="1" customWidth="1"/>
    <col min="7416" max="7646" width="9" style="1"/>
    <col min="7647" max="7647" width="35.28515625" style="1" customWidth="1"/>
    <col min="7648" max="7671" width="11.140625" style="1" customWidth="1"/>
    <col min="7672" max="7902" width="9" style="1"/>
    <col min="7903" max="7903" width="35.28515625" style="1" customWidth="1"/>
    <col min="7904" max="7927" width="11.140625" style="1" customWidth="1"/>
    <col min="7928" max="8158" width="9" style="1"/>
    <col min="8159" max="8159" width="35.28515625" style="1" customWidth="1"/>
    <col min="8160" max="8183" width="11.140625" style="1" customWidth="1"/>
    <col min="8184" max="8414" width="9" style="1"/>
    <col min="8415" max="8415" width="35.28515625" style="1" customWidth="1"/>
    <col min="8416" max="8439" width="11.140625" style="1" customWidth="1"/>
    <col min="8440" max="8670" width="9" style="1"/>
    <col min="8671" max="8671" width="35.28515625" style="1" customWidth="1"/>
    <col min="8672" max="8695" width="11.140625" style="1" customWidth="1"/>
    <col min="8696" max="8926" width="9" style="1"/>
    <col min="8927" max="8927" width="35.28515625" style="1" customWidth="1"/>
    <col min="8928" max="8951" width="11.140625" style="1" customWidth="1"/>
    <col min="8952" max="9182" width="9" style="1"/>
    <col min="9183" max="9183" width="35.28515625" style="1" customWidth="1"/>
    <col min="9184" max="9207" width="11.140625" style="1" customWidth="1"/>
    <col min="9208" max="9438" width="9" style="1"/>
    <col min="9439" max="9439" width="35.28515625" style="1" customWidth="1"/>
    <col min="9440" max="9463" width="11.140625" style="1" customWidth="1"/>
    <col min="9464" max="9694" width="9" style="1"/>
    <col min="9695" max="9695" width="35.28515625" style="1" customWidth="1"/>
    <col min="9696" max="9719" width="11.140625" style="1" customWidth="1"/>
    <col min="9720" max="9950" width="9" style="1"/>
    <col min="9951" max="9951" width="35.28515625" style="1" customWidth="1"/>
    <col min="9952" max="9975" width="11.140625" style="1" customWidth="1"/>
    <col min="9976" max="10206" width="9" style="1"/>
    <col min="10207" max="10207" width="35.28515625" style="1" customWidth="1"/>
    <col min="10208" max="10231" width="11.140625" style="1" customWidth="1"/>
    <col min="10232" max="10462" width="9" style="1"/>
    <col min="10463" max="10463" width="35.28515625" style="1" customWidth="1"/>
    <col min="10464" max="10487" width="11.140625" style="1" customWidth="1"/>
    <col min="10488" max="10718" width="9" style="1"/>
    <col min="10719" max="10719" width="35.28515625" style="1" customWidth="1"/>
    <col min="10720" max="10743" width="11.140625" style="1" customWidth="1"/>
    <col min="10744" max="10974" width="9" style="1"/>
    <col min="10975" max="10975" width="35.28515625" style="1" customWidth="1"/>
    <col min="10976" max="10999" width="11.140625" style="1" customWidth="1"/>
    <col min="11000" max="11230" width="9" style="1"/>
    <col min="11231" max="11231" width="35.28515625" style="1" customWidth="1"/>
    <col min="11232" max="11255" width="11.140625" style="1" customWidth="1"/>
    <col min="11256" max="11486" width="9" style="1"/>
    <col min="11487" max="11487" width="35.28515625" style="1" customWidth="1"/>
    <col min="11488" max="11511" width="11.140625" style="1" customWidth="1"/>
    <col min="11512" max="11742" width="9" style="1"/>
    <col min="11743" max="11743" width="35.28515625" style="1" customWidth="1"/>
    <col min="11744" max="11767" width="11.140625" style="1" customWidth="1"/>
    <col min="11768" max="11998" width="9" style="1"/>
    <col min="11999" max="11999" width="35.28515625" style="1" customWidth="1"/>
    <col min="12000" max="12023" width="11.140625" style="1" customWidth="1"/>
    <col min="12024" max="12254" width="9" style="1"/>
    <col min="12255" max="12255" width="35.28515625" style="1" customWidth="1"/>
    <col min="12256" max="12279" width="11.140625" style="1" customWidth="1"/>
    <col min="12280" max="12510" width="9" style="1"/>
    <col min="12511" max="12511" width="35.28515625" style="1" customWidth="1"/>
    <col min="12512" max="12535" width="11.140625" style="1" customWidth="1"/>
    <col min="12536" max="12766" width="9" style="1"/>
    <col min="12767" max="12767" width="35.28515625" style="1" customWidth="1"/>
    <col min="12768" max="12791" width="11.140625" style="1" customWidth="1"/>
    <col min="12792" max="13022" width="9" style="1"/>
    <col min="13023" max="13023" width="35.28515625" style="1" customWidth="1"/>
    <col min="13024" max="13047" width="11.140625" style="1" customWidth="1"/>
    <col min="13048" max="13278" width="9" style="1"/>
    <col min="13279" max="13279" width="35.28515625" style="1" customWidth="1"/>
    <col min="13280" max="13303" width="11.140625" style="1" customWidth="1"/>
    <col min="13304" max="13534" width="9" style="1"/>
    <col min="13535" max="13535" width="35.28515625" style="1" customWidth="1"/>
    <col min="13536" max="13559" width="11.140625" style="1" customWidth="1"/>
    <col min="13560" max="13790" width="9" style="1"/>
    <col min="13791" max="13791" width="35.28515625" style="1" customWidth="1"/>
    <col min="13792" max="13815" width="11.140625" style="1" customWidth="1"/>
    <col min="13816" max="14046" width="9" style="1"/>
    <col min="14047" max="14047" width="35.28515625" style="1" customWidth="1"/>
    <col min="14048" max="14071" width="11.140625" style="1" customWidth="1"/>
    <col min="14072" max="14302" width="9" style="1"/>
    <col min="14303" max="14303" width="35.28515625" style="1" customWidth="1"/>
    <col min="14304" max="14327" width="11.140625" style="1" customWidth="1"/>
    <col min="14328" max="14558" width="9" style="1"/>
    <col min="14559" max="14559" width="35.28515625" style="1" customWidth="1"/>
    <col min="14560" max="14583" width="11.140625" style="1" customWidth="1"/>
    <col min="14584" max="14814" width="9" style="1"/>
    <col min="14815" max="14815" width="35.28515625" style="1" customWidth="1"/>
    <col min="14816" max="14839" width="11.140625" style="1" customWidth="1"/>
    <col min="14840" max="15070" width="9" style="1"/>
    <col min="15071" max="15071" width="35.28515625" style="1" customWidth="1"/>
    <col min="15072" max="15095" width="11.140625" style="1" customWidth="1"/>
    <col min="15096" max="15326" width="9" style="1"/>
    <col min="15327" max="15327" width="35.28515625" style="1" customWidth="1"/>
    <col min="15328" max="15351" width="11.140625" style="1" customWidth="1"/>
    <col min="15352" max="15582" width="9" style="1"/>
    <col min="15583" max="15583" width="35.28515625" style="1" customWidth="1"/>
    <col min="15584" max="15607" width="11.140625" style="1" customWidth="1"/>
    <col min="15608" max="15838" width="9" style="1"/>
    <col min="15839" max="15839" width="35.28515625" style="1" customWidth="1"/>
    <col min="15840" max="15863" width="11.140625" style="1" customWidth="1"/>
    <col min="15864" max="16094" width="9" style="1"/>
    <col min="16095" max="16095" width="35.28515625" style="1" customWidth="1"/>
    <col min="16096" max="16119" width="11.140625" style="1" customWidth="1"/>
    <col min="16120" max="16384" width="9" style="1"/>
  </cols>
  <sheetData>
    <row r="1" spans="1:17" ht="12" customHeight="1" x14ac:dyDescent="0.25">
      <c r="A1" s="54" t="s">
        <v>48</v>
      </c>
    </row>
    <row r="2" spans="1:17" ht="12" customHeight="1" thickBot="1" x14ac:dyDescent="0.3"/>
    <row r="3" spans="1:17" ht="12" customHeight="1" thickTop="1" x14ac:dyDescent="0.25">
      <c r="B3" s="66" t="s">
        <v>63</v>
      </c>
      <c r="C3" s="67"/>
      <c r="D3" s="67"/>
      <c r="E3" s="68"/>
      <c r="F3" s="69" t="s">
        <v>0</v>
      </c>
      <c r="G3" s="70"/>
      <c r="H3" s="70"/>
      <c r="I3" s="71"/>
      <c r="J3" s="69" t="s">
        <v>1</v>
      </c>
      <c r="K3" s="70"/>
      <c r="L3" s="70"/>
      <c r="M3" s="71"/>
      <c r="N3" s="66" t="s">
        <v>2</v>
      </c>
      <c r="O3" s="67"/>
      <c r="P3" s="67"/>
      <c r="Q3" s="68"/>
    </row>
    <row r="4" spans="1:17" s="2" customFormat="1" ht="12" customHeight="1" x14ac:dyDescent="0.25">
      <c r="A4" s="3" t="s">
        <v>3</v>
      </c>
      <c r="B4" s="61">
        <v>984612.34</v>
      </c>
      <c r="C4" s="62"/>
      <c r="D4" s="62"/>
      <c r="E4" s="62"/>
      <c r="F4" s="63"/>
      <c r="G4" s="64"/>
      <c r="H4" s="64"/>
      <c r="I4" s="65"/>
      <c r="J4" s="63"/>
      <c r="K4" s="64"/>
      <c r="L4" s="64"/>
      <c r="M4" s="65"/>
      <c r="N4" s="63"/>
      <c r="O4" s="64"/>
      <c r="P4" s="64"/>
      <c r="Q4" s="65"/>
    </row>
    <row r="5" spans="1:17" s="2" customFormat="1" ht="12" customHeight="1" x14ac:dyDescent="0.25">
      <c r="A5" s="4" t="s">
        <v>4</v>
      </c>
      <c r="B5" s="5"/>
      <c r="C5" s="6"/>
      <c r="D5" s="7">
        <f>+B4*D6*D7</f>
        <v>393844.93599999999</v>
      </c>
      <c r="E5" s="8">
        <f>+B4*E6*E7</f>
        <v>393844.93599999999</v>
      </c>
      <c r="F5" s="9"/>
      <c r="G5" s="10"/>
      <c r="H5" s="7">
        <f>+F4*H6*H7</f>
        <v>0</v>
      </c>
      <c r="I5" s="8">
        <f>+F4*I6*I7</f>
        <v>0</v>
      </c>
      <c r="J5" s="9"/>
      <c r="K5" s="10"/>
      <c r="L5" s="7">
        <f>+J4*L6*L7</f>
        <v>0</v>
      </c>
      <c r="M5" s="8">
        <f>+J4*M6*M7</f>
        <v>0</v>
      </c>
      <c r="N5" s="9"/>
      <c r="O5" s="10"/>
      <c r="P5" s="7">
        <f>+N4*P6*P7</f>
        <v>0</v>
      </c>
      <c r="Q5" s="8">
        <f>+N4*Q6*Q7</f>
        <v>0</v>
      </c>
    </row>
    <row r="6" spans="1:17" s="2" customFormat="1" ht="12" customHeight="1" x14ac:dyDescent="0.25">
      <c r="A6" s="4" t="s">
        <v>5</v>
      </c>
      <c r="B6" s="5"/>
      <c r="C6" s="6"/>
      <c r="D6" s="11">
        <v>0.8</v>
      </c>
      <c r="E6" s="12">
        <v>0.8</v>
      </c>
      <c r="F6" s="5"/>
      <c r="G6" s="6"/>
      <c r="H6" s="11">
        <v>0.8</v>
      </c>
      <c r="I6" s="12">
        <v>0.8</v>
      </c>
      <c r="J6" s="5"/>
      <c r="K6" s="6"/>
      <c r="L6" s="11">
        <v>0.85</v>
      </c>
      <c r="M6" s="11">
        <v>0.85</v>
      </c>
      <c r="N6" s="5"/>
      <c r="O6" s="6"/>
      <c r="P6" s="11">
        <v>0.85</v>
      </c>
      <c r="Q6" s="11">
        <v>0.85</v>
      </c>
    </row>
    <row r="7" spans="1:17" s="2" customFormat="1" ht="12" customHeight="1" thickBot="1" x14ac:dyDescent="0.3">
      <c r="A7" s="13" t="s">
        <v>6</v>
      </c>
      <c r="B7" s="14"/>
      <c r="C7" s="15"/>
      <c r="D7" s="16">
        <v>0.5</v>
      </c>
      <c r="E7" s="17">
        <v>0.5</v>
      </c>
      <c r="F7" s="14"/>
      <c r="G7" s="15"/>
      <c r="H7" s="16">
        <v>0.5</v>
      </c>
      <c r="I7" s="17">
        <v>0.5</v>
      </c>
      <c r="J7" s="14"/>
      <c r="K7" s="15"/>
      <c r="L7" s="16">
        <v>0.5</v>
      </c>
      <c r="M7" s="17">
        <v>0.5</v>
      </c>
      <c r="N7" s="14"/>
      <c r="O7" s="15"/>
      <c r="P7" s="16">
        <v>0.5</v>
      </c>
      <c r="Q7" s="17">
        <v>0.5</v>
      </c>
    </row>
    <row r="8" spans="1:17" s="2" customFormat="1" ht="24" customHeight="1" thickTop="1" x14ac:dyDescent="0.25">
      <c r="A8" s="18" t="s">
        <v>7</v>
      </c>
      <c r="B8" s="19"/>
      <c r="C8" s="20"/>
      <c r="D8" s="21" t="s">
        <v>8</v>
      </c>
      <c r="E8" s="22" t="s">
        <v>9</v>
      </c>
      <c r="F8" s="19"/>
      <c r="G8" s="20"/>
      <c r="H8" s="23" t="s">
        <v>8</v>
      </c>
      <c r="I8" s="24" t="s">
        <v>9</v>
      </c>
      <c r="J8" s="19"/>
      <c r="K8" s="20"/>
      <c r="L8" s="23" t="s">
        <v>8</v>
      </c>
      <c r="M8" s="24" t="s">
        <v>9</v>
      </c>
      <c r="N8" s="19"/>
      <c r="O8" s="20"/>
      <c r="P8" s="23" t="s">
        <v>8</v>
      </c>
      <c r="Q8" s="24" t="s">
        <v>9</v>
      </c>
    </row>
    <row r="9" spans="1:17" s="2" customFormat="1" ht="12" customHeight="1" x14ac:dyDescent="0.25">
      <c r="A9" s="25" t="s">
        <v>10</v>
      </c>
      <c r="B9" s="26" t="s">
        <v>11</v>
      </c>
      <c r="C9" s="27" t="s">
        <v>12</v>
      </c>
      <c r="D9" s="72" t="s">
        <v>13</v>
      </c>
      <c r="E9" s="73"/>
      <c r="F9" s="26" t="s">
        <v>11</v>
      </c>
      <c r="G9" s="27" t="s">
        <v>12</v>
      </c>
      <c r="H9" s="72" t="s">
        <v>13</v>
      </c>
      <c r="I9" s="73"/>
      <c r="J9" s="26" t="s">
        <v>11</v>
      </c>
      <c r="K9" s="27" t="s">
        <v>12</v>
      </c>
      <c r="L9" s="72" t="s">
        <v>13</v>
      </c>
      <c r="M9" s="73"/>
      <c r="N9" s="26" t="s">
        <v>11</v>
      </c>
      <c r="O9" s="27" t="s">
        <v>12</v>
      </c>
      <c r="P9" s="72" t="s">
        <v>13</v>
      </c>
      <c r="Q9" s="73"/>
    </row>
    <row r="10" spans="1:17" s="2" customFormat="1" ht="12" customHeight="1" x14ac:dyDescent="0.25">
      <c r="A10" s="29" t="s">
        <v>14</v>
      </c>
      <c r="B10" s="30">
        <v>8760</v>
      </c>
      <c r="C10" s="31">
        <v>1</v>
      </c>
      <c r="D10" s="59">
        <v>13120.833333333334</v>
      </c>
      <c r="E10" s="60">
        <v>12979.166666666666</v>
      </c>
      <c r="F10" s="30">
        <v>8760</v>
      </c>
      <c r="G10" s="32"/>
      <c r="H10" s="32"/>
      <c r="I10" s="33"/>
      <c r="J10" s="30">
        <v>8760</v>
      </c>
      <c r="K10" s="32"/>
      <c r="L10" s="32"/>
      <c r="M10" s="33"/>
      <c r="N10" s="30">
        <v>8760</v>
      </c>
      <c r="O10" s="32"/>
      <c r="P10" s="32"/>
      <c r="Q10" s="33"/>
    </row>
    <row r="11" spans="1:17" s="2" customFormat="1" ht="12" customHeight="1" x14ac:dyDescent="0.25">
      <c r="A11" s="29" t="s">
        <v>15</v>
      </c>
      <c r="B11" s="30">
        <v>8760</v>
      </c>
      <c r="C11" s="34">
        <v>0.5</v>
      </c>
      <c r="D11" s="59"/>
      <c r="E11" s="60"/>
      <c r="F11" s="30">
        <v>8760</v>
      </c>
      <c r="G11" s="32"/>
      <c r="H11" s="32"/>
      <c r="I11" s="33"/>
      <c r="J11" s="30">
        <v>8760</v>
      </c>
      <c r="K11" s="32"/>
      <c r="L11" s="32"/>
      <c r="M11" s="33"/>
      <c r="N11" s="30">
        <v>8760</v>
      </c>
      <c r="O11" s="32"/>
      <c r="P11" s="32"/>
      <c r="Q11" s="33"/>
    </row>
    <row r="12" spans="1:17" s="2" customFormat="1" ht="12" customHeight="1" x14ac:dyDescent="0.25">
      <c r="A12" s="29" t="s">
        <v>16</v>
      </c>
      <c r="B12" s="30">
        <v>8760</v>
      </c>
      <c r="C12" s="34">
        <v>0.5</v>
      </c>
      <c r="D12" s="59"/>
      <c r="E12" s="60"/>
      <c r="F12" s="30">
        <v>8760</v>
      </c>
      <c r="G12" s="32"/>
      <c r="H12" s="32"/>
      <c r="I12" s="33"/>
      <c r="J12" s="30">
        <v>8760</v>
      </c>
      <c r="K12" s="32"/>
      <c r="L12" s="32"/>
      <c r="M12" s="33"/>
      <c r="N12" s="30">
        <v>8760</v>
      </c>
      <c r="O12" s="32"/>
      <c r="P12" s="32"/>
      <c r="Q12" s="33"/>
    </row>
    <row r="13" spans="1:17" s="2" customFormat="1" ht="12" customHeight="1" x14ac:dyDescent="0.25">
      <c r="A13" s="28" t="s">
        <v>17</v>
      </c>
      <c r="B13" s="30"/>
      <c r="C13" s="31"/>
      <c r="D13" s="59"/>
      <c r="E13" s="60"/>
      <c r="F13" s="30"/>
      <c r="G13" s="32"/>
      <c r="H13" s="32"/>
      <c r="I13" s="33"/>
      <c r="J13" s="30"/>
      <c r="K13" s="32"/>
      <c r="L13" s="32"/>
      <c r="M13" s="33"/>
      <c r="N13" s="30"/>
      <c r="O13" s="32"/>
      <c r="P13" s="32"/>
      <c r="Q13" s="33"/>
    </row>
    <row r="14" spans="1:17" s="2" customFormat="1" ht="12" customHeight="1" x14ac:dyDescent="0.25">
      <c r="A14" s="29" t="s">
        <v>55</v>
      </c>
      <c r="B14" s="30">
        <v>2184</v>
      </c>
      <c r="C14" s="34">
        <v>0.72969127582308047</v>
      </c>
      <c r="D14" s="59">
        <v>1668.75</v>
      </c>
      <c r="E14" s="59">
        <v>287.5</v>
      </c>
      <c r="F14" s="30">
        <v>2184</v>
      </c>
      <c r="G14" s="32"/>
      <c r="H14" s="32"/>
      <c r="I14" s="33"/>
      <c r="J14" s="30">
        <v>2184</v>
      </c>
      <c r="K14" s="32"/>
      <c r="L14" s="32"/>
      <c r="M14" s="33"/>
      <c r="N14" s="30">
        <v>2184</v>
      </c>
      <c r="O14" s="32"/>
      <c r="P14" s="32"/>
      <c r="Q14" s="33"/>
    </row>
    <row r="15" spans="1:17" s="2" customFormat="1" ht="12" customHeight="1" x14ac:dyDescent="0.25">
      <c r="A15" s="29" t="s">
        <v>56</v>
      </c>
      <c r="B15" s="30">
        <v>2184</v>
      </c>
      <c r="C15" s="34">
        <f>C14/2</f>
        <v>0.36484563791154023</v>
      </c>
      <c r="D15" s="59">
        <v>0</v>
      </c>
      <c r="E15" s="60">
        <v>1275</v>
      </c>
      <c r="F15" s="30">
        <v>2184</v>
      </c>
      <c r="G15" s="32"/>
      <c r="H15" s="32"/>
      <c r="I15" s="33"/>
      <c r="J15" s="30">
        <v>2184</v>
      </c>
      <c r="K15" s="32"/>
      <c r="L15" s="32"/>
      <c r="M15" s="33"/>
      <c r="N15" s="30">
        <v>2184</v>
      </c>
      <c r="O15" s="32"/>
      <c r="P15" s="32"/>
      <c r="Q15" s="33"/>
    </row>
    <row r="16" spans="1:17" s="2" customFormat="1" ht="12" customHeight="1" x14ac:dyDescent="0.25">
      <c r="A16" s="29" t="s">
        <v>57</v>
      </c>
      <c r="B16" s="30">
        <v>2208</v>
      </c>
      <c r="C16" s="34">
        <v>0.71442290978504375</v>
      </c>
      <c r="D16" s="59">
        <v>1000.4166666666666</v>
      </c>
      <c r="E16" s="60">
        <v>275</v>
      </c>
      <c r="F16" s="30">
        <v>2208</v>
      </c>
      <c r="G16" s="32"/>
      <c r="H16" s="32"/>
      <c r="I16" s="33"/>
      <c r="J16" s="30">
        <v>2208</v>
      </c>
      <c r="K16" s="32"/>
      <c r="L16" s="32"/>
      <c r="M16" s="33"/>
      <c r="N16" s="30">
        <v>2208</v>
      </c>
      <c r="O16" s="32"/>
      <c r="P16" s="32"/>
      <c r="Q16" s="33"/>
    </row>
    <row r="17" spans="1:17" s="2" customFormat="1" ht="12" customHeight="1" x14ac:dyDescent="0.25">
      <c r="A17" s="29" t="s">
        <v>58</v>
      </c>
      <c r="B17" s="30">
        <v>2208</v>
      </c>
      <c r="C17" s="34">
        <f>C16/2</f>
        <v>0.35721145489252187</v>
      </c>
      <c r="D17" s="59">
        <v>0</v>
      </c>
      <c r="E17" s="60">
        <v>3333.3333333333335</v>
      </c>
      <c r="F17" s="30">
        <v>2208</v>
      </c>
      <c r="G17" s="32"/>
      <c r="H17" s="32"/>
      <c r="I17" s="33"/>
      <c r="J17" s="30">
        <v>2208</v>
      </c>
      <c r="K17" s="32"/>
      <c r="L17" s="32"/>
      <c r="M17" s="33"/>
      <c r="N17" s="30">
        <v>2208</v>
      </c>
      <c r="O17" s="32"/>
      <c r="P17" s="32"/>
      <c r="Q17" s="33"/>
    </row>
    <row r="18" spans="1:17" s="2" customFormat="1" ht="12" customHeight="1" x14ac:dyDescent="0.25">
      <c r="A18" s="29" t="s">
        <v>59</v>
      </c>
      <c r="B18" s="30">
        <v>2208</v>
      </c>
      <c r="C18" s="34">
        <v>1.3713447805054158</v>
      </c>
      <c r="D18" s="59">
        <v>1558.3333333333335</v>
      </c>
      <c r="E18" s="60">
        <v>3721.6666666666665</v>
      </c>
      <c r="F18" s="30">
        <v>2208</v>
      </c>
      <c r="G18" s="32"/>
      <c r="H18" s="32"/>
      <c r="I18" s="33"/>
      <c r="J18" s="30">
        <v>2208</v>
      </c>
      <c r="K18" s="32"/>
      <c r="L18" s="32"/>
      <c r="M18" s="33"/>
      <c r="N18" s="30">
        <v>2208</v>
      </c>
      <c r="O18" s="32"/>
      <c r="P18" s="32"/>
      <c r="Q18" s="33"/>
    </row>
    <row r="19" spans="1:17" s="2" customFormat="1" ht="12" customHeight="1" x14ac:dyDescent="0.25">
      <c r="A19" s="29" t="s">
        <v>60</v>
      </c>
      <c r="B19" s="30">
        <v>2208</v>
      </c>
      <c r="C19" s="34">
        <f>C18/2</f>
        <v>0.68567239025270788</v>
      </c>
      <c r="D19" s="59">
        <v>612.5</v>
      </c>
      <c r="E19" s="60">
        <v>0</v>
      </c>
      <c r="F19" s="30">
        <v>2208</v>
      </c>
      <c r="G19" s="32"/>
      <c r="H19" s="32"/>
      <c r="I19" s="33"/>
      <c r="J19" s="30">
        <v>2208</v>
      </c>
      <c r="K19" s="32"/>
      <c r="L19" s="32"/>
      <c r="M19" s="33"/>
      <c r="N19" s="30">
        <v>2208</v>
      </c>
      <c r="O19" s="32"/>
      <c r="P19" s="32"/>
      <c r="Q19" s="33"/>
    </row>
    <row r="20" spans="1:17" s="2" customFormat="1" ht="12" customHeight="1" x14ac:dyDescent="0.25">
      <c r="A20" s="29" t="s">
        <v>61</v>
      </c>
      <c r="B20" s="30">
        <v>2184</v>
      </c>
      <c r="C20" s="34">
        <v>2.3845410338864594</v>
      </c>
      <c r="D20" s="59">
        <v>2750</v>
      </c>
      <c r="E20" s="60">
        <v>8575.8333333333339</v>
      </c>
      <c r="F20" s="30">
        <v>2160</v>
      </c>
      <c r="G20" s="32"/>
      <c r="H20" s="32"/>
      <c r="I20" s="33"/>
      <c r="J20" s="30">
        <v>2160</v>
      </c>
      <c r="K20" s="32"/>
      <c r="L20" s="32"/>
      <c r="M20" s="33"/>
      <c r="N20" s="30">
        <v>2160</v>
      </c>
      <c r="O20" s="32"/>
      <c r="P20" s="32"/>
      <c r="Q20" s="33"/>
    </row>
    <row r="21" spans="1:17" s="2" customFormat="1" ht="12" customHeight="1" x14ac:dyDescent="0.25">
      <c r="A21" s="29" t="s">
        <v>62</v>
      </c>
      <c r="B21" s="30">
        <v>2184</v>
      </c>
      <c r="C21" s="34">
        <f>C20/2</f>
        <v>1.1922705169432297</v>
      </c>
      <c r="D21" s="59">
        <v>4250</v>
      </c>
      <c r="E21" s="60">
        <v>0</v>
      </c>
      <c r="F21" s="30">
        <v>2160</v>
      </c>
      <c r="G21" s="32"/>
      <c r="H21" s="32"/>
      <c r="I21" s="33"/>
      <c r="J21" s="30">
        <v>2160</v>
      </c>
      <c r="K21" s="32"/>
      <c r="L21" s="32"/>
      <c r="M21" s="33"/>
      <c r="N21" s="30">
        <v>2160</v>
      </c>
      <c r="O21" s="32"/>
      <c r="P21" s="32"/>
      <c r="Q21" s="33"/>
    </row>
    <row r="22" spans="1:17" s="2" customFormat="1" ht="12" customHeight="1" x14ac:dyDescent="0.25">
      <c r="A22" s="29" t="s">
        <v>18</v>
      </c>
      <c r="B22" s="30">
        <f>30*24</f>
        <v>720</v>
      </c>
      <c r="C22" s="34">
        <v>1.0458505507815254</v>
      </c>
      <c r="D22" s="59">
        <v>708.33333333333337</v>
      </c>
      <c r="E22" s="60">
        <v>2416.666666666667</v>
      </c>
      <c r="F22" s="30">
        <f>30*24</f>
        <v>720</v>
      </c>
      <c r="G22" s="32"/>
      <c r="H22" s="32"/>
      <c r="I22" s="33"/>
      <c r="J22" s="30">
        <v>744</v>
      </c>
      <c r="K22" s="32"/>
      <c r="L22" s="32"/>
      <c r="M22" s="33"/>
      <c r="N22" s="30">
        <f>30*24</f>
        <v>720</v>
      </c>
      <c r="O22" s="32"/>
      <c r="P22" s="32"/>
      <c r="Q22" s="33"/>
    </row>
    <row r="23" spans="1:17" s="2" customFormat="1" ht="12" customHeight="1" x14ac:dyDescent="0.25">
      <c r="A23" s="29" t="s">
        <v>19</v>
      </c>
      <c r="B23" s="30">
        <f>30*24</f>
        <v>720</v>
      </c>
      <c r="C23" s="34">
        <f>C22/2</f>
        <v>0.52292527539076272</v>
      </c>
      <c r="D23" s="59">
        <v>0</v>
      </c>
      <c r="E23" s="60">
        <v>2000</v>
      </c>
      <c r="F23" s="30">
        <f>30*24</f>
        <v>720</v>
      </c>
      <c r="G23" s="32"/>
      <c r="H23" s="32"/>
      <c r="I23" s="33"/>
      <c r="J23" s="30">
        <v>744</v>
      </c>
      <c r="K23" s="32"/>
      <c r="L23" s="32"/>
      <c r="M23" s="33"/>
      <c r="N23" s="30">
        <f>30*24</f>
        <v>720</v>
      </c>
      <c r="O23" s="32"/>
      <c r="P23" s="32"/>
      <c r="Q23" s="33"/>
    </row>
    <row r="24" spans="1:17" s="2" customFormat="1" ht="12" customHeight="1" x14ac:dyDescent="0.25">
      <c r="A24" s="29" t="s">
        <v>20</v>
      </c>
      <c r="B24" s="30">
        <v>744</v>
      </c>
      <c r="C24" s="34">
        <v>0.78930651429212961</v>
      </c>
      <c r="D24" s="59">
        <v>708.75</v>
      </c>
      <c r="E24" s="60">
        <v>395.83333333333348</v>
      </c>
      <c r="F24" s="30">
        <v>744</v>
      </c>
      <c r="G24" s="32"/>
      <c r="H24" s="32"/>
      <c r="I24" s="33"/>
      <c r="J24" s="30">
        <v>720</v>
      </c>
      <c r="K24" s="32"/>
      <c r="L24" s="32"/>
      <c r="M24" s="33"/>
      <c r="N24" s="30">
        <v>744</v>
      </c>
      <c r="O24" s="32"/>
      <c r="P24" s="32"/>
      <c r="Q24" s="33"/>
    </row>
    <row r="25" spans="1:17" s="2" customFormat="1" ht="12" customHeight="1" x14ac:dyDescent="0.25">
      <c r="A25" s="29" t="s">
        <v>21</v>
      </c>
      <c r="B25" s="30">
        <v>744</v>
      </c>
      <c r="C25" s="34">
        <f>C24/2</f>
        <v>0.39465325714606481</v>
      </c>
      <c r="D25" s="59">
        <v>0</v>
      </c>
      <c r="E25" s="60">
        <v>3500</v>
      </c>
      <c r="F25" s="30">
        <v>744</v>
      </c>
      <c r="G25" s="32"/>
      <c r="H25" s="32"/>
      <c r="I25" s="33"/>
      <c r="J25" s="30">
        <v>720</v>
      </c>
      <c r="K25" s="32"/>
      <c r="L25" s="32"/>
      <c r="M25" s="33"/>
      <c r="N25" s="30">
        <v>744</v>
      </c>
      <c r="O25" s="32"/>
      <c r="P25" s="32"/>
      <c r="Q25" s="33"/>
    </row>
    <row r="26" spans="1:17" s="2" customFormat="1" ht="12" customHeight="1" x14ac:dyDescent="0.25">
      <c r="A26" s="29" t="s">
        <v>22</v>
      </c>
      <c r="B26" s="30">
        <f>30*24</f>
        <v>720</v>
      </c>
      <c r="C26" s="34">
        <v>0.69069735123700804</v>
      </c>
      <c r="D26" s="59">
        <v>708.33333333333337</v>
      </c>
      <c r="E26" s="60">
        <v>395.83333333333303</v>
      </c>
      <c r="F26" s="30">
        <f>30*24</f>
        <v>720</v>
      </c>
      <c r="G26" s="32"/>
      <c r="H26" s="32"/>
      <c r="I26" s="33"/>
      <c r="J26" s="30">
        <v>744</v>
      </c>
      <c r="K26" s="32"/>
      <c r="L26" s="32"/>
      <c r="M26" s="33"/>
      <c r="N26" s="30">
        <f>30*24</f>
        <v>720</v>
      </c>
      <c r="O26" s="32"/>
      <c r="P26" s="32"/>
      <c r="Q26" s="33"/>
    </row>
    <row r="27" spans="1:17" s="2" customFormat="1" ht="12" customHeight="1" x14ac:dyDescent="0.25">
      <c r="A27" s="29" t="s">
        <v>23</v>
      </c>
      <c r="B27" s="30">
        <f>30*24</f>
        <v>720</v>
      </c>
      <c r="C27" s="34">
        <f>C26/2</f>
        <v>0.34534867561850402</v>
      </c>
      <c r="D27" s="59">
        <v>0</v>
      </c>
      <c r="E27" s="60">
        <v>3750</v>
      </c>
      <c r="F27" s="30">
        <f>30*24</f>
        <v>720</v>
      </c>
      <c r="G27" s="32"/>
      <c r="H27" s="32"/>
      <c r="I27" s="33"/>
      <c r="J27" s="30">
        <v>744</v>
      </c>
      <c r="K27" s="32"/>
      <c r="L27" s="32"/>
      <c r="M27" s="33"/>
      <c r="N27" s="30">
        <f>30*24</f>
        <v>720</v>
      </c>
      <c r="O27" s="32"/>
      <c r="P27" s="32"/>
      <c r="Q27" s="33"/>
    </row>
    <row r="28" spans="1:17" s="2" customFormat="1" ht="12" customHeight="1" x14ac:dyDescent="0.25">
      <c r="A28" s="29" t="s">
        <v>24</v>
      </c>
      <c r="B28" s="30">
        <v>744</v>
      </c>
      <c r="C28" s="34">
        <v>0.82897270163024794</v>
      </c>
      <c r="D28" s="59">
        <v>708.75</v>
      </c>
      <c r="E28" s="60">
        <v>41.666666666666742</v>
      </c>
      <c r="F28" s="30">
        <v>744</v>
      </c>
      <c r="G28" s="32"/>
      <c r="H28" s="32"/>
      <c r="I28" s="33"/>
      <c r="J28" s="30">
        <v>744</v>
      </c>
      <c r="K28" s="32"/>
      <c r="L28" s="32"/>
      <c r="M28" s="33"/>
      <c r="N28" s="30">
        <v>744</v>
      </c>
      <c r="O28" s="32"/>
      <c r="P28" s="32"/>
      <c r="Q28" s="33"/>
    </row>
    <row r="29" spans="1:17" s="2" customFormat="1" ht="12" customHeight="1" x14ac:dyDescent="0.25">
      <c r="A29" s="29" t="s">
        <v>25</v>
      </c>
      <c r="B29" s="30">
        <v>744</v>
      </c>
      <c r="C29" s="34">
        <f>C28/2</f>
        <v>0.41448635081512397</v>
      </c>
      <c r="D29" s="59">
        <v>0</v>
      </c>
      <c r="E29" s="60">
        <v>1000</v>
      </c>
      <c r="F29" s="30">
        <v>744</v>
      </c>
      <c r="G29" s="32"/>
      <c r="H29" s="32"/>
      <c r="I29" s="33"/>
      <c r="J29" s="30">
        <v>744</v>
      </c>
      <c r="K29" s="32"/>
      <c r="L29" s="32"/>
      <c r="M29" s="33"/>
      <c r="N29" s="30">
        <v>744</v>
      </c>
      <c r="O29" s="32"/>
      <c r="P29" s="32"/>
      <c r="Q29" s="33"/>
    </row>
    <row r="30" spans="1:17" s="2" customFormat="1" ht="12" customHeight="1" x14ac:dyDescent="0.25">
      <c r="A30" s="29" t="s">
        <v>26</v>
      </c>
      <c r="B30" s="30">
        <v>744</v>
      </c>
      <c r="C30" s="34">
        <v>0.78661402900435906</v>
      </c>
      <c r="D30" s="59">
        <v>708.33333333333337</v>
      </c>
      <c r="E30" s="60">
        <v>33.333333333333371</v>
      </c>
      <c r="F30" s="30">
        <v>744</v>
      </c>
      <c r="G30" s="32"/>
      <c r="H30" s="32"/>
      <c r="I30" s="33"/>
      <c r="J30" s="30">
        <v>672</v>
      </c>
      <c r="K30" s="32"/>
      <c r="L30" s="32"/>
      <c r="M30" s="33"/>
      <c r="N30" s="30">
        <v>744</v>
      </c>
      <c r="O30" s="32"/>
      <c r="P30" s="32"/>
      <c r="Q30" s="33"/>
    </row>
    <row r="31" spans="1:17" s="2" customFormat="1" ht="12" customHeight="1" x14ac:dyDescent="0.25">
      <c r="A31" s="29" t="s">
        <v>27</v>
      </c>
      <c r="B31" s="30">
        <v>744</v>
      </c>
      <c r="C31" s="34">
        <f>C30/2</f>
        <v>0.39330701450217953</v>
      </c>
      <c r="D31" s="59">
        <v>0</v>
      </c>
      <c r="E31" s="60">
        <v>916.66666666666663</v>
      </c>
      <c r="F31" s="30">
        <v>744</v>
      </c>
      <c r="G31" s="32"/>
      <c r="H31" s="32"/>
      <c r="I31" s="33"/>
      <c r="J31" s="30">
        <v>672</v>
      </c>
      <c r="K31" s="32"/>
      <c r="L31" s="32"/>
      <c r="M31" s="33"/>
      <c r="N31" s="30">
        <v>744</v>
      </c>
      <c r="O31" s="32"/>
      <c r="P31" s="32"/>
      <c r="Q31" s="33"/>
    </row>
    <row r="32" spans="1:17" s="2" customFormat="1" ht="12" customHeight="1" x14ac:dyDescent="0.25">
      <c r="A32" s="29" t="s">
        <v>28</v>
      </c>
      <c r="B32" s="30">
        <v>720</v>
      </c>
      <c r="C32" s="34">
        <v>0.85741564939054449</v>
      </c>
      <c r="D32" s="59">
        <v>708.75</v>
      </c>
      <c r="E32" s="60">
        <v>375.00000000000011</v>
      </c>
      <c r="F32" s="30">
        <v>720</v>
      </c>
      <c r="G32" s="32"/>
      <c r="H32" s="32"/>
      <c r="I32" s="33"/>
      <c r="J32" s="30">
        <v>744</v>
      </c>
      <c r="K32" s="32"/>
      <c r="L32" s="32"/>
      <c r="M32" s="33"/>
      <c r="N32" s="30">
        <v>720</v>
      </c>
      <c r="O32" s="32"/>
      <c r="P32" s="32"/>
      <c r="Q32" s="33"/>
    </row>
    <row r="33" spans="1:17" s="2" customFormat="1" ht="12" customHeight="1" x14ac:dyDescent="0.25">
      <c r="A33" s="29" t="s">
        <v>29</v>
      </c>
      <c r="B33" s="30">
        <v>720</v>
      </c>
      <c r="C33" s="34">
        <f>C32/2</f>
        <v>0.42870782469527224</v>
      </c>
      <c r="D33" s="59">
        <v>0</v>
      </c>
      <c r="E33" s="60">
        <v>916.66666666666663</v>
      </c>
      <c r="F33" s="30">
        <v>720</v>
      </c>
      <c r="G33" s="32"/>
      <c r="H33" s="32"/>
      <c r="I33" s="33"/>
      <c r="J33" s="30">
        <v>744</v>
      </c>
      <c r="K33" s="32"/>
      <c r="L33" s="32"/>
      <c r="M33" s="33"/>
      <c r="N33" s="30">
        <v>720</v>
      </c>
      <c r="O33" s="32"/>
      <c r="P33" s="32"/>
      <c r="Q33" s="33"/>
    </row>
    <row r="34" spans="1:17" s="2" customFormat="1" ht="12" customHeight="1" x14ac:dyDescent="0.25">
      <c r="A34" s="29" t="s">
        <v>30</v>
      </c>
      <c r="B34" s="30">
        <v>744</v>
      </c>
      <c r="C34" s="34">
        <v>0.89461759735280288</v>
      </c>
      <c r="D34" s="59">
        <v>1464.1666666666665</v>
      </c>
      <c r="E34" s="60">
        <v>1358.333333333333</v>
      </c>
      <c r="F34" s="30">
        <v>744</v>
      </c>
      <c r="G34" s="32"/>
      <c r="H34" s="32"/>
      <c r="I34" s="33"/>
      <c r="J34" s="30">
        <v>720</v>
      </c>
      <c r="K34" s="32"/>
      <c r="L34" s="32"/>
      <c r="M34" s="33"/>
      <c r="N34" s="30">
        <v>744</v>
      </c>
      <c r="O34" s="32"/>
      <c r="P34" s="32"/>
      <c r="Q34" s="33"/>
    </row>
    <row r="35" spans="1:17" s="2" customFormat="1" ht="12" customHeight="1" x14ac:dyDescent="0.25">
      <c r="A35" s="29" t="s">
        <v>31</v>
      </c>
      <c r="B35" s="30">
        <v>744</v>
      </c>
      <c r="C35" s="34">
        <f>C34/2</f>
        <v>0.44730879867640144</v>
      </c>
      <c r="D35" s="59">
        <v>416.66666666666669</v>
      </c>
      <c r="E35" s="60">
        <v>2083.3333333333335</v>
      </c>
      <c r="F35" s="30">
        <v>744</v>
      </c>
      <c r="G35" s="32"/>
      <c r="H35" s="32"/>
      <c r="I35" s="33"/>
      <c r="J35" s="30">
        <v>720</v>
      </c>
      <c r="K35" s="32"/>
      <c r="L35" s="32"/>
      <c r="M35" s="33"/>
      <c r="N35" s="30">
        <v>744</v>
      </c>
      <c r="O35" s="32"/>
      <c r="P35" s="32"/>
      <c r="Q35" s="33"/>
    </row>
    <row r="36" spans="1:17" s="2" customFormat="1" ht="12" customHeight="1" x14ac:dyDescent="0.25">
      <c r="A36" s="29" t="s">
        <v>32</v>
      </c>
      <c r="B36" s="30">
        <v>720</v>
      </c>
      <c r="C36" s="34">
        <v>1.3235916666324534</v>
      </c>
      <c r="D36" s="59">
        <v>5104.1666666666661</v>
      </c>
      <c r="E36" s="60">
        <v>5958.333333333333</v>
      </c>
      <c r="F36" s="30">
        <v>720</v>
      </c>
      <c r="G36" s="32"/>
      <c r="H36" s="32"/>
      <c r="I36" s="33"/>
      <c r="J36" s="30">
        <v>744</v>
      </c>
      <c r="K36" s="32"/>
      <c r="L36" s="32"/>
      <c r="M36" s="33"/>
      <c r="N36" s="30">
        <v>720</v>
      </c>
      <c r="O36" s="32"/>
      <c r="P36" s="32"/>
      <c r="Q36" s="33"/>
    </row>
    <row r="37" spans="1:17" s="2" customFormat="1" ht="12" customHeight="1" x14ac:dyDescent="0.25">
      <c r="A37" s="29" t="s">
        <v>33</v>
      </c>
      <c r="B37" s="30">
        <v>720</v>
      </c>
      <c r="C37" s="34">
        <f>C36/2</f>
        <v>0.66179583331622671</v>
      </c>
      <c r="D37" s="59">
        <v>2629.1666666666665</v>
      </c>
      <c r="E37" s="60">
        <v>0</v>
      </c>
      <c r="F37" s="30">
        <v>720</v>
      </c>
      <c r="G37" s="32"/>
      <c r="H37" s="32"/>
      <c r="I37" s="33"/>
      <c r="J37" s="30">
        <v>744</v>
      </c>
      <c r="K37" s="32"/>
      <c r="L37" s="32"/>
      <c r="M37" s="33"/>
      <c r="N37" s="30">
        <v>720</v>
      </c>
      <c r="O37" s="32"/>
      <c r="P37" s="32"/>
      <c r="Q37" s="33"/>
    </row>
    <row r="38" spans="1:17" s="2" customFormat="1" ht="12" customHeight="1" x14ac:dyDescent="0.25">
      <c r="A38" s="29" t="s">
        <v>34</v>
      </c>
      <c r="B38" s="30">
        <v>744</v>
      </c>
      <c r="C38" s="34">
        <v>2.5287534377642604</v>
      </c>
      <c r="D38" s="59">
        <v>4424.9999999999991</v>
      </c>
      <c r="E38" s="60">
        <v>10645.833333333334</v>
      </c>
      <c r="F38" s="30">
        <v>744</v>
      </c>
      <c r="G38" s="32"/>
      <c r="H38" s="32"/>
      <c r="I38" s="33"/>
      <c r="J38" s="30">
        <v>720</v>
      </c>
      <c r="K38" s="32"/>
      <c r="L38" s="32"/>
      <c r="M38" s="33"/>
      <c r="N38" s="30">
        <v>744</v>
      </c>
      <c r="O38" s="32"/>
      <c r="P38" s="32"/>
      <c r="Q38" s="33"/>
    </row>
    <row r="39" spans="1:17" s="2" customFormat="1" ht="12" customHeight="1" x14ac:dyDescent="0.25">
      <c r="A39" s="29" t="s">
        <v>35</v>
      </c>
      <c r="B39" s="30">
        <v>744</v>
      </c>
      <c r="C39" s="34">
        <f>C38/2</f>
        <v>1.2643767188821302</v>
      </c>
      <c r="D39" s="59">
        <v>6729.166666666667</v>
      </c>
      <c r="E39" s="60">
        <v>0</v>
      </c>
      <c r="F39" s="30">
        <v>744</v>
      </c>
      <c r="G39" s="32"/>
      <c r="H39" s="32"/>
      <c r="I39" s="33"/>
      <c r="J39" s="30">
        <v>720</v>
      </c>
      <c r="K39" s="32"/>
      <c r="L39" s="32"/>
      <c r="M39" s="33"/>
      <c r="N39" s="30">
        <v>744</v>
      </c>
      <c r="O39" s="32"/>
      <c r="P39" s="32"/>
      <c r="Q39" s="33"/>
    </row>
    <row r="40" spans="1:17" s="2" customFormat="1" ht="12" customHeight="1" x14ac:dyDescent="0.25">
      <c r="A40" s="29" t="s">
        <v>36</v>
      </c>
      <c r="B40" s="30">
        <v>744</v>
      </c>
      <c r="C40" s="34">
        <v>4.0931637766732063</v>
      </c>
      <c r="D40" s="59">
        <v>2783.333333333333</v>
      </c>
      <c r="E40" s="60">
        <v>7283.333333333333</v>
      </c>
      <c r="F40" s="30">
        <v>744</v>
      </c>
      <c r="G40" s="32"/>
      <c r="H40" s="32"/>
      <c r="I40" s="33"/>
      <c r="J40" s="30">
        <v>744</v>
      </c>
      <c r="K40" s="32"/>
      <c r="L40" s="32"/>
      <c r="M40" s="33"/>
      <c r="N40" s="30">
        <v>744</v>
      </c>
      <c r="O40" s="32"/>
      <c r="P40" s="32"/>
      <c r="Q40" s="33"/>
    </row>
    <row r="41" spans="1:17" s="2" customFormat="1" ht="12" customHeight="1" x14ac:dyDescent="0.25">
      <c r="A41" s="29" t="s">
        <v>37</v>
      </c>
      <c r="B41" s="30">
        <v>744</v>
      </c>
      <c r="C41" s="34">
        <f>C40/2</f>
        <v>2.0465818883366031</v>
      </c>
      <c r="D41" s="59">
        <v>6595.833333333333</v>
      </c>
      <c r="E41" s="60">
        <v>0</v>
      </c>
      <c r="F41" s="30">
        <v>744</v>
      </c>
      <c r="G41" s="32"/>
      <c r="H41" s="32"/>
      <c r="I41" s="33"/>
      <c r="J41" s="30">
        <v>744</v>
      </c>
      <c r="K41" s="32"/>
      <c r="L41" s="32"/>
      <c r="M41" s="33"/>
      <c r="N41" s="30">
        <v>744</v>
      </c>
      <c r="O41" s="32"/>
      <c r="P41" s="32"/>
      <c r="Q41" s="33"/>
    </row>
    <row r="42" spans="1:17" s="2" customFormat="1" ht="12" customHeight="1" x14ac:dyDescent="0.25">
      <c r="A42" s="29" t="s">
        <v>38</v>
      </c>
      <c r="B42" s="30">
        <v>698</v>
      </c>
      <c r="C42" s="34">
        <v>2.5236102755006256</v>
      </c>
      <c r="D42" s="59">
        <v>2581.25</v>
      </c>
      <c r="E42" s="60">
        <v>5847.083333333333</v>
      </c>
      <c r="F42" s="30">
        <f>24*28</f>
        <v>672</v>
      </c>
      <c r="G42" s="32"/>
      <c r="H42" s="32"/>
      <c r="I42" s="33"/>
      <c r="J42" s="30">
        <v>744</v>
      </c>
      <c r="K42" s="32"/>
      <c r="L42" s="32"/>
      <c r="M42" s="33"/>
      <c r="N42" s="30">
        <f>24*28</f>
        <v>672</v>
      </c>
      <c r="O42" s="32"/>
      <c r="P42" s="32"/>
      <c r="Q42" s="33"/>
    </row>
    <row r="43" spans="1:17" s="2" customFormat="1" ht="12" customHeight="1" x14ac:dyDescent="0.25">
      <c r="A43" s="29" t="s">
        <v>39</v>
      </c>
      <c r="B43" s="30">
        <v>698</v>
      </c>
      <c r="C43" s="34">
        <f>C42/2</f>
        <v>1.2618051377503128</v>
      </c>
      <c r="D43" s="59">
        <v>4166.666666666667</v>
      </c>
      <c r="E43" s="60">
        <v>0</v>
      </c>
      <c r="F43" s="30">
        <f>24*28</f>
        <v>672</v>
      </c>
      <c r="G43" s="32"/>
      <c r="H43" s="32"/>
      <c r="I43" s="33"/>
      <c r="J43" s="30">
        <v>744</v>
      </c>
      <c r="K43" s="32"/>
      <c r="L43" s="32"/>
      <c r="M43" s="33"/>
      <c r="N43" s="30">
        <f>24*28</f>
        <v>672</v>
      </c>
      <c r="O43" s="32"/>
      <c r="P43" s="32"/>
      <c r="Q43" s="33"/>
    </row>
    <row r="44" spans="1:17" s="2" customFormat="1" ht="12" customHeight="1" x14ac:dyDescent="0.25">
      <c r="A44" s="29" t="s">
        <v>40</v>
      </c>
      <c r="B44" s="30">
        <v>744</v>
      </c>
      <c r="C44" s="34">
        <v>1.6374064497408378</v>
      </c>
      <c r="D44" s="59">
        <v>1291.6666666666665</v>
      </c>
      <c r="E44" s="60">
        <v>2807</v>
      </c>
      <c r="F44" s="30">
        <v>744</v>
      </c>
      <c r="G44" s="32"/>
      <c r="H44" s="32"/>
      <c r="I44" s="33"/>
      <c r="J44" s="30">
        <v>720</v>
      </c>
      <c r="K44" s="32"/>
      <c r="L44" s="32"/>
      <c r="M44" s="33"/>
      <c r="N44" s="30">
        <v>744</v>
      </c>
      <c r="O44" s="32"/>
      <c r="P44" s="32"/>
      <c r="Q44" s="33"/>
    </row>
    <row r="45" spans="1:17" s="2" customFormat="1" ht="12" customHeight="1" x14ac:dyDescent="0.25">
      <c r="A45" s="29" t="s">
        <v>41</v>
      </c>
      <c r="B45" s="30">
        <v>744</v>
      </c>
      <c r="C45" s="34">
        <f>C44/2</f>
        <v>0.81870322487041891</v>
      </c>
      <c r="D45" s="59">
        <v>870.83333333333337</v>
      </c>
      <c r="E45" s="60">
        <v>170.08333333333334</v>
      </c>
      <c r="F45" s="30">
        <v>744</v>
      </c>
      <c r="G45" s="32"/>
      <c r="H45" s="32"/>
      <c r="I45" s="33"/>
      <c r="J45" s="30">
        <v>720</v>
      </c>
      <c r="K45" s="32"/>
      <c r="L45" s="32"/>
      <c r="M45" s="33"/>
      <c r="N45" s="30">
        <v>744</v>
      </c>
      <c r="O45" s="32"/>
      <c r="P45" s="32"/>
      <c r="Q45" s="33"/>
    </row>
    <row r="46" spans="1:17" s="2" customFormat="1" ht="12" customHeight="1" thickBot="1" x14ac:dyDescent="0.3">
      <c r="A46" s="35" t="s">
        <v>42</v>
      </c>
      <c r="B46" s="36"/>
      <c r="C46" s="37"/>
      <c r="D46" s="38"/>
      <c r="E46" s="39"/>
      <c r="F46" s="36"/>
      <c r="G46" s="37"/>
      <c r="H46" s="38"/>
      <c r="I46" s="39"/>
      <c r="J46" s="36"/>
      <c r="K46" s="37"/>
      <c r="L46" s="38"/>
      <c r="M46" s="39"/>
      <c r="N46" s="36"/>
      <c r="O46" s="37"/>
      <c r="P46" s="38"/>
      <c r="Q46" s="39"/>
    </row>
    <row r="47" spans="1:17" s="2" customFormat="1" ht="12" customHeight="1" thickTop="1" thickBot="1" x14ac:dyDescent="0.3">
      <c r="A47" s="1"/>
      <c r="B47" s="66" t="s">
        <v>63</v>
      </c>
      <c r="C47" s="67"/>
      <c r="D47" s="67"/>
      <c r="E47" s="68"/>
      <c r="F47" s="69" t="s">
        <v>0</v>
      </c>
      <c r="G47" s="70"/>
      <c r="H47" s="70"/>
      <c r="I47" s="71"/>
      <c r="J47" s="69" t="s">
        <v>1</v>
      </c>
      <c r="K47" s="70"/>
      <c r="L47" s="70"/>
      <c r="M47" s="71"/>
      <c r="N47" s="69" t="s">
        <v>2</v>
      </c>
      <c r="O47" s="70"/>
      <c r="P47" s="70"/>
      <c r="Q47" s="71"/>
    </row>
    <row r="48" spans="1:17" s="2" customFormat="1" ht="27.75" thickTop="1" x14ac:dyDescent="0.25">
      <c r="A48" s="40" t="s">
        <v>43</v>
      </c>
      <c r="B48" s="41" t="s">
        <v>44</v>
      </c>
      <c r="C48" s="42"/>
      <c r="D48" s="43" t="s">
        <v>8</v>
      </c>
      <c r="E48" s="44" t="s">
        <v>9</v>
      </c>
      <c r="F48" s="41" t="s">
        <v>45</v>
      </c>
      <c r="G48" s="42"/>
      <c r="H48" s="43" t="s">
        <v>8</v>
      </c>
      <c r="I48" s="44" t="s">
        <v>9</v>
      </c>
      <c r="J48" s="41" t="s">
        <v>45</v>
      </c>
      <c r="K48" s="42"/>
      <c r="L48" s="43" t="s">
        <v>8</v>
      </c>
      <c r="M48" s="44" t="s">
        <v>9</v>
      </c>
      <c r="N48" s="41" t="s">
        <v>45</v>
      </c>
      <c r="O48" s="42"/>
      <c r="P48" s="43" t="s">
        <v>8</v>
      </c>
      <c r="Q48" s="44" t="s">
        <v>9</v>
      </c>
    </row>
    <row r="49" spans="1:17" s="2" customFormat="1" ht="12" customHeight="1" x14ac:dyDescent="0.25">
      <c r="A49" s="45" t="s">
        <v>46</v>
      </c>
      <c r="B49" s="46">
        <v>1</v>
      </c>
      <c r="C49" s="47"/>
      <c r="D49" s="48">
        <f>+D5/(SUMPRODUCT(D10:D12,C10:C12,B$10:B$12)+SUMPRODUCT(D14:D45,C$14:C$45,B$14:B$45))*1000</f>
        <v>1.9351047663503151</v>
      </c>
      <c r="E49" s="49">
        <f>+E5/(SUMPRODUCT(E10:E12,C10:C12,B$10:B$12)+SUMPRODUCT(E14:E45,C$14:C$45,B$14:B$45))*1000</f>
        <v>1.6169626920200428</v>
      </c>
      <c r="F49" s="46">
        <v>1</v>
      </c>
      <c r="G49" s="47"/>
      <c r="H49" s="48" t="e">
        <f>+H5/(SUMPRODUCT(H10:H12,G10:G12,F$10:F$12)+SUMPRODUCT(H14:H45,G$14:G$45,F$14:F$45))*1000</f>
        <v>#DIV/0!</v>
      </c>
      <c r="I49" s="49" t="e">
        <f>+I5/(SUMPRODUCT(I10:I12,G10:G12,F$10:F$12)+SUMPRODUCT(I14:I45,G$14:G$45,F$14:F$45))*1000</f>
        <v>#DIV/0!</v>
      </c>
      <c r="J49" s="46">
        <v>1</v>
      </c>
      <c r="K49" s="47"/>
      <c r="L49" s="48" t="e">
        <f>+L5/(SUMPRODUCT(L10:L12,K10:K12,J$10:J$12)+SUMPRODUCT(L14:L45,K$14:K$45,J$14:J$45))*1000</f>
        <v>#DIV/0!</v>
      </c>
      <c r="M49" s="49" t="e">
        <f>+M5/(SUMPRODUCT(M10:M12,K10:K12,J$10:J$12)+SUMPRODUCT(M14:M45,K$14:K$45,J$14:J$45))*1000</f>
        <v>#DIV/0!</v>
      </c>
      <c r="N49" s="46">
        <v>1</v>
      </c>
      <c r="O49" s="47"/>
      <c r="P49" s="48" t="e">
        <f>+P5/(SUMPRODUCT(P10:P12,O10:O12,N$10:N$12)+SUMPRODUCT(P14:P45,O$14:O$45,N$14:N$45))*1000</f>
        <v>#DIV/0!</v>
      </c>
      <c r="Q49" s="49" t="e">
        <f>+Q5/(SUMPRODUCT(Q10:Q12,O10:O12,N$10:N$12)+SUMPRODUCT(Q14:Q45,O$14:O$45,N$14:N$45))*1000</f>
        <v>#DIV/0!</v>
      </c>
    </row>
    <row r="50" spans="1:17" s="2" customFormat="1" ht="12" customHeight="1" x14ac:dyDescent="0.25">
      <c r="A50" s="45" t="s">
        <v>47</v>
      </c>
      <c r="B50" s="46">
        <v>0.5</v>
      </c>
      <c r="C50" s="47"/>
      <c r="D50" s="48">
        <f>D$49*B50</f>
        <v>0.96755238317515757</v>
      </c>
      <c r="E50" s="50">
        <f>E$49*B50</f>
        <v>0.80848134601002142</v>
      </c>
      <c r="F50" s="46">
        <v>0.5</v>
      </c>
      <c r="G50" s="47"/>
      <c r="H50" s="48" t="e">
        <f>H$49*F50</f>
        <v>#DIV/0!</v>
      </c>
      <c r="I50" s="50" t="e">
        <f>I$49*F50</f>
        <v>#DIV/0!</v>
      </c>
      <c r="J50" s="46">
        <v>0.5</v>
      </c>
      <c r="K50" s="47"/>
      <c r="L50" s="48" t="e">
        <f>L$49*J50</f>
        <v>#DIV/0!</v>
      </c>
      <c r="M50" s="50" t="e">
        <f>M$49*J50</f>
        <v>#DIV/0!</v>
      </c>
      <c r="N50" s="46">
        <v>0.5</v>
      </c>
      <c r="O50" s="47"/>
      <c r="P50" s="48" t="e">
        <f>P$49*N50</f>
        <v>#DIV/0!</v>
      </c>
      <c r="Q50" s="50" t="e">
        <f>Q$49*N50</f>
        <v>#DIV/0!</v>
      </c>
    </row>
    <row r="51" spans="1:17" s="2" customFormat="1" ht="12" customHeight="1" x14ac:dyDescent="0.25">
      <c r="A51" s="1"/>
      <c r="B51" s="51"/>
      <c r="C51" s="51"/>
      <c r="D51" s="52"/>
    </row>
    <row r="52" spans="1:17" s="2" customFormat="1" ht="12" customHeight="1" x14ac:dyDescent="0.25">
      <c r="A52" s="53"/>
      <c r="B52" s="51" t="s">
        <v>49</v>
      </c>
      <c r="C52" s="51"/>
      <c r="D52" s="52"/>
    </row>
    <row r="53" spans="1:17" s="2" customFormat="1" ht="12" customHeight="1" thickBot="1" x14ac:dyDescent="0.3">
      <c r="A53" s="1"/>
      <c r="B53" s="51"/>
      <c r="C53" s="51"/>
      <c r="D53" s="52"/>
    </row>
    <row r="54" spans="1:17" s="2" customFormat="1" ht="12" customHeight="1" thickTop="1" x14ac:dyDescent="0.25">
      <c r="A54" s="55" t="s">
        <v>50</v>
      </c>
      <c r="B54" s="51"/>
      <c r="C54" s="51"/>
      <c r="D54" s="52"/>
    </row>
    <row r="55" spans="1:17" ht="40.5" x14ac:dyDescent="0.25">
      <c r="A55" s="56" t="s">
        <v>51</v>
      </c>
    </row>
    <row r="56" spans="1:17" ht="12" customHeight="1" x14ac:dyDescent="0.25">
      <c r="A56" s="57" t="s">
        <v>52</v>
      </c>
    </row>
    <row r="57" spans="1:17" ht="12" customHeight="1" x14ac:dyDescent="0.25">
      <c r="A57" s="57" t="s">
        <v>53</v>
      </c>
    </row>
    <row r="58" spans="1:17" ht="12" customHeight="1" thickBot="1" x14ac:dyDescent="0.3">
      <c r="A58" s="58" t="s">
        <v>54</v>
      </c>
    </row>
    <row r="59" spans="1:17" ht="12" customHeight="1" thickTop="1" x14ac:dyDescent="0.25"/>
    <row r="62" spans="1:17" ht="12" customHeight="1" x14ac:dyDescent="0.25">
      <c r="A62" s="2"/>
    </row>
    <row r="63" spans="1:17" ht="12" customHeight="1" x14ac:dyDescent="0.25">
      <c r="A63" s="2"/>
    </row>
    <row r="64" spans="1:17" ht="12" customHeight="1" x14ac:dyDescent="0.25">
      <c r="A64" s="2"/>
    </row>
    <row r="65" spans="1:1" ht="12" customHeight="1" x14ac:dyDescent="0.25">
      <c r="A65" s="2"/>
    </row>
    <row r="66" spans="1:1" ht="12" customHeight="1" x14ac:dyDescent="0.25">
      <c r="A66" s="2"/>
    </row>
    <row r="67" spans="1:1" ht="12" customHeight="1" x14ac:dyDescent="0.25">
      <c r="A67" s="2"/>
    </row>
    <row r="68" spans="1:1" ht="12" customHeight="1" x14ac:dyDescent="0.25">
      <c r="A68" s="2"/>
    </row>
    <row r="69" spans="1:1" ht="12" customHeight="1" x14ac:dyDescent="0.25">
      <c r="A69" s="2"/>
    </row>
    <row r="70" spans="1:1" ht="12" customHeight="1" x14ac:dyDescent="0.25">
      <c r="A70" s="2"/>
    </row>
    <row r="71" spans="1:1" ht="12" customHeight="1" x14ac:dyDescent="0.25">
      <c r="A71" s="2"/>
    </row>
    <row r="72" spans="1:1" ht="12" customHeight="1" x14ac:dyDescent="0.25">
      <c r="A72" s="2"/>
    </row>
    <row r="73" spans="1:1" ht="12" customHeight="1" x14ac:dyDescent="0.25">
      <c r="A73" s="2"/>
    </row>
    <row r="74" spans="1:1" ht="12" customHeight="1" x14ac:dyDescent="0.25">
      <c r="A74" s="2"/>
    </row>
    <row r="75" spans="1:1" ht="12" customHeight="1" x14ac:dyDescent="0.25">
      <c r="A75" s="2"/>
    </row>
    <row r="76" spans="1:1" ht="12" customHeight="1" x14ac:dyDescent="0.25">
      <c r="A76" s="2"/>
    </row>
    <row r="77" spans="1:1" ht="12" customHeight="1" x14ac:dyDescent="0.25">
      <c r="A77" s="2"/>
    </row>
    <row r="78" spans="1:1" ht="12" customHeight="1" x14ac:dyDescent="0.25">
      <c r="A78" s="2"/>
    </row>
    <row r="79" spans="1:1" ht="12" customHeight="1" x14ac:dyDescent="0.25">
      <c r="A79" s="2"/>
    </row>
    <row r="80" spans="1:1" ht="12" customHeight="1" x14ac:dyDescent="0.25">
      <c r="A80" s="2"/>
    </row>
    <row r="81" spans="1:1" ht="12" customHeight="1" x14ac:dyDescent="0.25">
      <c r="A81" s="2"/>
    </row>
    <row r="82" spans="1:1" ht="12" customHeight="1" x14ac:dyDescent="0.25">
      <c r="A82" s="2"/>
    </row>
    <row r="83" spans="1:1" ht="12" customHeight="1" x14ac:dyDescent="0.25">
      <c r="A83" s="2"/>
    </row>
    <row r="84" spans="1:1" ht="12" customHeight="1" x14ac:dyDescent="0.25">
      <c r="A84" s="2"/>
    </row>
    <row r="85" spans="1:1" ht="12" customHeight="1" x14ac:dyDescent="0.25">
      <c r="A85" s="2"/>
    </row>
    <row r="86" spans="1:1" ht="12" customHeight="1" x14ac:dyDescent="0.25">
      <c r="A86" s="2"/>
    </row>
    <row r="87" spans="1:1" ht="12" customHeight="1" x14ac:dyDescent="0.25">
      <c r="A87" s="2"/>
    </row>
    <row r="88" spans="1:1" ht="12" customHeight="1" x14ac:dyDescent="0.25">
      <c r="A88" s="2"/>
    </row>
    <row r="89" spans="1:1" ht="12" customHeight="1" x14ac:dyDescent="0.25">
      <c r="A89" s="2"/>
    </row>
    <row r="90" spans="1:1" ht="12" customHeight="1" x14ac:dyDescent="0.25">
      <c r="A90" s="2"/>
    </row>
    <row r="91" spans="1:1" ht="12" customHeight="1" x14ac:dyDescent="0.25">
      <c r="A91" s="2"/>
    </row>
    <row r="92" spans="1:1" ht="12" customHeight="1" x14ac:dyDescent="0.25">
      <c r="A92" s="2"/>
    </row>
    <row r="93" spans="1:1" ht="12" customHeight="1" x14ac:dyDescent="0.25">
      <c r="A93" s="2"/>
    </row>
    <row r="94" spans="1:1" ht="12" customHeight="1" x14ac:dyDescent="0.25">
      <c r="A94" s="2"/>
    </row>
    <row r="95" spans="1:1" ht="12" customHeight="1" x14ac:dyDescent="0.25">
      <c r="A95" s="2"/>
    </row>
    <row r="96" spans="1:1" ht="12" customHeight="1" x14ac:dyDescent="0.25">
      <c r="A96" s="2"/>
    </row>
    <row r="97" spans="1:1" ht="12" customHeight="1" x14ac:dyDescent="0.25">
      <c r="A97" s="2"/>
    </row>
    <row r="98" spans="1:1" ht="12" customHeight="1" x14ac:dyDescent="0.25">
      <c r="A98" s="2"/>
    </row>
    <row r="99" spans="1:1" ht="12" customHeight="1" x14ac:dyDescent="0.25">
      <c r="A99" s="2"/>
    </row>
    <row r="100" spans="1:1" ht="12" customHeight="1" x14ac:dyDescent="0.25">
      <c r="A100" s="2"/>
    </row>
    <row r="101" spans="1:1" ht="12" customHeight="1" x14ac:dyDescent="0.25">
      <c r="A101" s="2"/>
    </row>
    <row r="102" spans="1:1" ht="12" customHeight="1" x14ac:dyDescent="0.25">
      <c r="A102" s="2"/>
    </row>
  </sheetData>
  <sheetProtection selectLockedCells="1"/>
  <mergeCells count="16">
    <mergeCell ref="D9:E9"/>
    <mergeCell ref="H9:I9"/>
    <mergeCell ref="L9:M9"/>
    <mergeCell ref="P9:Q9"/>
    <mergeCell ref="B47:E47"/>
    <mergeCell ref="F47:I47"/>
    <mergeCell ref="J47:M47"/>
    <mergeCell ref="N47:Q47"/>
    <mergeCell ref="B3:E3"/>
    <mergeCell ref="F3:I3"/>
    <mergeCell ref="J3:M3"/>
    <mergeCell ref="N3:Q3"/>
    <mergeCell ref="B4:E4"/>
    <mergeCell ref="F4:I4"/>
    <mergeCell ref="J4:M4"/>
    <mergeCell ref="N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simplificat tarife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Marius Adrian Ionita</cp:lastModifiedBy>
  <dcterms:created xsi:type="dcterms:W3CDTF">2018-07-31T11:06:43Z</dcterms:created>
  <dcterms:modified xsi:type="dcterms:W3CDTF">2020-07-14T08:23:51Z</dcterms:modified>
</cp:coreProperties>
</file>