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2355" windowWidth="14955" windowHeight="8550" firstSheet="1" activeTab="5"/>
  </bookViews>
  <sheets>
    <sheet name="banda" sheetId="1" r:id="rId1"/>
    <sheet name="banda." sheetId="2" r:id="rId2"/>
    <sheet name="producatori" sheetId="3" r:id="rId3"/>
    <sheet name="furnizori" sheetId="4" r:id="rId4"/>
    <sheet name="stoc minim" sheetId="5" r:id="rId5"/>
    <sheet name="ramas de inmag la 1.07.2014" sheetId="6" r:id="rId6"/>
  </sheets>
  <externalReferences>
    <externalReference r:id="rId9"/>
  </externalReferences>
  <definedNames>
    <definedName name="A" localSheetId="5">'[1]Baza'!#REF!</definedName>
    <definedName name="A">'[1]Baza'!#REF!</definedName>
    <definedName name="_xlnm.Print_Area" localSheetId="5">'ramas de inmag la 1.07.2014'!$B$2:$B$43</definedName>
    <definedName name="_xlnm.Print_Titles" localSheetId="5">'ramas de inmag la 1.07.2014'!$3:$3</definedName>
  </definedNames>
  <calcPr fullCalcOnLoad="1"/>
</workbook>
</file>

<file path=xl/sharedStrings.xml><?xml version="1.0" encoding="utf-8"?>
<sst xmlns="http://schemas.openxmlformats.org/spreadsheetml/2006/main" count="189" uniqueCount="152">
  <si>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</si>
  <si>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</si>
  <si>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</si>
  <si>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</si>
  <si>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</si>
  <si>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</si>
  <si>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</si>
  <si>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</si>
  <si>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</si>
  <si>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</si>
  <si>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</si>
  <si>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</si>
  <si>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</si>
  <si>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</si>
  <si>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</si>
  <si>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</si>
  <si>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</si>
  <si>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</si>
  <si>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</si>
  <si>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</si>
  <si>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</si>
  <si>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</si>
  <si>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</si>
  <si>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</si>
  <si>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</si>
  <si>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</si>
  <si>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</si>
  <si>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</si>
  <si>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</si>
  <si>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</si>
  <si>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</si>
  <si>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</si>
  <si>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</si>
  <si>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</si>
  <si>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</si>
  <si>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</si>
  <si>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</si>
  <si>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</si>
  <si>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</si>
  <si>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</si>
  <si>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</si>
  <si>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</si>
  <si>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t>CPET</t>
  </si>
  <si>
    <t>NC</t>
  </si>
  <si>
    <t>Vega 93</t>
  </si>
  <si>
    <t>Q(cpet)=</t>
  </si>
  <si>
    <t>Q(nc)=</t>
  </si>
  <si>
    <t>Q(CPET)=</t>
  </si>
  <si>
    <t>Q(NC)=</t>
  </si>
  <si>
    <t>Amromco Energy SRL</t>
  </si>
  <si>
    <t>Gazmir Iasi</t>
  </si>
  <si>
    <t xml:space="preserve">Premier Energy </t>
  </si>
  <si>
    <r>
      <t xml:space="preserve">Cantitatea de gaze naturale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</si>
  <si>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TOTAL</t>
  </si>
  <si>
    <t>pentru perioada 1 mai 2014 – 31 octombrie 2014</t>
  </si>
  <si>
    <t>pentru perioada 1 noiembrie 2014 – 30 aprilie 2015</t>
  </si>
  <si>
    <t>(cf. adresei ANRE nr. 23365/10.04.2014)</t>
  </si>
  <si>
    <r>
      <rPr>
        <b/>
        <sz val="11"/>
        <color indexed="8"/>
        <rFont val="Calibri"/>
        <family val="2"/>
      </rPr>
      <t>Stocul minim</t>
    </r>
    <r>
      <rPr>
        <sz val="11"/>
        <color theme="1"/>
        <rFont val="Calibri"/>
        <family val="2"/>
      </rPr>
      <t xml:space="preserve"> de gaze naturale pe care titularii licentei de furnizare au obligatia sa-l detina</t>
    </r>
  </si>
  <si>
    <t>in depozitele de inmagazinare subterana la incheierea fazei de injectie a ciclului de inmagazinare,</t>
  </si>
  <si>
    <r>
      <t xml:space="preserve">pentru piata reglementata, defalcat pe </t>
    </r>
    <r>
      <rPr>
        <b/>
        <sz val="11"/>
        <color indexed="8"/>
        <rFont val="Calibri"/>
        <family val="2"/>
      </rPr>
      <t xml:space="preserve">CPET SI NC </t>
    </r>
    <r>
      <rPr>
        <sz val="11"/>
        <color theme="1"/>
        <rFont val="Calibri"/>
        <family val="2"/>
      </rPr>
      <t xml:space="preserve">proportional cu necesarul de consum estimat al </t>
    </r>
  </si>
  <si>
    <t>clientilor din piata reglementata transmis de catre fiecare furnizor pentru perioada</t>
  </si>
  <si>
    <t xml:space="preserve"> 01 noiembrie 2014 - 30 aprilie 2015 (adresa ANRE nr. 23365/10.04.2014)</t>
  </si>
  <si>
    <t>FURNIZOR</t>
  </si>
  <si>
    <t>Stoc minim piata reglementata - MWh</t>
  </si>
  <si>
    <t>S.C. Amarad  Distributie S.A.</t>
  </si>
  <si>
    <t>S.C. Apopi &amp; Blumen S.R.L.</t>
  </si>
  <si>
    <t>S.C. Berg Sistem Gaz S.A.</t>
  </si>
  <si>
    <t>S.C. Congaz S.A.</t>
  </si>
  <si>
    <t>S.C. Cordun Gaz S.A.</t>
  </si>
  <si>
    <t>S.C. Covi Construct 2000 S.R.L.</t>
  </si>
  <si>
    <t>S.C. CPL Concordia Filiala Cluj S.R.L.</t>
  </si>
  <si>
    <t>S.C. Design Proiect S.R.L.</t>
  </si>
  <si>
    <t>S.C. Distrigaz Vest S.A. Oradea</t>
  </si>
  <si>
    <t>S.C. E ON ENERGIE Romania S.A.</t>
  </si>
  <si>
    <t>S.C. Euro Seven Industry S.R.L.</t>
  </si>
  <si>
    <t>S.C. Gaz  Est S.A. Vaslui</t>
  </si>
  <si>
    <t>S.C. Gaz  Nord Est S.A. Harlau</t>
  </si>
  <si>
    <t>S.C. Gaz  Sud S.A. Ghermanesti</t>
  </si>
  <si>
    <t>S.C. Gaz  Vest S.A. Arad</t>
  </si>
  <si>
    <t>S.C. Gazmir Iasi S.R.L.</t>
  </si>
  <si>
    <t>S.C. GDF Suez Energy Romania S.A.</t>
  </si>
  <si>
    <t>S.C. Grup Dezvoltare Retele S.A.</t>
  </si>
  <si>
    <t>S.C. Hargaz Harghita Gaz S.A.</t>
  </si>
  <si>
    <t>S.C. Instant Construct Company S.A.</t>
  </si>
  <si>
    <t>S.C. Intergaz Est S.R.L.</t>
  </si>
  <si>
    <t>S.C. MM Data S.R.L. Bucuresti</t>
  </si>
  <si>
    <t>S.C. Macin Gaz S.R.L. Braila</t>
  </si>
  <si>
    <t>S.C. Megaconstruct S.A. Bucuresti</t>
  </si>
  <si>
    <t>S.C. Mehedinti Gaz S.A.</t>
  </si>
  <si>
    <t>S.C. Mihoc Oil S.R.L.</t>
  </si>
  <si>
    <t>S.C. Nord Gaz S.R.L. Suceava</t>
  </si>
  <si>
    <t>S.C. Oligopol S.R.L.</t>
  </si>
  <si>
    <t>S.C. Otto Gaz S.R.L.</t>
  </si>
  <si>
    <t>S.C. Premier Energy S.R.L.</t>
  </si>
  <si>
    <t>S.C. Prisma Serv Company S.R.L. Iasi</t>
  </si>
  <si>
    <t>S.C. Progaz P&amp;D S.A. Campina</t>
  </si>
  <si>
    <t>S.N.G.N. Romgaz S.A.Medias</t>
  </si>
  <si>
    <t>S.C. Salgaz S.A. Salonta</t>
  </si>
  <si>
    <t>S.C. Tehnologica Radion S.R.L.</t>
  </si>
  <si>
    <t>S.C. Ten Gaz S.R.L.</t>
  </si>
  <si>
    <t>S.C. Timgaz S.A.</t>
  </si>
  <si>
    <t>S.C. Tulcea Gaz S.A.</t>
  </si>
  <si>
    <t>S.C. VEGA' 93 S.R.L. Galati</t>
  </si>
  <si>
    <t>S.C. Wirom Gaz S.A. Bucuresti</t>
  </si>
  <si>
    <t>T   O   T   A   L</t>
  </si>
  <si>
    <t>Furnizori</t>
  </si>
  <si>
    <t>reglementat CPET</t>
  </si>
  <si>
    <t>reglementat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</si>
  <si>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</si>
  <si>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</si>
  <si>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</si>
  <si>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</si>
  <si>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</si>
  <si>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</si>
  <si>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</si>
  <si>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</si>
  <si>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</si>
  <si>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</si>
  <si>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</si>
  <si>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</si>
  <si>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</si>
  <si>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</si>
  <si>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</si>
  <si>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</si>
  <si>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</si>
  <si>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</si>
  <si>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</si>
  <si>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</si>
  <si>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</si>
  <si>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</si>
  <si>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</si>
  <si>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</si>
  <si>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</si>
  <si>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</si>
  <si>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</si>
  <si>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</si>
  <si>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PREMIER ENERGY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</si>
  <si>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</si>
  <si>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</si>
  <si>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</si>
  <si>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</si>
  <si>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</si>
  <si>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</si>
  <si>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</si>
  <si>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</si>
  <si>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</si>
  <si>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</si>
  <si>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IUNIE 2014</t>
  </si>
  <si>
    <r>
      <t xml:space="preserve">Cantitatea rămasă de înmagazinat după închiderea lunii </t>
    </r>
    <r>
      <rPr>
        <b/>
        <sz val="9"/>
        <rFont val="Arial"/>
        <family val="2"/>
      </rPr>
      <t>iunie 2014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</si>
  <si>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reglementat  total</t>
  </si>
  <si>
    <t>AUGUST</t>
  </si>
  <si>
    <r>
      <t xml:space="preserve">Cantitatea totală lunară de gaze naturale rezultată din activitatea de producţie pe care producătorii au obligaţia să o pună la dispoziţia furnizorilor în scopul asigurării necesarului de consum  pentru piaţa reglementată  pentru luna </t>
    </r>
    <r>
      <rPr>
        <b/>
        <sz val="11"/>
        <color indexed="8"/>
        <rFont val="Calibri"/>
        <family val="2"/>
      </rPr>
      <t>AUGUST 2014</t>
    </r>
    <r>
      <rPr>
        <sz val="11"/>
        <color theme="1"/>
        <rFont val="Calibri"/>
        <family val="2"/>
      </rPr>
      <t xml:space="preserve"> este de  </t>
    </r>
    <r>
      <rPr>
        <b/>
        <sz val="11"/>
        <color indexed="8"/>
        <rFont val="Calibri"/>
        <family val="2"/>
      </rPr>
      <t>3,300,000.000 MWh</t>
    </r>
    <r>
      <rPr>
        <sz val="11"/>
        <color theme="1"/>
        <rFont val="Calibri"/>
        <family val="2"/>
      </rPr>
      <t>, din care: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</si>
</sst>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 CE"/>
      <family val="0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double"/>
      <right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3" fillId="0" borderId="0" xfId="15" applyNumberFormat="1" applyFont="1" applyFill="1" applyBorder="1">
      <alignment/>
      <protection/>
    </xf>
    <xf numFmtId="165" fontId="3" fillId="0" borderId="0" xfId="15" applyNumberFormat="1" applyFont="1" applyFill="1" applyBorder="1" applyAlignment="1">
      <alignment horizontal="right"/>
      <protection/>
    </xf>
    <xf numFmtId="165" fontId="0" fillId="0" borderId="0" xfId="0" applyNumberFormat="1" applyAlignment="1">
      <alignment horizontal="right"/>
    </xf>
    <xf numFmtId="166" fontId="3" fillId="0" borderId="0" xfId="15" applyNumberFormat="1" applyFont="1" applyFill="1" applyBorder="1" applyAlignment="1">
      <alignment horizontal="left"/>
      <protection/>
    </xf>
    <xf numFmtId="165" fontId="3" fillId="0" borderId="0" xfId="15" applyNumberFormat="1" applyFont="1" applyFill="1" applyBorder="1" applyAlignment="1">
      <alignment vertical="center"/>
      <protection/>
    </xf>
    <xf numFmtId="165" fontId="3" fillId="0" borderId="0" xfId="15" applyNumberFormat="1" applyFont="1" applyFill="1" applyBorder="1" applyAlignment="1">
      <alignment vertical="top"/>
      <protection/>
    </xf>
    <xf numFmtId="165" fontId="3" fillId="0" borderId="0" xfId="15" applyNumberFormat="1" applyFont="1" applyFill="1" applyBorder="1" applyAlignment="1">
      <alignment/>
      <protection/>
    </xf>
    <xf numFmtId="166" fontId="3" fillId="0" borderId="0" xfId="15" applyNumberFormat="1" applyFont="1" applyFill="1" applyBorder="1" applyAlignment="1">
      <alignment horizontal="left"/>
      <protection/>
    </xf>
    <xf numFmtId="166" fontId="3" fillId="0" borderId="0" xfId="15" applyNumberFormat="1" applyFont="1" applyFill="1" applyBorder="1" applyAlignment="1">
      <alignment horizontal="left" vertical="top"/>
      <protection/>
    </xf>
    <xf numFmtId="0" fontId="43" fillId="0" borderId="0" xfId="0" applyFont="1" applyAlignment="1">
      <alignment horizontal="left"/>
    </xf>
    <xf numFmtId="17" fontId="43" fillId="0" borderId="0" xfId="0" applyNumberFormat="1" applyFont="1" applyAlignment="1">
      <alignment horizontal="right"/>
    </xf>
    <xf numFmtId="0" fontId="0" fillId="0" borderId="0" xfId="65">
      <alignment/>
      <protection/>
    </xf>
    <xf numFmtId="4" fontId="0" fillId="0" borderId="0" xfId="65" applyNumberFormat="1">
      <alignment/>
      <protection/>
    </xf>
    <xf numFmtId="0" fontId="0" fillId="0" borderId="0" xfId="65" applyFont="1">
      <alignment/>
      <protection/>
    </xf>
    <xf numFmtId="4" fontId="0" fillId="0" borderId="0" xfId="65" applyNumberFormat="1" applyFont="1">
      <alignment/>
      <protection/>
    </xf>
    <xf numFmtId="0" fontId="45" fillId="0" borderId="0" xfId="65" applyFont="1">
      <alignment/>
      <protection/>
    </xf>
    <xf numFmtId="4" fontId="43" fillId="0" borderId="11" xfId="65" applyNumberFormat="1" applyFont="1" applyBorder="1" applyAlignment="1">
      <alignment horizontal="center"/>
      <protection/>
    </xf>
    <xf numFmtId="4" fontId="0" fillId="0" borderId="11" xfId="65" applyNumberFormat="1" applyBorder="1" applyAlignment="1">
      <alignment horizontal="center"/>
      <protection/>
    </xf>
    <xf numFmtId="4" fontId="0" fillId="0" borderId="12" xfId="65" applyNumberFormat="1" applyBorder="1" applyAlignment="1">
      <alignment horizontal="center"/>
      <protection/>
    </xf>
    <xf numFmtId="0" fontId="46" fillId="36" borderId="0" xfId="65" applyFont="1" applyFill="1" applyAlignment="1">
      <alignment horizontal="center"/>
      <protection/>
    </xf>
    <xf numFmtId="4" fontId="47" fillId="36" borderId="13" xfId="65" applyNumberFormat="1" applyFont="1" applyFill="1" applyBorder="1">
      <alignment/>
      <protection/>
    </xf>
    <xf numFmtId="4" fontId="0" fillId="36" borderId="14" xfId="65" applyNumberFormat="1" applyFont="1" applyFill="1" applyBorder="1">
      <alignment/>
      <protection/>
    </xf>
    <xf numFmtId="4" fontId="0" fillId="36" borderId="15" xfId="65" applyNumberFormat="1" applyFont="1" applyFill="1" applyBorder="1">
      <alignment/>
      <protection/>
    </xf>
    <xf numFmtId="165" fontId="45" fillId="36" borderId="0" xfId="65" applyNumberFormat="1" applyFont="1" applyFill="1">
      <alignment/>
      <protection/>
    </xf>
    <xf numFmtId="4" fontId="0" fillId="36" borderId="11" xfId="65" applyNumberFormat="1" applyFont="1" applyFill="1" applyBorder="1">
      <alignment/>
      <protection/>
    </xf>
    <xf numFmtId="4" fontId="0" fillId="36" borderId="16" xfId="65" applyNumberFormat="1" applyFont="1" applyFill="1" applyBorder="1">
      <alignment/>
      <protection/>
    </xf>
    <xf numFmtId="4" fontId="47" fillId="36" borderId="17" xfId="65" applyNumberFormat="1" applyFont="1" applyFill="1" applyBorder="1">
      <alignment/>
      <protection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43" fillId="0" borderId="0" xfId="0" applyNumberFormat="1" applyFont="1" applyFill="1" applyAlignment="1">
      <alignment/>
    </xf>
    <xf numFmtId="165" fontId="43" fillId="0" borderId="0" xfId="0" applyNumberFormat="1" applyFont="1" applyFill="1" applyAlignment="1">
      <alignment/>
    </xf>
    <xf numFmtId="49" fontId="11" fillId="0" borderId="0" xfId="64" applyNumberFormat="1" applyFont="1" applyFill="1" applyAlignment="1">
      <alignment horizontal="center" vertical="center"/>
      <protection/>
    </xf>
    <xf numFmtId="0" fontId="13" fillId="0" borderId="0" xfId="64" applyFont="1" applyFill="1">
      <alignment/>
      <protection/>
    </xf>
    <xf numFmtId="0" fontId="14" fillId="0" borderId="0" xfId="64" applyFont="1" applyFill="1">
      <alignment/>
      <protection/>
    </xf>
    <xf numFmtId="0" fontId="13" fillId="0" borderId="18" xfId="64" applyFont="1" applyFill="1" applyBorder="1" applyAlignment="1">
      <alignment wrapText="1"/>
      <protection/>
    </xf>
    <xf numFmtId="0" fontId="14" fillId="0" borderId="11" xfId="64" applyFont="1" applyFill="1" applyBorder="1" applyAlignment="1">
      <alignment horizontal="center" vertical="center"/>
      <protection/>
    </xf>
    <xf numFmtId="2" fontId="14" fillId="0" borderId="11" xfId="64" applyNumberFormat="1" applyFont="1" applyFill="1" applyBorder="1" applyAlignment="1">
      <alignment horizontal="center" vertical="center" wrapText="1"/>
      <protection/>
    </xf>
    <xf numFmtId="0" fontId="14" fillId="0" borderId="11" xfId="64" applyFont="1" applyFill="1" applyBorder="1" applyAlignment="1">
      <alignment horizontal="center" wrapText="1"/>
      <protection/>
    </xf>
    <xf numFmtId="0" fontId="14" fillId="0" borderId="11" xfId="64" applyFont="1" applyFill="1" applyBorder="1" applyAlignment="1">
      <alignment horizontal="center" vertical="center" wrapText="1"/>
      <protection/>
    </xf>
    <xf numFmtId="0" fontId="13" fillId="0" borderId="19" xfId="64" applyFont="1" applyFill="1" applyBorder="1" applyAlignment="1">
      <alignment horizontal="left" vertical="center"/>
      <protection/>
    </xf>
    <xf numFmtId="165" fontId="13" fillId="0" borderId="19" xfId="64" applyNumberFormat="1" applyFont="1" applyFill="1" applyBorder="1" applyAlignment="1">
      <alignment horizontal="right" vertical="center"/>
      <protection/>
    </xf>
    <xf numFmtId="165" fontId="13" fillId="0" borderId="11" xfId="64" applyNumberFormat="1" applyFont="1" applyFill="1" applyBorder="1">
      <alignment/>
      <protection/>
    </xf>
    <xf numFmtId="0" fontId="13" fillId="0" borderId="11" xfId="64" applyFont="1" applyFill="1" applyBorder="1" applyAlignment="1">
      <alignment horizontal="left" vertical="center"/>
      <protection/>
    </xf>
    <xf numFmtId="0" fontId="14" fillId="0" borderId="11" xfId="64" applyFont="1" applyFill="1" applyBorder="1" applyAlignment="1">
      <alignment horizontal="left"/>
      <protection/>
    </xf>
    <xf numFmtId="165" fontId="14" fillId="0" borderId="11" xfId="64" applyNumberFormat="1" applyFont="1" applyFill="1" applyBorder="1" applyAlignment="1">
      <alignment horizontal="right"/>
      <protection/>
    </xf>
    <xf numFmtId="0" fontId="13" fillId="0" borderId="0" xfId="64" applyFont="1" applyFill="1" applyAlignment="1">
      <alignment horizontal="left"/>
      <protection/>
    </xf>
    <xf numFmtId="165" fontId="4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3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6" fontId="3" fillId="0" borderId="0" xfId="15" applyNumberFormat="1" applyFont="1" applyFill="1" applyBorder="1" applyAlignment="1">
      <alignment horizontal="left" vertical="top"/>
      <protection/>
    </xf>
    <xf numFmtId="0" fontId="43" fillId="36" borderId="20" xfId="65" applyFont="1" applyFill="1" applyBorder="1" applyAlignment="1">
      <alignment horizontal="left" vertical="center"/>
      <protection/>
    </xf>
    <xf numFmtId="0" fontId="43" fillId="36" borderId="21" xfId="65" applyFont="1" applyFill="1" applyBorder="1" applyAlignment="1">
      <alignment horizontal="left" vertical="center"/>
      <protection/>
    </xf>
    <xf numFmtId="0" fontId="43" fillId="36" borderId="22" xfId="65" applyFont="1" applyFill="1" applyBorder="1" applyAlignment="1">
      <alignment horizontal="left" vertical="center"/>
      <protection/>
    </xf>
    <xf numFmtId="0" fontId="43" fillId="36" borderId="23" xfId="65" applyFont="1" applyFill="1" applyBorder="1" applyAlignment="1">
      <alignment horizontal="left" vertical="center"/>
      <protection/>
    </xf>
    <xf numFmtId="4" fontId="47" fillId="36" borderId="0" xfId="65" applyNumberFormat="1" applyFont="1" applyFill="1" applyBorder="1" applyAlignment="1">
      <alignment horizontal="right" vertical="center"/>
      <protection/>
    </xf>
    <xf numFmtId="4" fontId="47" fillId="36" borderId="24" xfId="65" applyNumberFormat="1" applyFont="1" applyFill="1" applyBorder="1" applyAlignment="1">
      <alignment horizontal="right" vertical="center"/>
      <protection/>
    </xf>
    <xf numFmtId="4" fontId="47" fillId="36" borderId="25" xfId="65" applyNumberFormat="1" applyFont="1" applyFill="1" applyBorder="1" applyAlignment="1">
      <alignment horizontal="right" vertical="center"/>
      <protection/>
    </xf>
    <xf numFmtId="4" fontId="47" fillId="36" borderId="26" xfId="65" applyNumberFormat="1" applyFont="1" applyFill="1" applyBorder="1" applyAlignment="1">
      <alignment horizontal="right" vertical="center"/>
      <protection/>
    </xf>
    <xf numFmtId="4" fontId="47" fillId="36" borderId="27" xfId="65" applyNumberFormat="1" applyFont="1" applyFill="1" applyBorder="1" applyAlignment="1">
      <alignment horizontal="right" vertical="center"/>
      <protection/>
    </xf>
    <xf numFmtId="4" fontId="47" fillId="36" borderId="28" xfId="65" applyNumberFormat="1" applyFont="1" applyFill="1" applyBorder="1" applyAlignment="1">
      <alignment horizontal="right" vertical="center"/>
      <protection/>
    </xf>
    <xf numFmtId="0" fontId="43" fillId="36" borderId="29" xfId="65" applyFont="1" applyFill="1" applyBorder="1" applyAlignment="1">
      <alignment horizontal="left"/>
      <protection/>
    </xf>
    <xf numFmtId="0" fontId="43" fillId="36" borderId="17" xfId="65" applyFont="1" applyFill="1" applyBorder="1" applyAlignment="1">
      <alignment horizontal="left"/>
      <protection/>
    </xf>
    <xf numFmtId="0" fontId="48" fillId="0" borderId="30" xfId="65" applyFont="1" applyBorder="1" applyAlignment="1">
      <alignment horizontal="center" vertical="center"/>
      <protection/>
    </xf>
    <xf numFmtId="0" fontId="48" fillId="0" borderId="31" xfId="65" applyFont="1" applyBorder="1" applyAlignment="1">
      <alignment horizontal="center" vertical="center"/>
      <protection/>
    </xf>
    <xf numFmtId="0" fontId="48" fillId="0" borderId="32" xfId="65" applyFont="1" applyBorder="1" applyAlignment="1">
      <alignment horizontal="center" vertical="center"/>
      <protection/>
    </xf>
    <xf numFmtId="0" fontId="48" fillId="0" borderId="13" xfId="65" applyFont="1" applyBorder="1" applyAlignment="1">
      <alignment horizontal="center" vertical="center"/>
      <protection/>
    </xf>
    <xf numFmtId="4" fontId="43" fillId="0" borderId="33" xfId="65" applyNumberFormat="1" applyFont="1" applyBorder="1" applyAlignment="1">
      <alignment horizontal="center"/>
      <protection/>
    </xf>
    <xf numFmtId="4" fontId="43" fillId="0" borderId="34" xfId="65" applyNumberFormat="1" applyFont="1" applyBorder="1" applyAlignment="1">
      <alignment horizontal="center"/>
      <protection/>
    </xf>
    <xf numFmtId="4" fontId="43" fillId="0" borderId="35" xfId="65" applyNumberFormat="1" applyFont="1" applyBorder="1" applyAlignment="1">
      <alignment horizontal="center"/>
      <protection/>
    </xf>
    <xf numFmtId="0" fontId="43" fillId="36" borderId="32" xfId="65" applyFont="1" applyFill="1" applyBorder="1" applyAlignment="1">
      <alignment horizontal="left"/>
      <protection/>
    </xf>
    <xf numFmtId="0" fontId="43" fillId="36" borderId="13" xfId="65" applyFont="1" applyFill="1" applyBorder="1" applyAlignment="1">
      <alignment horizontal="left"/>
      <protection/>
    </xf>
    <xf numFmtId="0" fontId="12" fillId="0" borderId="0" xfId="64" applyFont="1" applyFill="1" applyAlignment="1">
      <alignment horizontal="center" vertical="center" wrapText="1"/>
      <protection/>
    </xf>
    <xf numFmtId="0" fontId="14" fillId="0" borderId="18" xfId="64" applyFont="1" applyFill="1" applyBorder="1" applyAlignment="1">
      <alignment horizontal="center"/>
      <protection/>
    </xf>
  </cellXfs>
  <cellStyles count="74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3" xfId="64"/>
    <cellStyle name="Normal 4" xfId="65"/>
    <cellStyle name="Normál 4" xfId="66"/>
    <cellStyle name="Normal 4 2" xfId="67"/>
    <cellStyle name="Normal 4 3" xfId="68"/>
    <cellStyle name="Normal 4 4" xfId="69"/>
    <cellStyle name="Normal 5" xfId="70"/>
    <cellStyle name="Normal 6" xfId="71"/>
    <cellStyle name="Normal 7" xfId="72"/>
    <cellStyle name="Normal 8" xfId="73"/>
    <cellStyle name="Note" xfId="74"/>
    <cellStyle name="Output" xfId="75"/>
    <cellStyle name="Percent" xfId="76"/>
    <cellStyle name="Percent 2" xfId="77"/>
    <cellStyle name="SAPBEXaggData" xfId="78"/>
    <cellStyle name="SAPBEXaggItem" xfId="79"/>
    <cellStyle name="SAPBEXchaText" xfId="80"/>
    <cellStyle name="SAPBEXstdData" xfId="81"/>
    <cellStyle name="SAPBEXstdItem" xfId="82"/>
    <cellStyle name="SAPBEXstdItemX" xfId="83"/>
    <cellStyle name="Standard_MIP Production Oil, Gas &amp; Ngl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5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"/>
      <c r="B3" t="s">
        <v>56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t="s">
        <v>54</v>
      </c>
      <c r="B5" s="5"/>
      <c r="C5" s="6">
        <v>3300000</v>
      </c>
      <c r="D5" s="5" t="s">
        <v>1</v>
      </c>
      <c r="E5" s="5"/>
      <c r="F5" s="5"/>
      <c r="G5" s="5"/>
      <c r="H5" s="5"/>
      <c r="I5" s="5"/>
      <c r="J5" s="5"/>
      <c r="K5" s="5"/>
      <c r="L5" s="5"/>
    </row>
    <row r="6" spans="1:12" ht="15">
      <c r="A6" t="s">
        <v>55</v>
      </c>
      <c r="B6" s="5"/>
      <c r="C6" s="6">
        <v>2100000</v>
      </c>
      <c r="D6" s="5" t="s">
        <v>1</v>
      </c>
      <c r="E6" s="5"/>
      <c r="F6" s="5"/>
      <c r="G6" s="5"/>
      <c r="H6" s="5"/>
      <c r="I6" s="5"/>
      <c r="J6" s="5"/>
      <c r="K6" s="5"/>
      <c r="L6" s="5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5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"/>
      <c r="B3" t="s">
        <v>56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t="s">
        <v>54</v>
      </c>
      <c r="B5" s="5"/>
      <c r="C5" s="6">
        <v>3300000</v>
      </c>
      <c r="D5" s="5" t="s">
        <v>1</v>
      </c>
      <c r="E5" s="5"/>
      <c r="F5" s="5"/>
      <c r="G5" s="5"/>
      <c r="H5" s="5"/>
      <c r="I5" s="5"/>
      <c r="J5" s="5"/>
      <c r="K5" s="5"/>
      <c r="L5" s="5"/>
    </row>
    <row r="6" spans="1:12" ht="15">
      <c r="A6" t="s">
        <v>55</v>
      </c>
      <c r="B6" s="5"/>
      <c r="C6" s="6">
        <v>2100000</v>
      </c>
      <c r="D6" s="5" t="s">
        <v>1</v>
      </c>
      <c r="E6" s="5"/>
      <c r="F6" s="5"/>
      <c r="G6" s="5"/>
      <c r="H6" s="5"/>
      <c r="I6" s="5"/>
      <c r="J6" s="5"/>
      <c r="K6" s="5"/>
      <c r="L6" s="5"/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4"/>
  <sheetViews>
    <sheetView zoomScalePageLayoutView="0" workbookViewId="0" topLeftCell="A4">
      <selection activeCell="H21" sqref="H21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spans="2:3" ht="15">
      <c r="B2" s="18" t="s">
        <v>150</v>
      </c>
      <c r="C2" s="17">
        <v>2014</v>
      </c>
    </row>
    <row r="4" spans="2:10" ht="45.75" customHeight="1">
      <c r="B4" s="56" t="s">
        <v>151</v>
      </c>
      <c r="C4" s="56"/>
      <c r="D4" s="56"/>
      <c r="E4" s="56"/>
      <c r="F4" s="56"/>
      <c r="G4" s="56"/>
      <c r="H4" s="56"/>
      <c r="I4" s="56"/>
      <c r="J4" s="56"/>
    </row>
    <row r="5" spans="3:5" ht="15">
      <c r="C5" t="s">
        <v>47</v>
      </c>
      <c r="D5" s="1">
        <v>2639087.8505053786</v>
      </c>
      <c r="E5" t="s">
        <v>1</v>
      </c>
    </row>
    <row r="6" spans="3:5" ht="15">
      <c r="C6" t="s">
        <v>48</v>
      </c>
      <c r="D6" s="1">
        <v>660912.1494946216</v>
      </c>
      <c r="E6" t="s">
        <v>1</v>
      </c>
    </row>
    <row r="8" spans="2:17" ht="15">
      <c r="B8" t="s">
        <v>5</v>
      </c>
      <c r="D8" s="37">
        <v>1608925.3300774281</v>
      </c>
      <c r="E8" t="s">
        <v>1</v>
      </c>
      <c r="G8" t="s">
        <v>45</v>
      </c>
      <c r="H8" s="35">
        <v>1286695.5427205141</v>
      </c>
      <c r="I8" t="s">
        <v>1</v>
      </c>
      <c r="K8" s="1"/>
      <c r="L8" s="1"/>
      <c r="Q8" s="1"/>
    </row>
    <row r="9" spans="4:17" ht="15">
      <c r="D9" s="37"/>
      <c r="G9" t="s">
        <v>46</v>
      </c>
      <c r="H9" s="35">
        <v>322229.7873569141</v>
      </c>
      <c r="I9" t="s">
        <v>1</v>
      </c>
      <c r="L9" s="1"/>
      <c r="Q9" s="1"/>
    </row>
    <row r="10" spans="4:17" ht="15">
      <c r="D10" s="37"/>
      <c r="H10" s="35"/>
      <c r="K10" s="1"/>
      <c r="L10" s="1"/>
      <c r="Q10" s="1"/>
    </row>
    <row r="11" spans="2:17" ht="15">
      <c r="B11" t="s">
        <v>4</v>
      </c>
      <c r="D11" s="37">
        <v>1582481.5278959658</v>
      </c>
      <c r="E11" t="s">
        <v>1</v>
      </c>
      <c r="G11" t="s">
        <v>45</v>
      </c>
      <c r="H11" s="35">
        <v>1265547.8102786157</v>
      </c>
      <c r="I11" t="s">
        <v>1</v>
      </c>
      <c r="L11" s="1"/>
      <c r="Q11" s="1"/>
    </row>
    <row r="12" spans="4:17" ht="15">
      <c r="D12" s="37"/>
      <c r="G12" t="s">
        <v>46</v>
      </c>
      <c r="H12" s="35">
        <v>316933.7176173502</v>
      </c>
      <c r="I12" t="s">
        <v>1</v>
      </c>
      <c r="K12" s="1"/>
      <c r="L12" s="1"/>
      <c r="Q12" s="1"/>
    </row>
    <row r="13" spans="4:17" ht="15">
      <c r="D13" s="37"/>
      <c r="H13" s="35"/>
      <c r="L13" s="1"/>
      <c r="Q13" s="1"/>
    </row>
    <row r="14" spans="2:17" ht="15">
      <c r="B14" t="s">
        <v>49</v>
      </c>
      <c r="D14" s="37">
        <v>100101.33648556349</v>
      </c>
      <c r="E14" t="s">
        <v>1</v>
      </c>
      <c r="G14" t="s">
        <v>45</v>
      </c>
      <c r="H14" s="35">
        <v>80053.40028436405</v>
      </c>
      <c r="I14" t="s">
        <v>1</v>
      </c>
      <c r="L14" s="1"/>
      <c r="Q14" s="1"/>
    </row>
    <row r="15" spans="4:17" ht="15">
      <c r="D15" s="37"/>
      <c r="G15" t="s">
        <v>46</v>
      </c>
      <c r="H15" s="35">
        <v>20047.936201199438</v>
      </c>
      <c r="I15" t="s">
        <v>1</v>
      </c>
      <c r="L15" s="1"/>
      <c r="Q15" s="6"/>
    </row>
    <row r="16" spans="4:17" ht="15">
      <c r="D16" s="37"/>
      <c r="H16" s="35"/>
      <c r="L16" s="1"/>
      <c r="Q16" s="1"/>
    </row>
    <row r="17" spans="2:17" ht="15">
      <c r="B17" t="s">
        <v>3</v>
      </c>
      <c r="D17" s="38">
        <v>6101.325863774923</v>
      </c>
      <c r="E17" t="s">
        <v>1</v>
      </c>
      <c r="G17" t="s">
        <v>45</v>
      </c>
      <c r="H17" s="35">
        <v>4879.374230018981</v>
      </c>
      <c r="I17" t="s">
        <v>1</v>
      </c>
      <c r="L17" s="1"/>
      <c r="Q17" s="1"/>
    </row>
    <row r="18" spans="4:17" ht="15">
      <c r="D18" s="37"/>
      <c r="G18" t="s">
        <v>46</v>
      </c>
      <c r="H18" s="35">
        <v>1221.9516337559432</v>
      </c>
      <c r="I18" t="s">
        <v>1</v>
      </c>
      <c r="L18" s="1"/>
      <c r="Q18" s="1"/>
    </row>
    <row r="19" spans="4:17" ht="15">
      <c r="D19" s="37"/>
      <c r="H19" s="35"/>
      <c r="L19" s="1"/>
      <c r="Q19" s="1"/>
    </row>
    <row r="20" spans="2:17" ht="15">
      <c r="B20" t="s">
        <v>2</v>
      </c>
      <c r="D20" s="37">
        <v>2390.4796772671875</v>
      </c>
      <c r="E20" t="s">
        <v>1</v>
      </c>
      <c r="G20" t="s">
        <v>45</v>
      </c>
      <c r="H20" s="35">
        <v>1911.7229918654102</v>
      </c>
      <c r="I20" t="s">
        <v>1</v>
      </c>
      <c r="L20" s="1"/>
      <c r="Q20" s="1"/>
    </row>
    <row r="21" spans="4:17" ht="15">
      <c r="D21" s="36"/>
      <c r="G21" t="s">
        <v>46</v>
      </c>
      <c r="H21" s="35">
        <v>478.75668540177764</v>
      </c>
      <c r="I21" t="s">
        <v>1</v>
      </c>
      <c r="L21" s="1"/>
      <c r="Q21" s="1"/>
    </row>
    <row r="22" ht="15">
      <c r="H22" s="35"/>
    </row>
    <row r="23" ht="15">
      <c r="H23" s="35"/>
    </row>
    <row r="24" ht="15">
      <c r="H24" s="36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4">
      <selection activeCell="H16" sqref="H16"/>
    </sheetView>
  </sheetViews>
  <sheetFormatPr defaultColWidth="9.140625" defaultRowHeight="15"/>
  <cols>
    <col min="4" max="4" width="16.8515625" style="0" customWidth="1"/>
    <col min="5" max="5" width="15.8515625" style="0" customWidth="1"/>
    <col min="6" max="6" width="14.28125" style="0" customWidth="1"/>
  </cols>
  <sheetData>
    <row r="2" spans="2:7" ht="15">
      <c r="B2" s="18" t="s">
        <v>150</v>
      </c>
      <c r="C2" s="17">
        <v>2014</v>
      </c>
      <c r="D2" s="5"/>
      <c r="E2" s="5"/>
      <c r="F2" s="5"/>
      <c r="G2" s="5"/>
    </row>
    <row r="3" spans="2:7" ht="15">
      <c r="B3" s="2"/>
      <c r="C3" s="5"/>
      <c r="D3" s="5"/>
      <c r="E3" s="5"/>
      <c r="F3" s="5"/>
      <c r="G3" s="5"/>
    </row>
    <row r="4" spans="2:8" ht="45" customHeight="1">
      <c r="B4" s="56" t="s">
        <v>52</v>
      </c>
      <c r="C4" s="55"/>
      <c r="D4" s="55"/>
      <c r="E4" s="55"/>
      <c r="F4" s="55"/>
      <c r="G4" s="55"/>
      <c r="H4" s="4"/>
    </row>
    <row r="5" spans="2:7" ht="15">
      <c r="B5" s="5"/>
      <c r="C5" s="5"/>
      <c r="D5" s="5"/>
      <c r="E5" s="58" t="s">
        <v>1</v>
      </c>
      <c r="F5" s="58"/>
      <c r="G5" s="5"/>
    </row>
    <row r="6" spans="2:7" ht="15">
      <c r="B6" s="5"/>
      <c r="C6" s="5"/>
      <c r="D6" s="5"/>
      <c r="E6" s="3" t="s">
        <v>42</v>
      </c>
      <c r="F6" s="3" t="s">
        <v>43</v>
      </c>
      <c r="G6" s="5"/>
    </row>
    <row r="7" spans="2:8" ht="15">
      <c r="B7" s="5"/>
      <c r="C7" s="5"/>
      <c r="D7" s="5"/>
      <c r="E7" s="54">
        <f>SUM(E8:E46)</f>
        <v>590495.938</v>
      </c>
      <c r="F7" s="54">
        <f>SUM(F8:F46)</f>
        <v>387258.957</v>
      </c>
      <c r="G7" s="7"/>
      <c r="H7" s="10"/>
    </row>
    <row r="8" spans="2:7" ht="15">
      <c r="B8" s="11" t="s">
        <v>6</v>
      </c>
      <c r="C8" s="11"/>
      <c r="D8" s="11"/>
      <c r="E8" s="9">
        <v>194.925</v>
      </c>
      <c r="F8" s="7">
        <v>216.829</v>
      </c>
      <c r="G8" s="5"/>
    </row>
    <row r="9" spans="2:7" ht="15">
      <c r="B9" s="57" t="s">
        <v>7</v>
      </c>
      <c r="C9" s="57"/>
      <c r="D9" s="57"/>
      <c r="E9" s="12">
        <v>502.088</v>
      </c>
      <c r="F9" s="7">
        <v>270.356</v>
      </c>
      <c r="G9" s="5"/>
    </row>
    <row r="10" spans="2:7" ht="15">
      <c r="B10" s="57" t="s">
        <v>8</v>
      </c>
      <c r="C10" s="57"/>
      <c r="D10" s="57"/>
      <c r="E10" s="12">
        <v>11081.699</v>
      </c>
      <c r="F10" s="7">
        <v>10422.637</v>
      </c>
      <c r="G10" s="5"/>
    </row>
    <row r="11" spans="2:7" ht="15">
      <c r="B11" s="57" t="s">
        <v>9</v>
      </c>
      <c r="C11" s="57"/>
      <c r="D11" s="57"/>
      <c r="E11" s="12">
        <v>215.6</v>
      </c>
      <c r="F11" s="7">
        <v>1234.8</v>
      </c>
      <c r="G11" s="5"/>
    </row>
    <row r="12" spans="2:7" ht="15">
      <c r="B12" s="57" t="s">
        <v>10</v>
      </c>
      <c r="C12" s="57"/>
      <c r="D12" s="57"/>
      <c r="E12" s="12">
        <v>2352</v>
      </c>
      <c r="F12" s="7">
        <v>588</v>
      </c>
      <c r="G12" s="5"/>
    </row>
    <row r="13" spans="2:7" ht="15">
      <c r="B13" s="57" t="s">
        <v>11</v>
      </c>
      <c r="C13" s="57"/>
      <c r="D13" s="57"/>
      <c r="E13" s="12">
        <v>2793.221</v>
      </c>
      <c r="F13" s="7">
        <v>2611.959</v>
      </c>
      <c r="G13" s="5"/>
    </row>
    <row r="14" spans="2:7" ht="15">
      <c r="B14" s="57" t="s">
        <v>12</v>
      </c>
      <c r="C14" s="57"/>
      <c r="D14" s="57"/>
      <c r="E14" s="12">
        <v>50.405</v>
      </c>
      <c r="F14" s="7">
        <v>7.935</v>
      </c>
      <c r="G14" s="5"/>
    </row>
    <row r="15" spans="2:7" ht="15">
      <c r="B15" s="57" t="s">
        <v>13</v>
      </c>
      <c r="C15" s="57"/>
      <c r="D15" s="57"/>
      <c r="E15" s="12">
        <v>784</v>
      </c>
      <c r="F15" s="7">
        <v>1862</v>
      </c>
      <c r="G15" s="5"/>
    </row>
    <row r="16" spans="2:7" ht="15">
      <c r="B16" s="15" t="s">
        <v>14</v>
      </c>
      <c r="C16" s="15"/>
      <c r="D16" s="15"/>
      <c r="E16" s="12">
        <v>276095.673</v>
      </c>
      <c r="F16" s="7">
        <v>145062.463</v>
      </c>
      <c r="G16" s="5"/>
    </row>
    <row r="17" spans="2:7" ht="15">
      <c r="B17" s="57" t="s">
        <v>15</v>
      </c>
      <c r="C17" s="57"/>
      <c r="D17" s="57"/>
      <c r="E17" s="12">
        <v>373.968</v>
      </c>
      <c r="F17" s="7">
        <v>155.82</v>
      </c>
      <c r="G17" s="5"/>
    </row>
    <row r="18" spans="2:7" ht="15">
      <c r="B18" s="59" t="s">
        <v>16</v>
      </c>
      <c r="C18" s="59"/>
      <c r="D18" s="59"/>
      <c r="E18" s="13">
        <v>4049.777</v>
      </c>
      <c r="F18" s="7">
        <v>3560.187</v>
      </c>
      <c r="G18" s="5"/>
    </row>
    <row r="19" spans="2:7" ht="15">
      <c r="B19" s="15" t="s">
        <v>50</v>
      </c>
      <c r="C19" s="16"/>
      <c r="D19" s="16"/>
      <c r="E19" s="13">
        <v>266.528</v>
      </c>
      <c r="F19" s="7">
        <v>1180.022</v>
      </c>
      <c r="G19" s="5"/>
    </row>
    <row r="20" spans="2:7" ht="15">
      <c r="B20" s="57" t="s">
        <v>17</v>
      </c>
      <c r="C20" s="57"/>
      <c r="D20" s="57"/>
      <c r="E20" s="14">
        <v>428.75</v>
      </c>
      <c r="F20" s="7">
        <v>130.83</v>
      </c>
      <c r="G20" s="5"/>
    </row>
    <row r="21" spans="2:7" ht="15">
      <c r="B21" s="57" t="s">
        <v>18</v>
      </c>
      <c r="C21" s="57"/>
      <c r="D21" s="57"/>
      <c r="E21" s="12">
        <v>2013.312</v>
      </c>
      <c r="F21" s="7">
        <v>503.328</v>
      </c>
      <c r="G21" s="5"/>
    </row>
    <row r="22" spans="2:7" ht="15">
      <c r="B22" s="57" t="s">
        <v>19</v>
      </c>
      <c r="C22" s="57"/>
      <c r="D22" s="57"/>
      <c r="E22" s="12">
        <v>2058</v>
      </c>
      <c r="F22" s="7">
        <v>4429.6</v>
      </c>
      <c r="G22" s="5"/>
    </row>
    <row r="23" spans="2:7" ht="15">
      <c r="B23" s="15" t="s">
        <v>20</v>
      </c>
      <c r="C23" s="15"/>
      <c r="D23" s="15"/>
      <c r="E23" s="12">
        <v>268909.853</v>
      </c>
      <c r="F23" s="7">
        <v>189446.177</v>
      </c>
      <c r="G23" s="5"/>
    </row>
    <row r="24" spans="2:7" ht="15">
      <c r="B24" s="57" t="s">
        <v>21</v>
      </c>
      <c r="C24" s="57"/>
      <c r="D24" s="57"/>
      <c r="E24" s="12">
        <v>1366.85</v>
      </c>
      <c r="F24" s="7">
        <v>1118.332</v>
      </c>
      <c r="G24" s="5"/>
    </row>
    <row r="25" spans="2:7" ht="15">
      <c r="B25" s="57" t="s">
        <v>22</v>
      </c>
      <c r="C25" s="57"/>
      <c r="D25" s="57"/>
      <c r="E25" s="12">
        <v>1443.73</v>
      </c>
      <c r="F25" s="7">
        <v>1594.141</v>
      </c>
      <c r="G25" s="5"/>
    </row>
    <row r="26" spans="2:7" ht="15">
      <c r="B26" s="57" t="s">
        <v>23</v>
      </c>
      <c r="C26" s="57"/>
      <c r="D26" s="57"/>
      <c r="E26" s="12">
        <v>105.35</v>
      </c>
      <c r="F26" s="7">
        <v>31.605</v>
      </c>
      <c r="G26" s="5"/>
    </row>
    <row r="27" spans="2:7" ht="15">
      <c r="B27" s="57" t="s">
        <v>24</v>
      </c>
      <c r="C27" s="57"/>
      <c r="D27" s="57"/>
      <c r="E27" s="12">
        <v>316.52</v>
      </c>
      <c r="F27" s="7">
        <v>2321.15</v>
      </c>
      <c r="G27" s="5"/>
    </row>
    <row r="28" spans="2:7" ht="15">
      <c r="B28" s="57" t="s">
        <v>25</v>
      </c>
      <c r="C28" s="57"/>
      <c r="D28" s="57"/>
      <c r="E28" s="12">
        <v>155.555</v>
      </c>
      <c r="F28" s="7">
        <v>0</v>
      </c>
      <c r="G28" s="5"/>
    </row>
    <row r="29" spans="2:7" ht="15">
      <c r="B29" s="57" t="s">
        <v>26</v>
      </c>
      <c r="C29" s="57"/>
      <c r="D29" s="57"/>
      <c r="E29" s="12">
        <v>1235.682</v>
      </c>
      <c r="F29" s="7">
        <v>1729.014</v>
      </c>
      <c r="G29" s="5"/>
    </row>
    <row r="30" spans="2:7" ht="15">
      <c r="B30" s="57" t="s">
        <v>27</v>
      </c>
      <c r="C30" s="57"/>
      <c r="D30" s="57"/>
      <c r="E30" s="12">
        <v>53.9</v>
      </c>
      <c r="F30" s="7">
        <v>583.1</v>
      </c>
      <c r="G30" s="5"/>
    </row>
    <row r="31" spans="2:7" ht="15">
      <c r="B31" s="57" t="s">
        <v>28</v>
      </c>
      <c r="C31" s="57"/>
      <c r="D31" s="57"/>
      <c r="E31" s="12">
        <v>216.884</v>
      </c>
      <c r="F31" s="7">
        <v>83.3</v>
      </c>
      <c r="G31" s="5"/>
    </row>
    <row r="32" spans="2:7" ht="15">
      <c r="B32" s="57" t="s">
        <v>29</v>
      </c>
      <c r="C32" s="57"/>
      <c r="D32" s="57"/>
      <c r="E32" s="12">
        <v>235.2</v>
      </c>
      <c r="F32" s="7">
        <v>205.8</v>
      </c>
      <c r="G32" s="5"/>
    </row>
    <row r="33" spans="2:7" ht="15">
      <c r="B33" s="57" t="s">
        <v>30</v>
      </c>
      <c r="C33" s="57"/>
      <c r="D33" s="57"/>
      <c r="E33" s="12">
        <v>1715</v>
      </c>
      <c r="F33" s="7">
        <v>1960</v>
      </c>
      <c r="G33" s="5"/>
    </row>
    <row r="34" spans="2:7" ht="15">
      <c r="B34" s="57" t="s">
        <v>31</v>
      </c>
      <c r="C34" s="57"/>
      <c r="D34" s="57"/>
      <c r="E34" s="12">
        <v>92.253</v>
      </c>
      <c r="F34" s="7">
        <v>27.695</v>
      </c>
      <c r="G34" s="5"/>
    </row>
    <row r="35" spans="2:7" ht="15">
      <c r="B35" s="57" t="s">
        <v>32</v>
      </c>
      <c r="C35" s="57"/>
      <c r="D35" s="57"/>
      <c r="E35" s="12">
        <v>1323</v>
      </c>
      <c r="F35" s="7">
        <v>1078</v>
      </c>
      <c r="G35" s="5"/>
    </row>
    <row r="36" spans="2:7" ht="15">
      <c r="B36" s="57" t="s">
        <v>51</v>
      </c>
      <c r="C36" s="57"/>
      <c r="D36" s="57"/>
      <c r="E36" s="12">
        <v>4354.537</v>
      </c>
      <c r="F36" s="7">
        <v>5484.819</v>
      </c>
      <c r="G36" s="5"/>
    </row>
    <row r="37" spans="2:7" ht="15">
      <c r="B37" s="57" t="s">
        <v>33</v>
      </c>
      <c r="C37" s="57"/>
      <c r="D37" s="57"/>
      <c r="E37" s="12">
        <v>105.811</v>
      </c>
      <c r="F37" s="7">
        <v>987.869</v>
      </c>
      <c r="G37" s="5"/>
    </row>
    <row r="38" spans="2:7" ht="15">
      <c r="B38" s="57" t="s">
        <v>34</v>
      </c>
      <c r="C38" s="57"/>
      <c r="D38" s="57"/>
      <c r="E38" s="12">
        <v>656.424</v>
      </c>
      <c r="F38" s="7">
        <v>142.61</v>
      </c>
      <c r="G38" s="5"/>
    </row>
    <row r="39" spans="2:7" ht="15">
      <c r="B39" s="15" t="s">
        <v>35</v>
      </c>
      <c r="C39" s="15"/>
      <c r="D39" s="15"/>
      <c r="E39" s="12">
        <v>73.348</v>
      </c>
      <c r="F39" s="7">
        <v>27.224</v>
      </c>
      <c r="G39" s="5"/>
    </row>
    <row r="40" spans="2:7" ht="15">
      <c r="B40" s="57" t="s">
        <v>36</v>
      </c>
      <c r="C40" s="57"/>
      <c r="D40" s="57"/>
      <c r="E40" s="12">
        <v>421.4</v>
      </c>
      <c r="F40" s="7">
        <v>490</v>
      </c>
      <c r="G40" s="5"/>
    </row>
    <row r="41" spans="2:7" ht="15">
      <c r="B41" s="57" t="s">
        <v>37</v>
      </c>
      <c r="C41" s="57"/>
      <c r="D41" s="57"/>
      <c r="E41" s="12">
        <v>259.7</v>
      </c>
      <c r="F41" s="7">
        <v>686</v>
      </c>
      <c r="G41" s="5"/>
    </row>
    <row r="42" spans="2:7" ht="15">
      <c r="B42" s="15" t="s">
        <v>38</v>
      </c>
      <c r="C42" s="15"/>
      <c r="D42" s="15"/>
      <c r="E42" s="12">
        <v>5.39</v>
      </c>
      <c r="F42" s="7">
        <v>86.24</v>
      </c>
      <c r="G42" s="5"/>
    </row>
    <row r="43" spans="2:7" ht="15">
      <c r="B43" s="57" t="s">
        <v>39</v>
      </c>
      <c r="C43" s="57"/>
      <c r="D43" s="57"/>
      <c r="E43" s="12">
        <v>272.669</v>
      </c>
      <c r="F43" s="7">
        <v>378.367</v>
      </c>
      <c r="G43" s="5"/>
    </row>
    <row r="44" spans="2:7" ht="15">
      <c r="B44" s="57" t="s">
        <v>40</v>
      </c>
      <c r="C44" s="57"/>
      <c r="D44" s="57"/>
      <c r="E44" s="12">
        <v>668.069</v>
      </c>
      <c r="F44" s="7">
        <v>1221.025</v>
      </c>
      <c r="G44" s="5"/>
    </row>
    <row r="45" spans="2:7" ht="15">
      <c r="B45" s="15" t="s">
        <v>44</v>
      </c>
      <c r="C45" s="15"/>
      <c r="D45" s="15"/>
      <c r="E45" s="12">
        <v>74.47</v>
      </c>
      <c r="F45" s="7">
        <v>72.89</v>
      </c>
      <c r="G45" s="5"/>
    </row>
    <row r="46" spans="2:6" ht="15">
      <c r="B46" s="8" t="s">
        <v>41</v>
      </c>
      <c r="C46" s="8"/>
      <c r="D46" s="8"/>
      <c r="E46" s="12">
        <v>3174.397</v>
      </c>
      <c r="F46" s="10">
        <v>5266.833</v>
      </c>
    </row>
  </sheetData>
  <sheetProtection/>
  <mergeCells count="33">
    <mergeCell ref="B43:D43"/>
    <mergeCell ref="B44:D44"/>
    <mergeCell ref="E5:F5"/>
    <mergeCell ref="B37:D37"/>
    <mergeCell ref="B38:D38"/>
    <mergeCell ref="B40:D40"/>
    <mergeCell ref="B41:D41"/>
    <mergeCell ref="B28:D28"/>
    <mergeCell ref="B21:D21"/>
    <mergeCell ref="B10:D10"/>
    <mergeCell ref="B11:D11"/>
    <mergeCell ref="B12:D12"/>
    <mergeCell ref="B13:D13"/>
    <mergeCell ref="B14:D14"/>
    <mergeCell ref="B15:D15"/>
    <mergeCell ref="B18:D18"/>
    <mergeCell ref="B36:D36"/>
    <mergeCell ref="B29:D29"/>
    <mergeCell ref="B30:D30"/>
    <mergeCell ref="B31:D31"/>
    <mergeCell ref="B32:D32"/>
    <mergeCell ref="B33:D33"/>
    <mergeCell ref="B34:D34"/>
    <mergeCell ref="B20:D20"/>
    <mergeCell ref="B9:D9"/>
    <mergeCell ref="B17:D17"/>
    <mergeCell ref="B4:G4"/>
    <mergeCell ref="B35:D35"/>
    <mergeCell ref="B22:D22"/>
    <mergeCell ref="B24:D24"/>
    <mergeCell ref="B25:D25"/>
    <mergeCell ref="B26:D26"/>
    <mergeCell ref="B27:D27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4">
      <selection activeCell="I51" sqref="I51"/>
    </sheetView>
  </sheetViews>
  <sheetFormatPr defaultColWidth="9.140625" defaultRowHeight="15"/>
  <cols>
    <col min="1" max="1" width="4.00390625" style="19" customWidth="1"/>
    <col min="2" max="2" width="9.140625" style="19" customWidth="1"/>
    <col min="3" max="3" width="25.57421875" style="19" customWidth="1"/>
    <col min="4" max="4" width="16.28125" style="20" bestFit="1" customWidth="1"/>
    <col min="5" max="6" width="15.140625" style="20" bestFit="1" customWidth="1"/>
    <col min="7" max="16384" width="9.140625" style="19" customWidth="1"/>
  </cols>
  <sheetData>
    <row r="2" spans="2:7" ht="15">
      <c r="B2" s="21" t="s">
        <v>57</v>
      </c>
      <c r="C2" s="21"/>
      <c r="D2" s="22"/>
      <c r="E2" s="22"/>
      <c r="F2" s="22"/>
      <c r="G2" s="21"/>
    </row>
    <row r="3" spans="2:7" ht="15">
      <c r="B3" s="21" t="s">
        <v>58</v>
      </c>
      <c r="C3" s="21"/>
      <c r="D3" s="22"/>
      <c r="E3" s="22"/>
      <c r="F3" s="22"/>
      <c r="G3" s="21"/>
    </row>
    <row r="4" spans="2:7" ht="15">
      <c r="B4" s="21" t="s">
        <v>59</v>
      </c>
      <c r="C4" s="21"/>
      <c r="D4" s="22"/>
      <c r="E4" s="22"/>
      <c r="F4" s="22"/>
      <c r="G4" s="21"/>
    </row>
    <row r="5" spans="2:7" ht="15">
      <c r="B5" s="21" t="s">
        <v>60</v>
      </c>
      <c r="C5" s="21"/>
      <c r="D5" s="22"/>
      <c r="E5" s="22"/>
      <c r="F5" s="22"/>
      <c r="G5" s="21"/>
    </row>
    <row r="6" spans="2:7" ht="15">
      <c r="B6" s="21" t="s">
        <v>61</v>
      </c>
      <c r="C6" s="21"/>
      <c r="D6" s="22"/>
      <c r="E6" s="22"/>
      <c r="F6" s="22"/>
      <c r="G6" s="21"/>
    </row>
    <row r="7" ht="15.75" thickBot="1">
      <c r="B7" s="23"/>
    </row>
    <row r="8" spans="2:6" ht="15.75" thickTop="1">
      <c r="B8" s="72" t="s">
        <v>62</v>
      </c>
      <c r="C8" s="73"/>
      <c r="D8" s="76" t="s">
        <v>63</v>
      </c>
      <c r="E8" s="77"/>
      <c r="F8" s="78"/>
    </row>
    <row r="9" spans="2:6" ht="15">
      <c r="B9" s="74"/>
      <c r="C9" s="75"/>
      <c r="D9" s="24" t="s">
        <v>53</v>
      </c>
      <c r="E9" s="25" t="s">
        <v>42</v>
      </c>
      <c r="F9" s="26" t="s">
        <v>43</v>
      </c>
    </row>
    <row r="10" spans="1:7" ht="15.75">
      <c r="A10" s="27"/>
      <c r="B10" s="79" t="s">
        <v>64</v>
      </c>
      <c r="C10" s="80"/>
      <c r="D10" s="28">
        <f>E10+F10</f>
        <v>8013.66</v>
      </c>
      <c r="E10" s="29">
        <v>4987.14</v>
      </c>
      <c r="F10" s="30">
        <v>3026.52</v>
      </c>
      <c r="G10" s="31"/>
    </row>
    <row r="11" spans="1:7" ht="15.75">
      <c r="A11" s="27"/>
      <c r="B11" s="70" t="s">
        <v>65</v>
      </c>
      <c r="C11" s="71"/>
      <c r="D11" s="28">
        <f aca="true" t="shared" si="0" ref="D11:D49">E11+F11</f>
        <v>7353.88</v>
      </c>
      <c r="E11" s="32">
        <v>3596.19</v>
      </c>
      <c r="F11" s="33">
        <v>3757.69</v>
      </c>
      <c r="G11" s="31"/>
    </row>
    <row r="12" spans="1:7" ht="15.75">
      <c r="A12" s="27"/>
      <c r="B12" s="70" t="s">
        <v>66</v>
      </c>
      <c r="C12" s="71"/>
      <c r="D12" s="28">
        <f t="shared" si="0"/>
        <v>19136.88</v>
      </c>
      <c r="E12" s="32">
        <v>10524.26</v>
      </c>
      <c r="F12" s="33">
        <v>8612.62</v>
      </c>
      <c r="G12" s="31"/>
    </row>
    <row r="13" spans="1:7" ht="15.75">
      <c r="A13" s="27"/>
      <c r="B13" s="70" t="s">
        <v>67</v>
      </c>
      <c r="C13" s="71"/>
      <c r="D13" s="28">
        <f t="shared" si="0"/>
        <v>243805.19</v>
      </c>
      <c r="E13" s="32">
        <v>187604.08</v>
      </c>
      <c r="F13" s="33">
        <v>56201.11</v>
      </c>
      <c r="G13" s="31"/>
    </row>
    <row r="14" spans="1:7" ht="15.75">
      <c r="A14" s="27"/>
      <c r="B14" s="70" t="s">
        <v>68</v>
      </c>
      <c r="C14" s="71"/>
      <c r="D14" s="28">
        <f t="shared" si="0"/>
        <v>4695.98</v>
      </c>
      <c r="E14" s="32">
        <v>2544.27</v>
      </c>
      <c r="F14" s="33">
        <v>2151.71</v>
      </c>
      <c r="G14" s="31"/>
    </row>
    <row r="15" spans="1:7" ht="15.75">
      <c r="A15" s="27"/>
      <c r="B15" s="70" t="s">
        <v>69</v>
      </c>
      <c r="C15" s="71"/>
      <c r="D15" s="28">
        <f t="shared" si="0"/>
        <v>40564.46</v>
      </c>
      <c r="E15" s="32">
        <v>32511.22</v>
      </c>
      <c r="F15" s="33">
        <v>8053.24</v>
      </c>
      <c r="G15" s="31"/>
    </row>
    <row r="16" spans="1:7" ht="15.75">
      <c r="A16" s="27"/>
      <c r="B16" s="70" t="s">
        <v>70</v>
      </c>
      <c r="C16" s="71"/>
      <c r="D16" s="28">
        <f t="shared" si="0"/>
        <v>43056.38</v>
      </c>
      <c r="E16" s="32">
        <v>23681.01</v>
      </c>
      <c r="F16" s="33">
        <v>19375.37</v>
      </c>
      <c r="G16" s="31"/>
    </row>
    <row r="17" spans="1:7" ht="15.75">
      <c r="A17" s="27"/>
      <c r="B17" s="70" t="s">
        <v>71</v>
      </c>
      <c r="C17" s="71"/>
      <c r="D17" s="28">
        <f t="shared" si="0"/>
        <v>1118.27</v>
      </c>
      <c r="E17" s="32">
        <v>796.78</v>
      </c>
      <c r="F17" s="33">
        <v>321.49</v>
      </c>
      <c r="G17" s="31"/>
    </row>
    <row r="18" spans="1:7" ht="15.75">
      <c r="A18" s="27"/>
      <c r="B18" s="70" t="s">
        <v>72</v>
      </c>
      <c r="C18" s="71"/>
      <c r="D18" s="28">
        <f t="shared" si="0"/>
        <v>29238.28</v>
      </c>
      <c r="E18" s="32">
        <v>16917.75</v>
      </c>
      <c r="F18" s="33">
        <v>12320.53</v>
      </c>
      <c r="G18" s="31"/>
    </row>
    <row r="19" spans="1:7" ht="15.75">
      <c r="A19" s="27"/>
      <c r="B19" s="70" t="s">
        <v>73</v>
      </c>
      <c r="C19" s="71"/>
      <c r="D19" s="28">
        <f>4843075.96</f>
        <v>4843075.96</v>
      </c>
      <c r="E19" s="32">
        <v>4305278.78</v>
      </c>
      <c r="F19" s="33">
        <v>537797.19</v>
      </c>
      <c r="G19" s="31"/>
    </row>
    <row r="20" spans="1:7" ht="15.75">
      <c r="A20" s="27"/>
      <c r="B20" s="70" t="s">
        <v>74</v>
      </c>
      <c r="C20" s="71"/>
      <c r="D20" s="28">
        <f t="shared" si="0"/>
        <v>9726.29</v>
      </c>
      <c r="E20" s="32">
        <v>6219.78</v>
      </c>
      <c r="F20" s="33">
        <v>3506.51</v>
      </c>
      <c r="G20" s="31"/>
    </row>
    <row r="21" spans="1:7" ht="15.75">
      <c r="A21" s="27"/>
      <c r="B21" s="70" t="s">
        <v>75</v>
      </c>
      <c r="C21" s="71"/>
      <c r="D21" s="28">
        <f t="shared" si="0"/>
        <v>87381.55</v>
      </c>
      <c r="E21" s="32">
        <v>56119.41</v>
      </c>
      <c r="F21" s="33">
        <v>31262.14</v>
      </c>
      <c r="G21" s="31"/>
    </row>
    <row r="22" spans="1:7" ht="15.75">
      <c r="A22" s="27"/>
      <c r="B22" s="70" t="s">
        <v>76</v>
      </c>
      <c r="C22" s="71"/>
      <c r="D22" s="28">
        <f t="shared" si="0"/>
        <v>7696.38</v>
      </c>
      <c r="E22" s="32">
        <v>5225.79</v>
      </c>
      <c r="F22" s="33">
        <v>2470.59</v>
      </c>
      <c r="G22" s="31"/>
    </row>
    <row r="23" spans="1:7" ht="15.75">
      <c r="A23" s="27"/>
      <c r="B23" s="70" t="s">
        <v>77</v>
      </c>
      <c r="C23" s="71"/>
      <c r="D23" s="28">
        <f t="shared" si="0"/>
        <v>61724.72</v>
      </c>
      <c r="E23" s="32">
        <v>48331.79</v>
      </c>
      <c r="F23" s="33">
        <v>13392.93</v>
      </c>
      <c r="G23" s="31"/>
    </row>
    <row r="24" spans="1:7" ht="15.75">
      <c r="A24" s="27"/>
      <c r="B24" s="70" t="s">
        <v>78</v>
      </c>
      <c r="C24" s="71"/>
      <c r="D24" s="28">
        <f>E24+F24</f>
        <v>58892.59</v>
      </c>
      <c r="E24" s="32">
        <v>32123.23</v>
      </c>
      <c r="F24" s="33">
        <v>26769.36</v>
      </c>
      <c r="G24" s="31"/>
    </row>
    <row r="25" spans="1:7" ht="15.75">
      <c r="A25" s="27"/>
      <c r="B25" s="70" t="s">
        <v>79</v>
      </c>
      <c r="C25" s="71"/>
      <c r="D25" s="28">
        <f>1519.21</f>
        <v>1519.21</v>
      </c>
      <c r="E25" s="32">
        <v>742.93</v>
      </c>
      <c r="F25" s="33">
        <v>776.29</v>
      </c>
      <c r="G25" s="31"/>
    </row>
    <row r="26" spans="1:7" ht="15.75">
      <c r="A26" s="27"/>
      <c r="B26" s="70" t="s">
        <v>80</v>
      </c>
      <c r="C26" s="71"/>
      <c r="D26" s="28">
        <f t="shared" si="0"/>
        <v>5647958.53</v>
      </c>
      <c r="E26" s="32">
        <v>4782955.87</v>
      </c>
      <c r="F26" s="33">
        <v>865002.66</v>
      </c>
      <c r="G26" s="31"/>
    </row>
    <row r="27" spans="1:7" ht="15.75">
      <c r="A27" s="27"/>
      <c r="B27" s="70" t="s">
        <v>81</v>
      </c>
      <c r="C27" s="71"/>
      <c r="D27" s="28">
        <f t="shared" si="0"/>
        <v>37056.700000000004</v>
      </c>
      <c r="E27" s="32">
        <v>26732.08</v>
      </c>
      <c r="F27" s="33">
        <v>10324.62</v>
      </c>
      <c r="G27" s="31"/>
    </row>
    <row r="28" spans="1:7" ht="15.75">
      <c r="A28" s="27"/>
      <c r="B28" s="70" t="s">
        <v>82</v>
      </c>
      <c r="C28" s="71"/>
      <c r="D28" s="28">
        <f t="shared" si="0"/>
        <v>17899.079999999998</v>
      </c>
      <c r="E28" s="32">
        <v>9987.72</v>
      </c>
      <c r="F28" s="33">
        <v>7911.36</v>
      </c>
      <c r="G28" s="31"/>
    </row>
    <row r="29" spans="1:7" ht="15.75">
      <c r="A29" s="27"/>
      <c r="B29" s="70" t="s">
        <v>83</v>
      </c>
      <c r="C29" s="71"/>
      <c r="D29" s="28">
        <f t="shared" si="0"/>
        <v>2198.58</v>
      </c>
      <c r="E29" s="32">
        <v>1555.23</v>
      </c>
      <c r="F29" s="33">
        <v>643.35</v>
      </c>
      <c r="G29" s="31"/>
    </row>
    <row r="30" spans="1:7" ht="15.75">
      <c r="A30" s="27"/>
      <c r="B30" s="70" t="s">
        <v>84</v>
      </c>
      <c r="C30" s="71"/>
      <c r="D30" s="28">
        <f t="shared" si="0"/>
        <v>79348.67</v>
      </c>
      <c r="E30" s="32">
        <v>18725.75</v>
      </c>
      <c r="F30" s="33">
        <v>60622.92</v>
      </c>
      <c r="G30" s="31"/>
    </row>
    <row r="31" spans="1:7" ht="15.75">
      <c r="A31" s="27"/>
      <c r="B31" s="70" t="s">
        <v>85</v>
      </c>
      <c r="C31" s="71"/>
      <c r="D31" s="28">
        <f t="shared" si="0"/>
        <v>3265.5200000000004</v>
      </c>
      <c r="E31" s="32">
        <v>2227.88</v>
      </c>
      <c r="F31" s="33">
        <v>1037.64</v>
      </c>
      <c r="G31" s="31"/>
    </row>
    <row r="32" spans="1:7" ht="15.75">
      <c r="A32" s="27"/>
      <c r="B32" s="70" t="s">
        <v>86</v>
      </c>
      <c r="C32" s="71"/>
      <c r="D32" s="28">
        <f t="shared" si="0"/>
        <v>3621.8700000000003</v>
      </c>
      <c r="E32" s="32">
        <v>3617.76</v>
      </c>
      <c r="F32" s="33">
        <v>4.11</v>
      </c>
      <c r="G32" s="31"/>
    </row>
    <row r="33" spans="1:7" ht="15.75">
      <c r="A33" s="27"/>
      <c r="B33" s="70" t="s">
        <v>87</v>
      </c>
      <c r="C33" s="71"/>
      <c r="D33" s="28">
        <f t="shared" si="0"/>
        <v>26469.13</v>
      </c>
      <c r="E33" s="32">
        <v>18026.06</v>
      </c>
      <c r="F33" s="33">
        <v>8443.07</v>
      </c>
      <c r="G33" s="31"/>
    </row>
    <row r="34" spans="1:7" ht="15.75">
      <c r="A34" s="27"/>
      <c r="B34" s="70" t="s">
        <v>88</v>
      </c>
      <c r="C34" s="71"/>
      <c r="D34" s="28">
        <f>3754.6</f>
        <v>3754.6</v>
      </c>
      <c r="E34" s="32">
        <v>1599.93</v>
      </c>
      <c r="F34" s="33">
        <v>2154.68</v>
      </c>
      <c r="G34" s="31"/>
    </row>
    <row r="35" spans="1:7" ht="15.75">
      <c r="A35" s="27"/>
      <c r="B35" s="70" t="s">
        <v>89</v>
      </c>
      <c r="C35" s="71"/>
      <c r="D35" s="28">
        <f t="shared" si="0"/>
        <v>2947.01</v>
      </c>
      <c r="E35" s="32">
        <v>1919.22</v>
      </c>
      <c r="F35" s="33">
        <v>1027.79</v>
      </c>
      <c r="G35" s="31"/>
    </row>
    <row r="36" spans="1:7" ht="15.75">
      <c r="A36" s="27"/>
      <c r="B36" s="70" t="s">
        <v>90</v>
      </c>
      <c r="C36" s="71"/>
      <c r="D36" s="28">
        <f t="shared" si="0"/>
        <v>46383.36</v>
      </c>
      <c r="E36" s="32">
        <v>25156.32</v>
      </c>
      <c r="F36" s="33">
        <v>21227.04</v>
      </c>
      <c r="G36" s="31"/>
    </row>
    <row r="37" spans="1:7" ht="15.75">
      <c r="A37" s="27"/>
      <c r="B37" s="70" t="s">
        <v>91</v>
      </c>
      <c r="C37" s="71"/>
      <c r="D37" s="28">
        <f t="shared" si="0"/>
        <v>119.08000000000001</v>
      </c>
      <c r="E37" s="32">
        <v>76.79</v>
      </c>
      <c r="F37" s="33">
        <v>42.29</v>
      </c>
      <c r="G37" s="31"/>
    </row>
    <row r="38" spans="1:7" ht="15.75">
      <c r="A38" s="27"/>
      <c r="B38" s="70" t="s">
        <v>92</v>
      </c>
      <c r="C38" s="71"/>
      <c r="D38" s="28">
        <f t="shared" si="0"/>
        <v>36145.29</v>
      </c>
      <c r="E38" s="32">
        <v>23038.29</v>
      </c>
      <c r="F38" s="33">
        <v>13107</v>
      </c>
      <c r="G38" s="31"/>
    </row>
    <row r="39" spans="1:7" ht="15.75">
      <c r="A39" s="27"/>
      <c r="B39" s="70" t="s">
        <v>93</v>
      </c>
      <c r="C39" s="71"/>
      <c r="D39" s="28">
        <f>111448.47</f>
        <v>111448.47</v>
      </c>
      <c r="E39" s="32">
        <v>64351.98</v>
      </c>
      <c r="F39" s="33">
        <v>47096.48</v>
      </c>
      <c r="G39" s="31"/>
    </row>
    <row r="40" spans="1:7" ht="15.75">
      <c r="A40" s="27"/>
      <c r="B40" s="70" t="s">
        <v>94</v>
      </c>
      <c r="C40" s="71"/>
      <c r="D40" s="28">
        <f t="shared" si="0"/>
        <v>4831.6900000000005</v>
      </c>
      <c r="E40" s="32">
        <v>1405.58</v>
      </c>
      <c r="F40" s="33">
        <v>3426.11</v>
      </c>
      <c r="G40" s="31"/>
    </row>
    <row r="41" spans="1:7" ht="15.75">
      <c r="A41" s="27"/>
      <c r="B41" s="70" t="s">
        <v>95</v>
      </c>
      <c r="C41" s="71"/>
      <c r="D41" s="28">
        <f t="shared" si="0"/>
        <v>10278.96</v>
      </c>
      <c r="E41" s="32">
        <v>9251.06</v>
      </c>
      <c r="F41" s="33">
        <v>1027.9</v>
      </c>
      <c r="G41" s="31"/>
    </row>
    <row r="42" spans="1:7" ht="15.75">
      <c r="A42" s="27"/>
      <c r="B42" s="70" t="s">
        <v>96</v>
      </c>
      <c r="C42" s="71"/>
      <c r="D42" s="28">
        <f>501.231</f>
        <v>501.231</v>
      </c>
      <c r="E42" s="32">
        <v>286.3</v>
      </c>
      <c r="F42" s="33">
        <v>214.94</v>
      </c>
      <c r="G42" s="31"/>
    </row>
    <row r="43" spans="1:7" ht="15.75">
      <c r="A43" s="27"/>
      <c r="B43" s="70" t="s">
        <v>97</v>
      </c>
      <c r="C43" s="71"/>
      <c r="D43" s="28">
        <f t="shared" si="0"/>
        <v>12225.43</v>
      </c>
      <c r="E43" s="32">
        <v>6716.97</v>
      </c>
      <c r="F43" s="33">
        <v>5508.46</v>
      </c>
      <c r="G43" s="31"/>
    </row>
    <row r="44" spans="1:7" ht="15.75">
      <c r="A44" s="27"/>
      <c r="B44" s="70" t="s">
        <v>98</v>
      </c>
      <c r="C44" s="71"/>
      <c r="D44" s="28">
        <f t="shared" si="0"/>
        <v>3012.6099999999997</v>
      </c>
      <c r="E44" s="32">
        <v>1014.51</v>
      </c>
      <c r="F44" s="33">
        <v>1998.1</v>
      </c>
      <c r="G44" s="31"/>
    </row>
    <row r="45" spans="1:7" ht="15.75">
      <c r="A45" s="27"/>
      <c r="B45" s="70" t="s">
        <v>99</v>
      </c>
      <c r="C45" s="71"/>
      <c r="D45" s="28">
        <f t="shared" si="0"/>
        <v>5419.38</v>
      </c>
      <c r="E45" s="32">
        <v>2728.58</v>
      </c>
      <c r="F45" s="33">
        <v>2690.8</v>
      </c>
      <c r="G45" s="31"/>
    </row>
    <row r="46" spans="1:7" ht="15.75">
      <c r="A46" s="27"/>
      <c r="B46" s="70" t="s">
        <v>100</v>
      </c>
      <c r="C46" s="71"/>
      <c r="D46" s="28">
        <f t="shared" si="0"/>
        <v>7152.67</v>
      </c>
      <c r="E46" s="32">
        <v>4121.56</v>
      </c>
      <c r="F46" s="33">
        <v>3031.11</v>
      </c>
      <c r="G46" s="31"/>
    </row>
    <row r="47" spans="1:7" ht="15.75">
      <c r="A47" s="27"/>
      <c r="B47" s="70" t="s">
        <v>101</v>
      </c>
      <c r="C47" s="71"/>
      <c r="D47" s="28">
        <f t="shared" si="0"/>
        <v>28536.58</v>
      </c>
      <c r="E47" s="32">
        <v>13516.18</v>
      </c>
      <c r="F47" s="33">
        <v>15020.4</v>
      </c>
      <c r="G47" s="31"/>
    </row>
    <row r="48" spans="1:7" ht="15.75">
      <c r="A48" s="27"/>
      <c r="B48" s="70" t="s">
        <v>102</v>
      </c>
      <c r="C48" s="71"/>
      <c r="D48" s="28">
        <f t="shared" si="0"/>
        <v>4264.82</v>
      </c>
      <c r="E48" s="32">
        <v>2974.56</v>
      </c>
      <c r="F48" s="33">
        <v>1290.26</v>
      </c>
      <c r="G48" s="31"/>
    </row>
    <row r="49" spans="1:7" ht="15.75">
      <c r="A49" s="27"/>
      <c r="B49" s="70" t="s">
        <v>103</v>
      </c>
      <c r="C49" s="71"/>
      <c r="D49" s="34">
        <f t="shared" si="0"/>
        <v>92709.48000000001</v>
      </c>
      <c r="E49" s="32">
        <v>63502.51</v>
      </c>
      <c r="F49" s="33">
        <v>29206.97</v>
      </c>
      <c r="G49" s="31"/>
    </row>
    <row r="50" spans="2:6" ht="15">
      <c r="B50" s="60" t="s">
        <v>104</v>
      </c>
      <c r="C50" s="61"/>
      <c r="D50" s="64">
        <f>SUM(D10:D49)</f>
        <v>11654548.420999998</v>
      </c>
      <c r="E50" s="66">
        <f>9822693.07</f>
        <v>9822693.07</v>
      </c>
      <c r="F50" s="68">
        <f>SUM(F10:F49)</f>
        <v>1831855.3500000006</v>
      </c>
    </row>
    <row r="51" spans="2:6" ht="15.75" thickBot="1">
      <c r="B51" s="62"/>
      <c r="C51" s="63"/>
      <c r="D51" s="65"/>
      <c r="E51" s="67"/>
      <c r="F51" s="69"/>
    </row>
    <row r="52" ht="15.75" thickTop="1"/>
  </sheetData>
  <sheetProtection/>
  <mergeCells count="46">
    <mergeCell ref="B19:C19"/>
    <mergeCell ref="B8:C9"/>
    <mergeCell ref="D8:F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0:C51"/>
    <mergeCell ref="D50:D51"/>
    <mergeCell ref="E50:E51"/>
    <mergeCell ref="F50:F51"/>
    <mergeCell ref="B44:C44"/>
    <mergeCell ref="B45:C45"/>
    <mergeCell ref="B46:C46"/>
    <mergeCell ref="B47:C47"/>
    <mergeCell ref="B48:C48"/>
    <mergeCell ref="B49:C49"/>
  </mergeCells>
  <printOptions/>
  <pageMargins left="0.55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showZeros="0" tabSelected="1" zoomScalePageLayoutView="0" workbookViewId="0" topLeftCell="A1">
      <selection activeCell="H13" sqref="H13"/>
    </sheetView>
  </sheetViews>
  <sheetFormatPr defaultColWidth="15.00390625" defaultRowHeight="15"/>
  <cols>
    <col min="1" max="1" width="15.00390625" style="40" customWidth="1"/>
    <col min="2" max="2" width="29.57421875" style="53" customWidth="1"/>
    <col min="3" max="3" width="14.57421875" style="53" customWidth="1"/>
    <col min="4" max="5" width="14.57421875" style="40" customWidth="1"/>
    <col min="6" max="16384" width="15.00390625" style="40" customWidth="1"/>
  </cols>
  <sheetData>
    <row r="1" spans="1:5" ht="44.25" customHeight="1">
      <c r="A1" s="39" t="s">
        <v>147</v>
      </c>
      <c r="B1" s="81" t="s">
        <v>148</v>
      </c>
      <c r="C1" s="81"/>
      <c r="D1" s="81"/>
      <c r="E1" s="81"/>
    </row>
    <row r="2" spans="2:5" s="41" customFormat="1" ht="30.75" customHeight="1">
      <c r="B2" s="42"/>
      <c r="C2" s="42"/>
      <c r="D2" s="82"/>
      <c r="E2" s="82"/>
    </row>
    <row r="3" spans="2:5" ht="22.5">
      <c r="B3" s="43" t="s">
        <v>105</v>
      </c>
      <c r="C3" s="44" t="s">
        <v>149</v>
      </c>
      <c r="D3" s="45" t="s">
        <v>106</v>
      </c>
      <c r="E3" s="46" t="s">
        <v>107</v>
      </c>
    </row>
    <row r="4" spans="2:5" ht="18" customHeight="1">
      <c r="B4" s="47" t="s">
        <v>108</v>
      </c>
      <c r="C4" s="48">
        <f>D4+E4</f>
        <v>3069.698</v>
      </c>
      <c r="D4" s="49">
        <v>2639.1740000000004</v>
      </c>
      <c r="E4" s="49">
        <v>430.52399999999943</v>
      </c>
    </row>
    <row r="5" spans="2:5" ht="18" customHeight="1">
      <c r="B5" s="47" t="s">
        <v>109</v>
      </c>
      <c r="C5" s="48">
        <f aca="true" t="shared" si="0" ref="C5:C42">D5+E5</f>
        <v>3368.424</v>
      </c>
      <c r="D5" s="49">
        <v>1903.089</v>
      </c>
      <c r="E5" s="49">
        <v>1465.335</v>
      </c>
    </row>
    <row r="6" spans="2:5" ht="18" customHeight="1">
      <c r="B6" s="50" t="s">
        <v>110</v>
      </c>
      <c r="C6" s="48">
        <f t="shared" si="0"/>
        <v>19136.88</v>
      </c>
      <c r="D6" s="49">
        <v>10524.26</v>
      </c>
      <c r="E6" s="49">
        <v>8612.62</v>
      </c>
    </row>
    <row r="7" spans="2:5" ht="18" customHeight="1">
      <c r="B7" s="50" t="s">
        <v>111</v>
      </c>
      <c r="C7" s="48">
        <f t="shared" si="0"/>
        <v>243805.19</v>
      </c>
      <c r="D7" s="49">
        <v>187604.08</v>
      </c>
      <c r="E7" s="49">
        <v>56201.110000000015</v>
      </c>
    </row>
    <row r="8" spans="2:5" ht="18" customHeight="1">
      <c r="B8" s="50" t="s">
        <v>112</v>
      </c>
      <c r="C8" s="48">
        <f t="shared" si="0"/>
        <v>4695.98</v>
      </c>
      <c r="D8" s="49">
        <v>2544.27</v>
      </c>
      <c r="E8" s="49">
        <v>2151.7099999999996</v>
      </c>
    </row>
    <row r="9" spans="2:5" ht="18" customHeight="1">
      <c r="B9" s="50" t="s">
        <v>113</v>
      </c>
      <c r="C9" s="48">
        <f t="shared" si="0"/>
        <v>40564.46</v>
      </c>
      <c r="D9" s="49">
        <v>32511.22</v>
      </c>
      <c r="E9" s="49">
        <v>8053.239999999998</v>
      </c>
    </row>
    <row r="10" spans="2:5" ht="18" customHeight="1">
      <c r="B10" s="50" t="s">
        <v>114</v>
      </c>
      <c r="C10" s="48">
        <f t="shared" si="0"/>
        <v>6282.512999999997</v>
      </c>
      <c r="D10" s="49">
        <v>6282.512999999997</v>
      </c>
      <c r="E10" s="49">
        <v>1E-21</v>
      </c>
    </row>
    <row r="11" spans="2:5" ht="18" customHeight="1">
      <c r="B11" s="50" t="s">
        <v>115</v>
      </c>
      <c r="C11" s="48">
        <f t="shared" si="0"/>
        <v>1118.27</v>
      </c>
      <c r="D11" s="49">
        <v>796.78</v>
      </c>
      <c r="E11" s="49">
        <v>321.49</v>
      </c>
    </row>
    <row r="12" spans="2:5" ht="18" customHeight="1">
      <c r="B12" s="50" t="s">
        <v>116</v>
      </c>
      <c r="C12" s="48">
        <f t="shared" si="0"/>
        <v>4.01E-17</v>
      </c>
      <c r="D12" s="49">
        <v>4E-17</v>
      </c>
      <c r="E12" s="49">
        <v>1E-19</v>
      </c>
    </row>
    <row r="13" spans="2:5" ht="18" customHeight="1">
      <c r="B13" s="50" t="s">
        <v>117</v>
      </c>
      <c r="C13" s="48">
        <f t="shared" si="0"/>
        <v>3619006.432</v>
      </c>
      <c r="D13" s="49">
        <v>3275453.501</v>
      </c>
      <c r="E13" s="49">
        <v>343552.9309999997</v>
      </c>
    </row>
    <row r="14" spans="2:5" ht="18" customHeight="1">
      <c r="B14" s="50" t="s">
        <v>118</v>
      </c>
      <c r="C14" s="48">
        <f t="shared" si="0"/>
        <v>9726.29</v>
      </c>
      <c r="D14" s="49">
        <v>6219.78</v>
      </c>
      <c r="E14" s="49">
        <v>3506.510000000001</v>
      </c>
    </row>
    <row r="15" spans="2:5" ht="18" customHeight="1">
      <c r="B15" s="50" t="s">
        <v>119</v>
      </c>
      <c r="C15" s="48">
        <f t="shared" si="0"/>
        <v>87381.55</v>
      </c>
      <c r="D15" s="49">
        <v>56119.41</v>
      </c>
      <c r="E15" s="49">
        <v>31262.14</v>
      </c>
    </row>
    <row r="16" spans="2:5" ht="18" customHeight="1">
      <c r="B16" s="50" t="s">
        <v>120</v>
      </c>
      <c r="C16" s="48">
        <f t="shared" si="0"/>
        <v>7696.38</v>
      </c>
      <c r="D16" s="49">
        <v>5225.79</v>
      </c>
      <c r="E16" s="49">
        <v>2470.59</v>
      </c>
    </row>
    <row r="17" spans="2:5" ht="18" customHeight="1">
      <c r="B17" s="50" t="s">
        <v>121</v>
      </c>
      <c r="C17" s="48">
        <f t="shared" si="0"/>
        <v>61724.72</v>
      </c>
      <c r="D17" s="49">
        <v>48331.79</v>
      </c>
      <c r="E17" s="49">
        <v>13392.93</v>
      </c>
    </row>
    <row r="18" spans="2:5" ht="18" customHeight="1">
      <c r="B18" s="50" t="s">
        <v>122</v>
      </c>
      <c r="C18" s="48">
        <f t="shared" si="0"/>
        <v>17123.23</v>
      </c>
      <c r="D18" s="49">
        <v>17123.23</v>
      </c>
      <c r="E18" s="49">
        <v>1E-17</v>
      </c>
    </row>
    <row r="19" spans="2:5" ht="18" customHeight="1">
      <c r="B19" s="50" t="s">
        <v>123</v>
      </c>
      <c r="C19" s="48">
        <f t="shared" si="0"/>
        <v>2470537.5420000004</v>
      </c>
      <c r="D19" s="49">
        <v>2470537.5420000004</v>
      </c>
      <c r="E19" s="49">
        <v>1E-21</v>
      </c>
    </row>
    <row r="20" spans="2:5" ht="18" customHeight="1">
      <c r="B20" s="50" t="s">
        <v>124</v>
      </c>
      <c r="C20" s="48">
        <f t="shared" si="0"/>
        <v>37056.7</v>
      </c>
      <c r="D20" s="49">
        <v>26732.08</v>
      </c>
      <c r="E20" s="49">
        <v>10324.619999999995</v>
      </c>
    </row>
    <row r="21" spans="2:5" ht="16.5" customHeight="1">
      <c r="B21" s="50" t="s">
        <v>125</v>
      </c>
      <c r="C21" s="48">
        <f t="shared" si="0"/>
        <v>6591.1770000000015</v>
      </c>
      <c r="D21" s="49">
        <v>5285.460999999999</v>
      </c>
      <c r="E21" s="49">
        <v>1305.7160000000026</v>
      </c>
    </row>
    <row r="22" spans="2:5" ht="16.5" customHeight="1">
      <c r="B22" s="50" t="s">
        <v>126</v>
      </c>
      <c r="C22" s="48">
        <f t="shared" si="0"/>
        <v>2198.58</v>
      </c>
      <c r="D22" s="49">
        <v>1555.23</v>
      </c>
      <c r="E22" s="49">
        <v>643.3499999999999</v>
      </c>
    </row>
    <row r="23" spans="2:5" ht="18" customHeight="1">
      <c r="B23" s="50" t="s">
        <v>127</v>
      </c>
      <c r="C23" s="48">
        <f t="shared" si="0"/>
        <v>79348.67</v>
      </c>
      <c r="D23" s="49">
        <v>18725.75</v>
      </c>
      <c r="E23" s="49">
        <v>60622.92</v>
      </c>
    </row>
    <row r="24" spans="2:5" ht="18" customHeight="1">
      <c r="B24" s="50" t="s">
        <v>128</v>
      </c>
      <c r="C24" s="48">
        <f t="shared" si="0"/>
        <v>3621.87</v>
      </c>
      <c r="D24" s="49">
        <v>3617.76</v>
      </c>
      <c r="E24" s="49">
        <v>4.109999999999673</v>
      </c>
    </row>
    <row r="25" spans="2:5" ht="18" customHeight="1">
      <c r="B25" s="50" t="s">
        <v>129</v>
      </c>
      <c r="C25" s="48">
        <f t="shared" si="0"/>
        <v>26469.13</v>
      </c>
      <c r="D25" s="49">
        <v>18026.06</v>
      </c>
      <c r="E25" s="49">
        <v>8443.07</v>
      </c>
    </row>
    <row r="26" spans="2:5" ht="18" customHeight="1">
      <c r="B26" s="50" t="s">
        <v>130</v>
      </c>
      <c r="C26" s="48">
        <f t="shared" si="0"/>
        <v>1600.6000000000001</v>
      </c>
      <c r="D26" s="49">
        <v>1399.93</v>
      </c>
      <c r="E26" s="49">
        <v>200.67000000000007</v>
      </c>
    </row>
    <row r="27" spans="2:5" ht="18" customHeight="1">
      <c r="B27" s="50" t="s">
        <v>131</v>
      </c>
      <c r="C27" s="48">
        <f t="shared" si="0"/>
        <v>2947.01</v>
      </c>
      <c r="D27" s="49">
        <v>1919.22</v>
      </c>
      <c r="E27" s="49">
        <v>1027.7900000000002</v>
      </c>
    </row>
    <row r="28" spans="2:5" ht="18" customHeight="1">
      <c r="B28" s="50" t="s">
        <v>132</v>
      </c>
      <c r="C28" s="48">
        <f t="shared" si="0"/>
        <v>1.1000000000000001E-15</v>
      </c>
      <c r="D28" s="49">
        <v>1E-15</v>
      </c>
      <c r="E28" s="49">
        <v>1E-16</v>
      </c>
    </row>
    <row r="29" spans="2:5" ht="18" customHeight="1">
      <c r="B29" s="50" t="s">
        <v>133</v>
      </c>
      <c r="C29" s="48">
        <f t="shared" si="0"/>
        <v>22383.36</v>
      </c>
      <c r="D29" s="49">
        <v>18656.32</v>
      </c>
      <c r="E29" s="49">
        <v>3727.040000000001</v>
      </c>
    </row>
    <row r="30" spans="2:5" ht="18" customHeight="1">
      <c r="B30" s="50" t="s">
        <v>134</v>
      </c>
      <c r="C30" s="48">
        <f t="shared" si="0"/>
        <v>40.63700000000011</v>
      </c>
      <c r="D30" s="49">
        <v>40.63700000000001</v>
      </c>
      <c r="E30" s="49">
        <v>1E-13</v>
      </c>
    </row>
    <row r="31" spans="2:5" ht="18" customHeight="1">
      <c r="B31" s="50" t="s">
        <v>135</v>
      </c>
      <c r="C31" s="48">
        <f t="shared" si="0"/>
        <v>18145.29</v>
      </c>
      <c r="D31" s="49">
        <v>18038.29</v>
      </c>
      <c r="E31" s="49">
        <v>107</v>
      </c>
    </row>
    <row r="32" spans="2:5" ht="18" customHeight="1">
      <c r="B32" s="50" t="s">
        <v>136</v>
      </c>
      <c r="C32" s="48">
        <f t="shared" si="0"/>
        <v>111448.47</v>
      </c>
      <c r="D32" s="49">
        <v>64351.98</v>
      </c>
      <c r="E32" s="49">
        <v>47096.49</v>
      </c>
    </row>
    <row r="33" spans="2:5" ht="18" customHeight="1">
      <c r="B33" s="50" t="s">
        <v>137</v>
      </c>
      <c r="C33" s="48">
        <f t="shared" si="0"/>
        <v>4831.69</v>
      </c>
      <c r="D33" s="49">
        <v>1405.58</v>
      </c>
      <c r="E33" s="49">
        <v>3426.1099999999997</v>
      </c>
    </row>
    <row r="34" spans="2:5" ht="18" customHeight="1">
      <c r="B34" s="50" t="s">
        <v>138</v>
      </c>
      <c r="C34" s="48">
        <f t="shared" si="0"/>
        <v>4895.624</v>
      </c>
      <c r="D34" s="49">
        <v>4895.624</v>
      </c>
      <c r="E34" s="49">
        <v>1E-16</v>
      </c>
    </row>
    <row r="35" spans="2:5" ht="18" customHeight="1">
      <c r="B35" s="47" t="s">
        <v>139</v>
      </c>
      <c r="C35" s="48">
        <f t="shared" si="0"/>
        <v>501.23</v>
      </c>
      <c r="D35" s="49">
        <v>286.3</v>
      </c>
      <c r="E35" s="49">
        <v>214.93</v>
      </c>
    </row>
    <row r="36" spans="2:5" ht="18" customHeight="1">
      <c r="B36" s="50" t="s">
        <v>140</v>
      </c>
      <c r="C36" s="48">
        <f t="shared" si="0"/>
        <v>4456.746</v>
      </c>
      <c r="D36" s="49">
        <v>3554.5930000000003</v>
      </c>
      <c r="E36" s="49">
        <v>902.1529999999998</v>
      </c>
    </row>
    <row r="37" spans="2:5" ht="18" customHeight="1">
      <c r="B37" s="50" t="s">
        <v>141</v>
      </c>
      <c r="C37" s="48">
        <f t="shared" si="0"/>
        <v>963.561</v>
      </c>
      <c r="D37" s="49">
        <v>536.875</v>
      </c>
      <c r="E37" s="49">
        <v>426.68600000000004</v>
      </c>
    </row>
    <row r="38" spans="2:5" ht="18" customHeight="1">
      <c r="B38" s="50" t="s">
        <v>142</v>
      </c>
      <c r="C38" s="48">
        <f t="shared" si="0"/>
        <v>1989.613</v>
      </c>
      <c r="D38" s="49">
        <v>1443.954</v>
      </c>
      <c r="E38" s="49">
        <v>545.6590000000001</v>
      </c>
    </row>
    <row r="39" spans="2:5" ht="18" customHeight="1">
      <c r="B39" s="50" t="s">
        <v>143</v>
      </c>
      <c r="C39" s="48">
        <f t="shared" si="0"/>
        <v>2619.954</v>
      </c>
      <c r="D39" s="49">
        <v>2181.1130000000003</v>
      </c>
      <c r="E39" s="49">
        <v>438.8409999999997</v>
      </c>
    </row>
    <row r="40" spans="2:5" ht="18" customHeight="1">
      <c r="B40" s="50" t="s">
        <v>144</v>
      </c>
      <c r="C40" s="48">
        <f t="shared" si="0"/>
        <v>28536.58</v>
      </c>
      <c r="D40" s="49">
        <v>13516.18</v>
      </c>
      <c r="E40" s="49">
        <v>15020.400000000001</v>
      </c>
    </row>
    <row r="41" spans="2:5" ht="18" customHeight="1">
      <c r="B41" s="50" t="s">
        <v>145</v>
      </c>
      <c r="C41" s="48">
        <f t="shared" si="0"/>
        <v>2E-19</v>
      </c>
      <c r="D41" s="49">
        <v>1E-19</v>
      </c>
      <c r="E41" s="49">
        <v>1E-19</v>
      </c>
    </row>
    <row r="42" spans="2:5" ht="18" customHeight="1">
      <c r="B42" s="47" t="s">
        <v>146</v>
      </c>
      <c r="C42" s="48">
        <f t="shared" si="0"/>
        <v>92709.48</v>
      </c>
      <c r="D42" s="49">
        <v>63502.51</v>
      </c>
      <c r="E42" s="49">
        <v>29206.969999999994</v>
      </c>
    </row>
    <row r="43" spans="2:5" ht="22.5" customHeight="1">
      <c r="B43" s="51" t="s">
        <v>53</v>
      </c>
      <c r="C43" s="52">
        <f>SUM(C4:C42)</f>
        <v>7048593.531000001</v>
      </c>
      <c r="D43" s="52">
        <f>SUM(D4:D42)</f>
        <v>6393487.876</v>
      </c>
      <c r="E43" s="52">
        <f>SUM(E4:E42)</f>
        <v>655105.6549999999</v>
      </c>
    </row>
  </sheetData>
  <sheetProtection/>
  <mergeCells count="2">
    <mergeCell ref="B1:E1"/>
    <mergeCell ref="D2:E2"/>
  </mergeCells>
  <printOptions/>
  <pageMargins left="0.47" right="0.19" top="0.62" bottom="0.46" header="0.32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2014-07-23T10:43:22Z</dcterms:modified>
  <cp:category/>
  <cp:version/>
  <cp:contentType/>
  <cp:contentStatus/>
</cp:coreProperties>
</file>