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<sst xmlns="http://schemas.openxmlformats.org/spreadsheetml/2006/main" count="132" uniqueCount="63">
  <si>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</si>
  <si>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</si>
  <si>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</si>
  <si>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</si>
  <si>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</si>
  <si>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</si>
  <si>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</si>
  <si>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</si>
  <si>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</si>
  <si>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</si>
  <si>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</si>
  <si>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</si>
  <si>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</si>
  <si>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</si>
  <si>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</si>
  <si>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</si>
  <si>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</si>
  <si>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</si>
  <si>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</si>
  <si>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</si>
  <si>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</si>
  <si>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</si>
  <si>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</si>
  <si>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</si>
  <si>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</si>
  <si>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</si>
  <si>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</si>
  <si>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</si>
  <si>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</si>
  <si>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</si>
  <si>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</si>
  <si>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</si>
  <si>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</si>
  <si>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</si>
  <si>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</si>
  <si>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</si>
  <si>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</si>
  <si>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</si>
  <si>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</si>
  <si>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</si>
  <si>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</si>
  <si>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</si>
  <si>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</si>
  <si>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</si>
  <si>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</si>
  <si>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</si>
  <si>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</si>
  <si>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</si>
  <si>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</si>
  <si>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</si>
  <si>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</si>
  <si>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</si>
  <si>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</si>
  <si>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</si>
  <si>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t>Ten Gaz</t>
  </si>
  <si>
    <t>Wiee Romania</t>
  </si>
  <si>
    <t>Axpo</t>
  </si>
  <si>
    <t>Arelco</t>
  </si>
  <si>
    <t>Furnizori mandatati</t>
  </si>
  <si>
    <t>IUNIE 2013 - Inchidere</t>
  </si>
  <si>
    <t>Petrom Gas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</si>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</sst>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164" fontId="19" fillId="0" borderId="0" xfId="15" applyNumberFormat="1" applyFont="1" applyFill="1" applyBorder="1" applyAlignment="1">
      <alignment horizontal="right"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lementat%20iun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 minim 2013"/>
      <sheetName val="inchidere depoz pt stoc minim"/>
      <sheetName val="inmagazinat initial declarat"/>
      <sheetName val="distributii"/>
      <sheetName val="compar cu deschidere-distrib"/>
      <sheetName val="producatori"/>
    </sheetNames>
    <sheetDataSet>
      <sheetData sheetId="2">
        <row r="4">
          <cell r="D4">
            <v>868076.878</v>
          </cell>
          <cell r="E4">
            <v>195000</v>
          </cell>
        </row>
        <row r="5">
          <cell r="D5">
            <v>398790.783</v>
          </cell>
        </row>
        <row r="7">
          <cell r="D7">
            <v>4000</v>
          </cell>
          <cell r="E7">
            <v>2000</v>
          </cell>
        </row>
        <row r="8">
          <cell r="D8">
            <v>300</v>
          </cell>
        </row>
        <row r="9">
          <cell r="D9">
            <v>3700</v>
          </cell>
          <cell r="E9">
            <v>8000</v>
          </cell>
        </row>
        <row r="10">
          <cell r="D10">
            <v>9700</v>
          </cell>
          <cell r="E10">
            <v>7073.431770291349</v>
          </cell>
        </row>
        <row r="11">
          <cell r="D11">
            <v>77735.283</v>
          </cell>
          <cell r="E11">
            <v>62493.537</v>
          </cell>
        </row>
        <row r="12">
          <cell r="D12">
            <v>23875.996</v>
          </cell>
          <cell r="E12">
            <v>22826.501</v>
          </cell>
        </row>
        <row r="13">
          <cell r="D13">
            <v>30000</v>
          </cell>
          <cell r="E13">
            <v>76506.621</v>
          </cell>
        </row>
        <row r="14">
          <cell r="D14">
            <v>4393.281</v>
          </cell>
          <cell r="E14">
            <v>12019.338</v>
          </cell>
        </row>
        <row r="15">
          <cell r="D15">
            <v>38549.094</v>
          </cell>
          <cell r="E15">
            <v>5895.04</v>
          </cell>
        </row>
        <row r="17">
          <cell r="D17">
            <v>5980</v>
          </cell>
          <cell r="E17">
            <v>5621.2</v>
          </cell>
        </row>
        <row r="18">
          <cell r="D18">
            <v>2945.431</v>
          </cell>
          <cell r="E18">
            <v>1354.133</v>
          </cell>
        </row>
        <row r="19">
          <cell r="D19">
            <v>28137.372</v>
          </cell>
        </row>
      </sheetData>
      <sheetData sheetId="3">
        <row r="5">
          <cell r="Q5">
            <v>216.28</v>
          </cell>
          <cell r="U5">
            <v>245.081</v>
          </cell>
        </row>
        <row r="6">
          <cell r="Q6">
            <v>96.27499999999999</v>
          </cell>
          <cell r="U6">
            <v>866.377</v>
          </cell>
        </row>
        <row r="9">
          <cell r="Q9">
            <v>521.804</v>
          </cell>
          <cell r="U9">
            <v>3220.099</v>
          </cell>
        </row>
        <row r="10">
          <cell r="Q10">
            <v>10212.033</v>
          </cell>
          <cell r="U10">
            <v>8069.9</v>
          </cell>
        </row>
        <row r="11">
          <cell r="Q11">
            <v>193.472</v>
          </cell>
          <cell r="U11">
            <v>464.516</v>
          </cell>
        </row>
        <row r="12">
          <cell r="Q12">
            <v>1985.35</v>
          </cell>
          <cell r="U12">
            <v>338.87</v>
          </cell>
        </row>
        <row r="13">
          <cell r="Q13">
            <v>2594.4049999999997</v>
          </cell>
          <cell r="U13">
            <v>2029.991</v>
          </cell>
        </row>
        <row r="14">
          <cell r="Q14">
            <v>56.090999999999994</v>
          </cell>
          <cell r="U14">
            <v>0.283</v>
          </cell>
        </row>
        <row r="15">
          <cell r="Q15">
            <v>775.815</v>
          </cell>
          <cell r="U15">
            <v>1909.719</v>
          </cell>
        </row>
        <row r="16">
          <cell r="Q16">
            <v>324294.17299999995</v>
          </cell>
          <cell r="U16">
            <v>123825.34599999999</v>
          </cell>
        </row>
        <row r="17">
          <cell r="Q17">
            <v>331.388</v>
          </cell>
          <cell r="U17">
            <v>302.562</v>
          </cell>
        </row>
        <row r="18">
          <cell r="Q18">
            <v>3852.515</v>
          </cell>
          <cell r="U18">
            <v>3285.385</v>
          </cell>
        </row>
        <row r="19">
          <cell r="Q19">
            <v>451.45099999999996</v>
          </cell>
          <cell r="U19">
            <v>130.107</v>
          </cell>
        </row>
        <row r="20">
          <cell r="Q20">
            <v>1984.3229999999996</v>
          </cell>
          <cell r="U20">
            <v>536.793</v>
          </cell>
        </row>
        <row r="21">
          <cell r="Q21">
            <v>2672.601</v>
          </cell>
          <cell r="U21">
            <v>3670.6810000000005</v>
          </cell>
        </row>
        <row r="22">
          <cell r="Q22">
            <v>309153.227</v>
          </cell>
          <cell r="U22">
            <v>228577.85299999997</v>
          </cell>
        </row>
        <row r="23">
          <cell r="Q23">
            <v>1270.706</v>
          </cell>
          <cell r="U23">
            <v>1340.126</v>
          </cell>
        </row>
        <row r="24">
          <cell r="Q24">
            <v>1290.8379999999997</v>
          </cell>
          <cell r="U24">
            <v>563.0889999999999</v>
          </cell>
        </row>
        <row r="25">
          <cell r="Q25">
            <v>82.126</v>
          </cell>
          <cell r="U25">
            <v>27.837000000000003</v>
          </cell>
        </row>
        <row r="26">
          <cell r="Q26">
            <v>187.373</v>
          </cell>
          <cell r="U26">
            <v>41473.414</v>
          </cell>
        </row>
        <row r="27">
          <cell r="Q27">
            <v>153.07</v>
          </cell>
          <cell r="U27">
            <v>31.78</v>
          </cell>
        </row>
        <row r="28">
          <cell r="Q28">
            <v>951.245</v>
          </cell>
          <cell r="U28">
            <v>1114.884</v>
          </cell>
        </row>
        <row r="29">
          <cell r="Q29">
            <v>63.547</v>
          </cell>
          <cell r="U29">
            <v>163.08700000000002</v>
          </cell>
        </row>
        <row r="30">
          <cell r="Q30">
            <v>159.853</v>
          </cell>
          <cell r="U30">
            <v>185.23</v>
          </cell>
        </row>
        <row r="31">
          <cell r="Q31">
            <v>245.805</v>
          </cell>
          <cell r="U31">
            <v>147.062</v>
          </cell>
        </row>
        <row r="32">
          <cell r="Q32">
            <v>1734.945</v>
          </cell>
          <cell r="U32">
            <v>1506.486</v>
          </cell>
        </row>
        <row r="33">
          <cell r="Q33">
            <v>53.56</v>
          </cell>
          <cell r="U33">
            <v>27.887</v>
          </cell>
        </row>
        <row r="34">
          <cell r="Q34">
            <v>1415.446</v>
          </cell>
          <cell r="U34">
            <v>1011.6610000000001</v>
          </cell>
        </row>
        <row r="35">
          <cell r="Q35">
            <v>4176.721</v>
          </cell>
          <cell r="U35">
            <v>6822.344999999999</v>
          </cell>
        </row>
        <row r="36">
          <cell r="Q36">
            <v>102.43799999999999</v>
          </cell>
          <cell r="U36">
            <v>768.332</v>
          </cell>
        </row>
        <row r="37">
          <cell r="Q37">
            <v>651.352</v>
          </cell>
          <cell r="U37">
            <v>125.10499999999999</v>
          </cell>
        </row>
        <row r="38">
          <cell r="Q38">
            <v>111.033</v>
          </cell>
          <cell r="U38">
            <v>99.45600000000002</v>
          </cell>
        </row>
        <row r="39">
          <cell r="Q39">
            <v>545.042</v>
          </cell>
          <cell r="U39">
            <v>444.24499999999995</v>
          </cell>
        </row>
        <row r="40">
          <cell r="Q40">
            <v>142.811</v>
          </cell>
          <cell r="U40">
            <v>363.297</v>
          </cell>
        </row>
        <row r="41">
          <cell r="Q41">
            <v>344.45</v>
          </cell>
          <cell r="U41">
            <v>579.06</v>
          </cell>
        </row>
        <row r="42">
          <cell r="Q42">
            <v>753.649</v>
          </cell>
          <cell r="U42">
            <v>1104.603</v>
          </cell>
        </row>
        <row r="43">
          <cell r="Q43">
            <v>97.987</v>
          </cell>
          <cell r="U43">
            <v>142.94400000000002</v>
          </cell>
        </row>
        <row r="44">
          <cell r="Q44">
            <v>3787.964</v>
          </cell>
          <cell r="U44">
            <v>4212.411</v>
          </cell>
        </row>
        <row r="45">
          <cell r="Q45">
            <v>4.535</v>
          </cell>
          <cell r="U45">
            <v>7.99</v>
          </cell>
        </row>
        <row r="46">
          <cell r="Q46">
            <v>11.702</v>
          </cell>
          <cell r="U46">
            <v>0.382</v>
          </cell>
        </row>
      </sheetData>
      <sheetData sheetId="5">
        <row r="3">
          <cell r="H3">
            <v>1107828.746750817</v>
          </cell>
          <cell r="I3">
            <v>427313.82170227886</v>
          </cell>
        </row>
        <row r="4">
          <cell r="H4">
            <v>1008862.5033953369</v>
          </cell>
          <cell r="I4">
            <v>389140.3731509748</v>
          </cell>
        </row>
        <row r="5">
          <cell r="H5">
            <v>51484.74146558353</v>
          </cell>
          <cell r="I5">
            <v>19858.792886118128</v>
          </cell>
        </row>
        <row r="6">
          <cell r="H6">
            <v>3547.8675791929168</v>
          </cell>
          <cell r="I6">
            <v>1368.4902640457858</v>
          </cell>
        </row>
        <row r="7">
          <cell r="H7">
            <v>2189.6598090695306</v>
          </cell>
          <cell r="I7">
            <v>844.5997668733933</v>
          </cell>
        </row>
        <row r="12">
          <cell r="F12">
            <v>2173913.5190000003</v>
          </cell>
        </row>
        <row r="13">
          <cell r="F13">
            <v>838526.0777702911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59</v>
      </c>
    </row>
    <row r="3" ht="15">
      <c r="C3" s="1"/>
    </row>
    <row r="4" spans="2:10" ht="29.25" customHeight="1">
      <c r="B4" s="20" t="s">
        <v>61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>
      <c r="B5" s="19">
        <f>D6+D7</f>
        <v>3012439.596770291</v>
      </c>
      <c r="C5" s="18" t="s">
        <v>62</v>
      </c>
      <c r="D5" s="18"/>
      <c r="E5" s="18"/>
      <c r="F5" s="18"/>
      <c r="G5" s="18"/>
      <c r="H5" s="18"/>
      <c r="I5" s="18"/>
      <c r="J5" s="18"/>
    </row>
    <row r="6" spans="3:5" ht="15">
      <c r="C6" t="s">
        <v>49</v>
      </c>
      <c r="D6" s="1">
        <f>'[1]producatori'!$F$12</f>
        <v>2173913.5190000003</v>
      </c>
      <c r="E6" t="s">
        <v>0</v>
      </c>
    </row>
    <row r="7" spans="3:7" ht="15">
      <c r="C7" t="s">
        <v>50</v>
      </c>
      <c r="D7" s="1">
        <f>'[1]producatori'!$F$13</f>
        <v>838526.0777702911</v>
      </c>
      <c r="E7" t="s">
        <v>0</v>
      </c>
      <c r="G7" s="1"/>
    </row>
    <row r="9" spans="2:17" ht="15">
      <c r="B9" t="s">
        <v>4</v>
      </c>
      <c r="D9" s="3">
        <f>H9+H10</f>
        <v>1535142.5684530959</v>
      </c>
      <c r="E9" t="s">
        <v>0</v>
      </c>
      <c r="G9" t="s">
        <v>47</v>
      </c>
      <c r="H9" s="1">
        <f>'[1]producatori'!$H$3</f>
        <v>1107828.746750817</v>
      </c>
      <c r="I9" t="s">
        <v>0</v>
      </c>
      <c r="L9" s="1"/>
      <c r="Q9" s="1"/>
    </row>
    <row r="10" spans="4:17" ht="15">
      <c r="D10" s="3"/>
      <c r="G10" t="s">
        <v>48</v>
      </c>
      <c r="H10" s="1">
        <f>'[1]producatori'!$I$3</f>
        <v>427313.82170227886</v>
      </c>
      <c r="I10" t="s">
        <v>0</v>
      </c>
      <c r="L10" s="1"/>
      <c r="Q10" s="1"/>
    </row>
    <row r="11" spans="4:17" ht="15">
      <c r="D11" s="3"/>
      <c r="H11" s="1"/>
      <c r="L11" s="1"/>
      <c r="Q11" s="1"/>
    </row>
    <row r="12" spans="2:17" ht="15">
      <c r="B12" t="s">
        <v>3</v>
      </c>
      <c r="D12" s="3">
        <f>H12+H13</f>
        <v>1398002.8765463117</v>
      </c>
      <c r="E12" t="s">
        <v>0</v>
      </c>
      <c r="G12" t="s">
        <v>47</v>
      </c>
      <c r="H12" s="1">
        <f>'[1]producatori'!$H$4</f>
        <v>1008862.5033953369</v>
      </c>
      <c r="I12" t="s">
        <v>0</v>
      </c>
      <c r="L12" s="1"/>
      <c r="Q12" s="1"/>
    </row>
    <row r="13" spans="4:17" ht="15">
      <c r="D13" s="3"/>
      <c r="G13" t="s">
        <v>48</v>
      </c>
      <c r="H13" s="1">
        <f>'[1]producatori'!$I$4</f>
        <v>389140.3731509748</v>
      </c>
      <c r="I13" t="s">
        <v>0</v>
      </c>
      <c r="L13" s="1"/>
      <c r="Q13" s="1"/>
    </row>
    <row r="14" spans="4:17" ht="15">
      <c r="D14" s="3"/>
      <c r="H14" s="1"/>
      <c r="L14" s="1"/>
      <c r="Q14" s="1"/>
    </row>
    <row r="15" spans="2:17" ht="15">
      <c r="B15" t="s">
        <v>51</v>
      </c>
      <c r="D15" s="3">
        <f>H15+H16</f>
        <v>71343.53435170166</v>
      </c>
      <c r="E15" t="s">
        <v>0</v>
      </c>
      <c r="G15" t="s">
        <v>47</v>
      </c>
      <c r="H15" s="1">
        <f>'[1]producatori'!$H$5</f>
        <v>51484.74146558353</v>
      </c>
      <c r="I15" t="s">
        <v>0</v>
      </c>
      <c r="L15" s="1"/>
      <c r="Q15" s="1"/>
    </row>
    <row r="16" spans="4:17" ht="15">
      <c r="D16" s="3"/>
      <c r="G16" t="s">
        <v>48</v>
      </c>
      <c r="H16" s="1">
        <f>'[1]producatori'!$I$5</f>
        <v>19858.792886118128</v>
      </c>
      <c r="I16" t="s">
        <v>0</v>
      </c>
      <c r="L16" s="1"/>
      <c r="Q16" s="4"/>
    </row>
    <row r="17" spans="4:17" ht="15">
      <c r="D17" s="3"/>
      <c r="H17" s="1"/>
      <c r="L17" s="1"/>
      <c r="Q17" s="1"/>
    </row>
    <row r="18" spans="2:17" ht="15">
      <c r="B18" t="s">
        <v>2</v>
      </c>
      <c r="D18" s="3">
        <f>H18+H19</f>
        <v>3034.259575942924</v>
      </c>
      <c r="E18" t="s">
        <v>0</v>
      </c>
      <c r="G18" t="s">
        <v>47</v>
      </c>
      <c r="H18" s="1">
        <f>'[1]producatori'!$H$7</f>
        <v>2189.6598090695306</v>
      </c>
      <c r="I18" t="s">
        <v>0</v>
      </c>
      <c r="L18" s="1"/>
      <c r="Q18" s="1"/>
    </row>
    <row r="19" spans="4:17" ht="15">
      <c r="D19" s="3"/>
      <c r="G19" t="s">
        <v>48</v>
      </c>
      <c r="H19" s="1">
        <f>'[1]producatori'!$I$7</f>
        <v>844.5997668733933</v>
      </c>
      <c r="I19" t="s">
        <v>0</v>
      </c>
      <c r="L19" s="1"/>
      <c r="Q19" s="1"/>
    </row>
    <row r="20" spans="4:17" ht="15">
      <c r="D20" s="3"/>
      <c r="H20" s="1"/>
      <c r="L20" s="1"/>
      <c r="Q20" s="1"/>
    </row>
    <row r="21" spans="2:17" ht="15">
      <c r="B21" t="s">
        <v>1</v>
      </c>
      <c r="D21" s="3">
        <f>H21+H22</f>
        <v>4916.357843238702</v>
      </c>
      <c r="E21" t="s">
        <v>0</v>
      </c>
      <c r="G21" t="s">
        <v>47</v>
      </c>
      <c r="H21" s="1">
        <f>'[1]producatori'!$H$6</f>
        <v>3547.8675791929168</v>
      </c>
      <c r="I21" t="s">
        <v>0</v>
      </c>
      <c r="L21" s="1"/>
      <c r="Q21" s="1"/>
    </row>
    <row r="22" spans="7:17" ht="15">
      <c r="G22" t="s">
        <v>48</v>
      </c>
      <c r="H22" s="1">
        <f>'[1]producatori'!$I$6</f>
        <v>1368.4902640457858</v>
      </c>
      <c r="I22" t="s">
        <v>0</v>
      </c>
      <c r="L22" s="1"/>
      <c r="Q22" s="1"/>
    </row>
    <row r="23" ht="15">
      <c r="H23" s="1"/>
    </row>
    <row r="24" ht="15">
      <c r="D24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57421875" style="10" customWidth="1"/>
    <col min="2" max="3" width="9.140625" style="10" customWidth="1"/>
    <col min="4" max="4" width="14.28125" style="10" customWidth="1"/>
    <col min="5" max="5" width="13.421875" style="10" customWidth="1"/>
    <col min="6" max="6" width="14.28125" style="10" customWidth="1"/>
    <col min="7" max="7" width="6.7109375" style="10" customWidth="1"/>
    <col min="8" max="8" width="9.140625" style="10" customWidth="1"/>
    <col min="9" max="9" width="12.28125" style="10" customWidth="1"/>
    <col min="10" max="10" width="9.8515625" style="10" customWidth="1"/>
    <col min="11" max="11" width="12.57421875" style="10" customWidth="1"/>
    <col min="12" max="12" width="11.00390625" style="10" customWidth="1"/>
    <col min="13" max="16384" width="9.140625" style="10" customWidth="1"/>
  </cols>
  <sheetData>
    <row r="2" spans="2:7" ht="15">
      <c r="B2" s="8" t="s">
        <v>59</v>
      </c>
      <c r="C2" s="9"/>
      <c r="D2" s="9"/>
      <c r="E2" s="9"/>
      <c r="F2" s="9"/>
      <c r="G2" s="9"/>
    </row>
    <row r="3" spans="2:7" ht="15">
      <c r="B3" s="8"/>
      <c r="C3" s="9"/>
      <c r="D3" s="9"/>
      <c r="E3" s="9"/>
      <c r="F3" s="9"/>
      <c r="G3" s="9"/>
    </row>
    <row r="4" spans="2:15" ht="44.25" customHeight="1">
      <c r="B4" s="23" t="s">
        <v>43</v>
      </c>
      <c r="C4" s="24"/>
      <c r="D4" s="24"/>
      <c r="E4" s="24"/>
      <c r="F4" s="24"/>
      <c r="G4" s="24"/>
      <c r="H4" s="25" t="s">
        <v>52</v>
      </c>
      <c r="I4" s="25"/>
      <c r="J4" s="25"/>
      <c r="K4" s="25"/>
      <c r="L4" s="25"/>
      <c r="M4" s="25"/>
      <c r="N4" s="25"/>
      <c r="O4" s="17"/>
    </row>
    <row r="5" spans="2:12" ht="15">
      <c r="B5" s="9"/>
      <c r="C5" s="9"/>
      <c r="D5" s="9"/>
      <c r="E5" s="22" t="s">
        <v>0</v>
      </c>
      <c r="F5" s="22"/>
      <c r="G5" s="9"/>
      <c r="I5" s="22"/>
      <c r="J5" s="22"/>
      <c r="K5" s="22" t="s">
        <v>0</v>
      </c>
      <c r="L5" s="22"/>
    </row>
    <row r="6" spans="2:13" ht="15">
      <c r="B6" s="9"/>
      <c r="C6" s="9"/>
      <c r="D6" s="9"/>
      <c r="E6" s="11" t="s">
        <v>44</v>
      </c>
      <c r="F6" s="11" t="s">
        <v>45</v>
      </c>
      <c r="G6" s="9"/>
      <c r="I6" s="11"/>
      <c r="J6" s="11"/>
      <c r="K6" s="11" t="s">
        <v>44</v>
      </c>
      <c r="L6" s="11" t="s">
        <v>45</v>
      </c>
      <c r="M6" s="8"/>
    </row>
    <row r="7" spans="2:14" ht="15">
      <c r="B7" s="16" t="s">
        <v>5</v>
      </c>
      <c r="C7" s="16"/>
      <c r="D7" s="16"/>
      <c r="E7" s="7">
        <f>'[1]distributii'!Q5</f>
        <v>216.28</v>
      </c>
      <c r="F7" s="12">
        <f>'[1]distributii'!$U$5</f>
        <v>245.081</v>
      </c>
      <c r="G7" s="9"/>
      <c r="H7" s="16" t="s">
        <v>5</v>
      </c>
      <c r="I7" s="16"/>
      <c r="J7" s="16"/>
      <c r="K7" s="13"/>
      <c r="L7" s="13"/>
      <c r="M7" s="15"/>
      <c r="N7" s="15"/>
    </row>
    <row r="8" spans="2:14" ht="15">
      <c r="B8" s="16" t="s">
        <v>6</v>
      </c>
      <c r="C8" s="16"/>
      <c r="D8" s="16"/>
      <c r="E8" s="7">
        <f>'[1]distributii'!Q6</f>
        <v>96.27499999999999</v>
      </c>
      <c r="F8" s="12">
        <f>'[1]distributii'!$U$6</f>
        <v>866.377</v>
      </c>
      <c r="G8" s="9"/>
      <c r="H8" s="16" t="s">
        <v>6</v>
      </c>
      <c r="I8" s="16"/>
      <c r="J8" s="16"/>
      <c r="K8" s="13"/>
      <c r="L8" s="13"/>
      <c r="M8" s="15"/>
      <c r="N8" s="15"/>
    </row>
    <row r="9" spans="2:12" ht="15">
      <c r="B9" s="21" t="s">
        <v>7</v>
      </c>
      <c r="C9" s="21"/>
      <c r="D9" s="21"/>
      <c r="E9" s="7">
        <f>'[1]distributii'!Q9</f>
        <v>521.804</v>
      </c>
      <c r="F9" s="12">
        <f>'[1]distributii'!U9</f>
        <v>3220.099</v>
      </c>
      <c r="G9" s="9"/>
      <c r="H9" s="21" t="s">
        <v>7</v>
      </c>
      <c r="I9" s="21"/>
      <c r="J9" s="21"/>
      <c r="K9" s="13"/>
      <c r="L9" s="13"/>
    </row>
    <row r="10" spans="2:12" ht="15">
      <c r="B10" s="21" t="s">
        <v>8</v>
      </c>
      <c r="C10" s="21"/>
      <c r="D10" s="21"/>
      <c r="E10" s="7">
        <f>'[1]distributii'!$Q$10</f>
        <v>10212.033</v>
      </c>
      <c r="F10" s="12">
        <f>'[1]distributii'!$U$10</f>
        <v>8069.9</v>
      </c>
      <c r="G10" s="9"/>
      <c r="H10" s="21" t="s">
        <v>8</v>
      </c>
      <c r="I10" s="21"/>
      <c r="J10" s="21"/>
      <c r="K10" s="13"/>
      <c r="L10" s="13"/>
    </row>
    <row r="11" spans="2:14" ht="15">
      <c r="B11" s="21" t="s">
        <v>9</v>
      </c>
      <c r="C11" s="21"/>
      <c r="D11" s="21"/>
      <c r="E11" s="7">
        <f>'[1]distributii'!$Q$11</f>
        <v>193.472</v>
      </c>
      <c r="F11" s="12">
        <f>'[1]distributii'!$U$11</f>
        <v>464.516</v>
      </c>
      <c r="G11" s="9"/>
      <c r="H11" s="21" t="s">
        <v>9</v>
      </c>
      <c r="I11" s="21"/>
      <c r="J11" s="21"/>
      <c r="K11" s="13"/>
      <c r="L11" s="13"/>
      <c r="M11" s="15"/>
      <c r="N11" s="15"/>
    </row>
    <row r="12" spans="2:12" ht="15">
      <c r="B12" s="21" t="s">
        <v>10</v>
      </c>
      <c r="C12" s="21"/>
      <c r="D12" s="21"/>
      <c r="E12" s="7">
        <f>'[1]distributii'!$Q$12</f>
        <v>1985.35</v>
      </c>
      <c r="F12" s="12">
        <f>'[1]distributii'!$U$12</f>
        <v>338.87</v>
      </c>
      <c r="G12" s="9"/>
      <c r="H12" s="21" t="s">
        <v>10</v>
      </c>
      <c r="I12" s="21"/>
      <c r="J12" s="21"/>
      <c r="K12" s="13"/>
      <c r="L12" s="13"/>
    </row>
    <row r="13" spans="2:12" ht="15">
      <c r="B13" s="21" t="s">
        <v>11</v>
      </c>
      <c r="C13" s="21"/>
      <c r="D13" s="21"/>
      <c r="E13" s="7">
        <f>'[1]distributii'!$Q$13</f>
        <v>2594.4049999999997</v>
      </c>
      <c r="F13" s="12">
        <f>'[1]distributii'!$U$13</f>
        <v>2029.991</v>
      </c>
      <c r="G13" s="9"/>
      <c r="H13" s="21" t="s">
        <v>11</v>
      </c>
      <c r="I13" s="21"/>
      <c r="J13" s="21"/>
      <c r="K13" s="13">
        <f>'[1]inmagazinat initial declarat'!$D$17</f>
        <v>5980</v>
      </c>
      <c r="L13" s="13">
        <f>'[1]inmagazinat initial declarat'!$E$17</f>
        <v>5621.2</v>
      </c>
    </row>
    <row r="14" spans="2:12" ht="15">
      <c r="B14" s="21" t="s">
        <v>12</v>
      </c>
      <c r="C14" s="21"/>
      <c r="D14" s="21"/>
      <c r="E14" s="7">
        <f>'[1]distributii'!$Q$14</f>
        <v>56.090999999999994</v>
      </c>
      <c r="F14" s="12">
        <f>'[1]distributii'!$U$14</f>
        <v>0.283</v>
      </c>
      <c r="G14" s="9"/>
      <c r="H14" s="21" t="s">
        <v>12</v>
      </c>
      <c r="I14" s="21"/>
      <c r="J14" s="21"/>
      <c r="K14" s="13"/>
      <c r="L14" s="13"/>
    </row>
    <row r="15" spans="2:12" ht="15">
      <c r="B15" s="21" t="s">
        <v>13</v>
      </c>
      <c r="C15" s="21"/>
      <c r="D15" s="21"/>
      <c r="E15" s="7">
        <f>'[1]distributii'!$Q$15</f>
        <v>775.815</v>
      </c>
      <c r="F15" s="12">
        <f>'[1]distributii'!$U$15</f>
        <v>1909.719</v>
      </c>
      <c r="G15" s="9"/>
      <c r="H15" s="21" t="s">
        <v>13</v>
      </c>
      <c r="I15" s="21"/>
      <c r="J15" s="21"/>
      <c r="K15" s="13">
        <f>'[1]inmagazinat initial declarat'!$D$12</f>
        <v>23875.996</v>
      </c>
      <c r="L15" s="13">
        <f>'[1]inmagazinat initial declarat'!$E$12</f>
        <v>22826.501</v>
      </c>
    </row>
    <row r="16" spans="2:12" ht="15">
      <c r="B16" s="16" t="s">
        <v>14</v>
      </c>
      <c r="C16" s="16"/>
      <c r="D16" s="16"/>
      <c r="E16" s="7">
        <f>'[1]distributii'!$Q$16</f>
        <v>324294.17299999995</v>
      </c>
      <c r="F16" s="12">
        <f>'[1]distributii'!$U$16</f>
        <v>123825.34599999999</v>
      </c>
      <c r="G16" s="9"/>
      <c r="H16" s="16" t="s">
        <v>14</v>
      </c>
      <c r="I16" s="16"/>
      <c r="J16" s="16"/>
      <c r="K16" s="13">
        <f>'[1]inmagazinat initial declarat'!$D$5</f>
        <v>398790.783</v>
      </c>
      <c r="L16" s="13"/>
    </row>
    <row r="17" spans="2:14" ht="15">
      <c r="B17" s="21" t="s">
        <v>15</v>
      </c>
      <c r="C17" s="21"/>
      <c r="D17" s="21"/>
      <c r="E17" s="7">
        <f>'[1]distributii'!$Q$17</f>
        <v>331.388</v>
      </c>
      <c r="F17" s="12">
        <f>'[1]distributii'!$U$17</f>
        <v>302.562</v>
      </c>
      <c r="G17" s="9"/>
      <c r="H17" s="21" t="s">
        <v>15</v>
      </c>
      <c r="I17" s="21"/>
      <c r="J17" s="21"/>
      <c r="K17" s="13"/>
      <c r="L17" s="13"/>
      <c r="M17" s="15"/>
      <c r="N17" s="15"/>
    </row>
    <row r="18" spans="2:12" ht="15">
      <c r="B18" s="21" t="s">
        <v>16</v>
      </c>
      <c r="C18" s="21"/>
      <c r="D18" s="21"/>
      <c r="E18" s="7">
        <f>'[1]distributii'!$Q$18</f>
        <v>3852.515</v>
      </c>
      <c r="F18" s="12">
        <f>'[1]distributii'!$U$18</f>
        <v>3285.385</v>
      </c>
      <c r="G18" s="9"/>
      <c r="H18" s="21" t="s">
        <v>16</v>
      </c>
      <c r="I18" s="21"/>
      <c r="J18" s="21"/>
      <c r="K18" s="13"/>
      <c r="L18" s="13"/>
    </row>
    <row r="19" spans="2:12" ht="15">
      <c r="B19" s="21" t="s">
        <v>17</v>
      </c>
      <c r="C19" s="21"/>
      <c r="D19" s="21"/>
      <c r="E19" s="7">
        <f>'[1]distributii'!$Q$19</f>
        <v>451.45099999999996</v>
      </c>
      <c r="F19" s="12">
        <f>'[1]distributii'!$U$19</f>
        <v>130.107</v>
      </c>
      <c r="G19" s="9"/>
      <c r="H19" s="21" t="s">
        <v>17</v>
      </c>
      <c r="I19" s="21"/>
      <c r="J19" s="21"/>
      <c r="K19" s="13"/>
      <c r="L19" s="13"/>
    </row>
    <row r="20" spans="2:14" ht="15">
      <c r="B20" s="21" t="s">
        <v>18</v>
      </c>
      <c r="C20" s="21"/>
      <c r="D20" s="21"/>
      <c r="E20" s="7">
        <f>'[1]distributii'!$Q$20</f>
        <v>1984.3229999999996</v>
      </c>
      <c r="F20" s="12">
        <f>'[1]distributii'!$U$20</f>
        <v>536.793</v>
      </c>
      <c r="G20" s="9"/>
      <c r="H20" s="21" t="s">
        <v>18</v>
      </c>
      <c r="I20" s="21"/>
      <c r="J20" s="21"/>
      <c r="K20" s="13"/>
      <c r="L20" s="13"/>
      <c r="M20" s="15"/>
      <c r="N20" s="15"/>
    </row>
    <row r="21" spans="2:12" ht="15">
      <c r="B21" s="21" t="s">
        <v>19</v>
      </c>
      <c r="C21" s="21"/>
      <c r="D21" s="21"/>
      <c r="E21" s="7">
        <f>'[1]distributii'!$Q$21</f>
        <v>2672.601</v>
      </c>
      <c r="F21" s="12">
        <f>'[1]distributii'!$U$21</f>
        <v>3670.6810000000005</v>
      </c>
      <c r="G21" s="9"/>
      <c r="H21" s="21" t="s">
        <v>19</v>
      </c>
      <c r="I21" s="21"/>
      <c r="J21" s="21"/>
      <c r="K21" s="13">
        <f>'[1]inmagazinat initial declarat'!$D$10</f>
        <v>9700</v>
      </c>
      <c r="L21" s="13">
        <f>'[1]inmagazinat initial declarat'!$E$10</f>
        <v>7073.431770291349</v>
      </c>
    </row>
    <row r="22" spans="2:12" ht="15">
      <c r="B22" s="16" t="s">
        <v>20</v>
      </c>
      <c r="C22" s="16"/>
      <c r="D22" s="16"/>
      <c r="E22" s="7">
        <f>'[1]distributii'!$Q$22</f>
        <v>309153.227</v>
      </c>
      <c r="F22" s="12">
        <f>'[1]distributii'!$U$22</f>
        <v>228577.85299999997</v>
      </c>
      <c r="G22" s="9"/>
      <c r="H22" s="16" t="s">
        <v>20</v>
      </c>
      <c r="I22" s="16"/>
      <c r="J22" s="16"/>
      <c r="K22" s="13">
        <f>'[1]inmagazinat initial declarat'!$D$4</f>
        <v>868076.878</v>
      </c>
      <c r="L22" s="13">
        <f>'[1]inmagazinat initial declarat'!$E$4</f>
        <v>195000</v>
      </c>
    </row>
    <row r="23" spans="2:14" ht="15">
      <c r="B23" s="21" t="s">
        <v>21</v>
      </c>
      <c r="C23" s="21"/>
      <c r="D23" s="21"/>
      <c r="E23" s="7">
        <f>'[1]distributii'!$Q$23</f>
        <v>1270.706</v>
      </c>
      <c r="F23" s="12">
        <f>'[1]distributii'!$U$23</f>
        <v>1340.126</v>
      </c>
      <c r="G23" s="9"/>
      <c r="H23" s="21" t="s">
        <v>21</v>
      </c>
      <c r="I23" s="21"/>
      <c r="J23" s="21"/>
      <c r="K23" s="13"/>
      <c r="L23" s="13"/>
      <c r="M23" s="15"/>
      <c r="N23" s="15"/>
    </row>
    <row r="24" spans="2:14" ht="15">
      <c r="B24" s="21" t="s">
        <v>22</v>
      </c>
      <c r="C24" s="21"/>
      <c r="D24" s="21"/>
      <c r="E24" s="7">
        <f>'[1]distributii'!$Q$24</f>
        <v>1290.8379999999997</v>
      </c>
      <c r="F24" s="12">
        <f>'[1]distributii'!$U$24</f>
        <v>563.0889999999999</v>
      </c>
      <c r="G24" s="9"/>
      <c r="H24" s="21" t="s">
        <v>22</v>
      </c>
      <c r="I24" s="21"/>
      <c r="J24" s="21"/>
      <c r="K24" s="13"/>
      <c r="L24" s="13"/>
      <c r="M24" s="15"/>
      <c r="N24" s="15"/>
    </row>
    <row r="25" spans="2:12" ht="15">
      <c r="B25" s="21" t="s">
        <v>23</v>
      </c>
      <c r="C25" s="21"/>
      <c r="D25" s="21"/>
      <c r="E25" s="7">
        <f>'[1]distributii'!$Q$25</f>
        <v>82.126</v>
      </c>
      <c r="F25" s="12">
        <f>'[1]distributii'!$U$25</f>
        <v>27.837000000000003</v>
      </c>
      <c r="G25" s="9"/>
      <c r="H25" s="21" t="s">
        <v>23</v>
      </c>
      <c r="I25" s="21"/>
      <c r="J25" s="21"/>
      <c r="K25" s="13"/>
      <c r="L25" s="13"/>
    </row>
    <row r="26" spans="2:12" ht="15">
      <c r="B26" s="21" t="s">
        <v>24</v>
      </c>
      <c r="C26" s="21"/>
      <c r="D26" s="21"/>
      <c r="E26" s="7">
        <f>'[1]distributii'!$Q$26</f>
        <v>187.373</v>
      </c>
      <c r="F26" s="12">
        <f>'[1]distributii'!$U$26</f>
        <v>41473.414</v>
      </c>
      <c r="G26" s="9"/>
      <c r="H26" s="21" t="s">
        <v>24</v>
      </c>
      <c r="I26" s="21"/>
      <c r="J26" s="21"/>
      <c r="K26" s="13"/>
      <c r="L26" s="13"/>
    </row>
    <row r="27" spans="2:12" ht="15">
      <c r="B27" s="21" t="s">
        <v>25</v>
      </c>
      <c r="C27" s="21"/>
      <c r="D27" s="21"/>
      <c r="E27" s="7">
        <f>'[1]distributii'!$Q$27</f>
        <v>153.07</v>
      </c>
      <c r="F27" s="12">
        <f>'[1]distributii'!$U$27</f>
        <v>31.78</v>
      </c>
      <c r="G27" s="9"/>
      <c r="H27" s="21" t="s">
        <v>25</v>
      </c>
      <c r="I27" s="21"/>
      <c r="J27" s="21"/>
      <c r="K27" s="13"/>
      <c r="L27" s="13"/>
    </row>
    <row r="28" spans="2:12" ht="15">
      <c r="B28" s="21" t="s">
        <v>26</v>
      </c>
      <c r="C28" s="21"/>
      <c r="D28" s="21"/>
      <c r="E28" s="7">
        <f>'[1]distributii'!$Q$28</f>
        <v>951.245</v>
      </c>
      <c r="F28" s="12">
        <f>'[1]distributii'!$U$28</f>
        <v>1114.884</v>
      </c>
      <c r="G28" s="9"/>
      <c r="H28" s="21" t="s">
        <v>26</v>
      </c>
      <c r="I28" s="21"/>
      <c r="J28" s="21"/>
      <c r="K28" s="13"/>
      <c r="L28" s="13"/>
    </row>
    <row r="29" spans="2:12" ht="15">
      <c r="B29" s="21" t="s">
        <v>27</v>
      </c>
      <c r="C29" s="21"/>
      <c r="D29" s="21"/>
      <c r="E29" s="7">
        <f>'[1]distributii'!$Q$29</f>
        <v>63.547</v>
      </c>
      <c r="F29" s="12">
        <f>'[1]distributii'!$U$29</f>
        <v>163.08700000000002</v>
      </c>
      <c r="G29" s="9"/>
      <c r="H29" s="21" t="s">
        <v>27</v>
      </c>
      <c r="I29" s="21"/>
      <c r="J29" s="21"/>
      <c r="K29" s="13">
        <f>'[1]inmagazinat initial declarat'!$D$8</f>
        <v>300</v>
      </c>
      <c r="L29" s="13"/>
    </row>
    <row r="30" spans="2:12" ht="15">
      <c r="B30" s="21" t="s">
        <v>28</v>
      </c>
      <c r="C30" s="21"/>
      <c r="D30" s="21"/>
      <c r="E30" s="7">
        <f>'[1]distributii'!$Q$30</f>
        <v>159.853</v>
      </c>
      <c r="F30" s="12">
        <f>'[1]distributii'!$U$30</f>
        <v>185.23</v>
      </c>
      <c r="G30" s="9"/>
      <c r="H30" s="21" t="s">
        <v>28</v>
      </c>
      <c r="I30" s="21"/>
      <c r="J30" s="21"/>
      <c r="K30" s="13"/>
      <c r="L30" s="13"/>
    </row>
    <row r="31" spans="2:12" ht="15">
      <c r="B31" s="21" t="s">
        <v>29</v>
      </c>
      <c r="C31" s="21"/>
      <c r="D31" s="21"/>
      <c r="E31" s="7">
        <f>'[1]distributii'!$Q$31</f>
        <v>245.805</v>
      </c>
      <c r="F31" s="12">
        <f>'[1]distributii'!$U$31</f>
        <v>147.062</v>
      </c>
      <c r="G31" s="9"/>
      <c r="H31" s="21" t="s">
        <v>29</v>
      </c>
      <c r="I31" s="21"/>
      <c r="J31" s="21"/>
      <c r="K31" s="13">
        <f>'[1]inmagazinat initial declarat'!$D$18</f>
        <v>2945.431</v>
      </c>
      <c r="L31" s="13">
        <f>'[1]inmagazinat initial declarat'!$E$18</f>
        <v>1354.133</v>
      </c>
    </row>
    <row r="32" spans="2:12" ht="15">
      <c r="B32" s="21" t="s">
        <v>30</v>
      </c>
      <c r="C32" s="21"/>
      <c r="D32" s="21"/>
      <c r="E32" s="7">
        <f>'[1]distributii'!$Q$32</f>
        <v>1734.945</v>
      </c>
      <c r="F32" s="12">
        <f>'[1]distributii'!$U$32</f>
        <v>1506.486</v>
      </c>
      <c r="G32" s="9"/>
      <c r="H32" s="21" t="s">
        <v>30</v>
      </c>
      <c r="I32" s="21"/>
      <c r="J32" s="21"/>
      <c r="K32" s="13">
        <f>'[1]inmagazinat initial declarat'!$D$9</f>
        <v>3700</v>
      </c>
      <c r="L32" s="13">
        <f>'[1]inmagazinat initial declarat'!$E$9</f>
        <v>8000</v>
      </c>
    </row>
    <row r="33" spans="2:14" ht="15">
      <c r="B33" s="21" t="s">
        <v>31</v>
      </c>
      <c r="C33" s="21"/>
      <c r="D33" s="21"/>
      <c r="E33" s="7">
        <f>'[1]distributii'!$Q$33</f>
        <v>53.56</v>
      </c>
      <c r="F33" s="12">
        <f>'[1]distributii'!$U$33</f>
        <v>27.887</v>
      </c>
      <c r="G33" s="9"/>
      <c r="H33" s="21" t="s">
        <v>31</v>
      </c>
      <c r="I33" s="21"/>
      <c r="J33" s="21"/>
      <c r="K33" s="13"/>
      <c r="L33" s="13"/>
      <c r="M33" s="15"/>
      <c r="N33" s="15"/>
    </row>
    <row r="34" spans="2:12" ht="15">
      <c r="B34" s="21" t="s">
        <v>32</v>
      </c>
      <c r="C34" s="21"/>
      <c r="D34" s="21"/>
      <c r="E34" s="7">
        <f>'[1]distributii'!$Q$34</f>
        <v>1415.446</v>
      </c>
      <c r="F34" s="12">
        <f>'[1]distributii'!$U$34</f>
        <v>1011.6610000000001</v>
      </c>
      <c r="G34" s="9"/>
      <c r="H34" s="21" t="s">
        <v>32</v>
      </c>
      <c r="I34" s="21"/>
      <c r="J34" s="21"/>
      <c r="K34" s="13">
        <f>'[1]inmagazinat initial declarat'!$D$7</f>
        <v>4000</v>
      </c>
      <c r="L34" s="13">
        <f>'[1]inmagazinat initial declarat'!$E$7</f>
        <v>2000</v>
      </c>
    </row>
    <row r="35" spans="2:12" ht="15">
      <c r="B35" s="21" t="s">
        <v>33</v>
      </c>
      <c r="C35" s="21"/>
      <c r="D35" s="21"/>
      <c r="E35" s="7">
        <f>'[1]distributii'!$Q$35</f>
        <v>4176.721</v>
      </c>
      <c r="F35" s="12">
        <f>'[1]distributii'!$U$35</f>
        <v>6822.344999999999</v>
      </c>
      <c r="G35" s="9"/>
      <c r="H35" s="21" t="s">
        <v>33</v>
      </c>
      <c r="I35" s="21"/>
      <c r="J35" s="21"/>
      <c r="K35" s="13"/>
      <c r="L35" s="13"/>
    </row>
    <row r="36" spans="2:12" ht="15">
      <c r="B36" s="21" t="s">
        <v>34</v>
      </c>
      <c r="C36" s="21"/>
      <c r="D36" s="21"/>
      <c r="E36" s="7">
        <f>'[1]distributii'!$Q$36</f>
        <v>102.43799999999999</v>
      </c>
      <c r="F36" s="12">
        <f>'[1]distributii'!$U$36</f>
        <v>768.332</v>
      </c>
      <c r="G36" s="9"/>
      <c r="H36" s="21" t="s">
        <v>34</v>
      </c>
      <c r="I36" s="21"/>
      <c r="J36" s="21"/>
      <c r="K36" s="13"/>
      <c r="L36" s="13"/>
    </row>
    <row r="37" spans="2:14" ht="15">
      <c r="B37" s="21" t="s">
        <v>35</v>
      </c>
      <c r="C37" s="21"/>
      <c r="D37" s="21"/>
      <c r="E37" s="7">
        <f>'[1]distributii'!$Q$37</f>
        <v>651.352</v>
      </c>
      <c r="F37" s="12">
        <f>'[1]distributii'!$U$37</f>
        <v>125.10499999999999</v>
      </c>
      <c r="G37" s="9"/>
      <c r="H37" s="21" t="s">
        <v>35</v>
      </c>
      <c r="I37" s="21"/>
      <c r="J37" s="21"/>
      <c r="K37" s="13"/>
      <c r="L37" s="13"/>
      <c r="M37" s="15"/>
      <c r="N37" s="15"/>
    </row>
    <row r="38" spans="2:12" ht="15">
      <c r="B38" s="16" t="s">
        <v>36</v>
      </c>
      <c r="C38" s="16"/>
      <c r="D38" s="16"/>
      <c r="E38" s="7">
        <f>'[1]distributii'!$Q$45+'[1]distributii'!$Q$46</f>
        <v>16.237000000000002</v>
      </c>
      <c r="F38" s="12">
        <f>'[1]distributii'!$U$45+'[1]distributii'!$U$46</f>
        <v>8.372</v>
      </c>
      <c r="G38" s="9"/>
      <c r="H38" s="16" t="s">
        <v>36</v>
      </c>
      <c r="I38" s="16"/>
      <c r="J38" s="16"/>
      <c r="K38" s="13"/>
      <c r="L38" s="13"/>
    </row>
    <row r="39" spans="2:14" ht="15">
      <c r="B39" s="21" t="s">
        <v>37</v>
      </c>
      <c r="C39" s="21"/>
      <c r="D39" s="21"/>
      <c r="E39" s="7">
        <f>'[1]distributii'!$Q$39</f>
        <v>545.042</v>
      </c>
      <c r="F39" s="12">
        <f>'[1]distributii'!$U$39</f>
        <v>444.24499999999995</v>
      </c>
      <c r="G39" s="9"/>
      <c r="H39" s="21" t="s">
        <v>37</v>
      </c>
      <c r="I39" s="21"/>
      <c r="J39" s="21"/>
      <c r="K39" s="13"/>
      <c r="L39" s="13"/>
      <c r="M39" s="15"/>
      <c r="N39" s="15"/>
    </row>
    <row r="40" spans="2:14" ht="15">
      <c r="B40" s="21" t="s">
        <v>38</v>
      </c>
      <c r="C40" s="21"/>
      <c r="D40" s="21"/>
      <c r="E40" s="7">
        <f>'[1]distributii'!$Q$40</f>
        <v>142.811</v>
      </c>
      <c r="F40" s="12">
        <f>'[1]distributii'!$U$40</f>
        <v>363.297</v>
      </c>
      <c r="G40" s="9"/>
      <c r="H40" s="21" t="s">
        <v>38</v>
      </c>
      <c r="I40" s="21"/>
      <c r="J40" s="21"/>
      <c r="K40" s="13"/>
      <c r="L40" s="13"/>
      <c r="M40" s="15"/>
      <c r="N40" s="15"/>
    </row>
    <row r="41" spans="2:14" ht="15">
      <c r="B41" s="16" t="s">
        <v>39</v>
      </c>
      <c r="C41" s="16"/>
      <c r="D41" s="16"/>
      <c r="E41" s="7">
        <f>'[1]distributii'!$Q$38</f>
        <v>111.033</v>
      </c>
      <c r="F41" s="12">
        <f>'[1]distributii'!$U$38</f>
        <v>99.45600000000002</v>
      </c>
      <c r="G41" s="9"/>
      <c r="H41" s="16" t="s">
        <v>39</v>
      </c>
      <c r="I41" s="16"/>
      <c r="J41" s="16"/>
      <c r="K41" s="13"/>
      <c r="L41" s="13"/>
      <c r="M41" s="15"/>
      <c r="N41" s="15"/>
    </row>
    <row r="42" spans="2:14" ht="15">
      <c r="B42" s="21" t="s">
        <v>40</v>
      </c>
      <c r="C42" s="21"/>
      <c r="D42" s="21"/>
      <c r="E42" s="7">
        <f>'[1]distributii'!$Q$41</f>
        <v>344.45</v>
      </c>
      <c r="F42" s="12">
        <f>'[1]distributii'!$U$41</f>
        <v>579.06</v>
      </c>
      <c r="G42" s="9"/>
      <c r="H42" s="21" t="s">
        <v>40</v>
      </c>
      <c r="I42" s="21"/>
      <c r="J42" s="21"/>
      <c r="K42" s="13"/>
      <c r="L42" s="13"/>
      <c r="M42" s="15"/>
      <c r="N42" s="15"/>
    </row>
    <row r="43" spans="2:13" ht="15">
      <c r="B43" s="21" t="s">
        <v>41</v>
      </c>
      <c r="C43" s="21"/>
      <c r="D43" s="21"/>
      <c r="E43" s="7">
        <f>'[1]distributii'!$Q$42</f>
        <v>753.649</v>
      </c>
      <c r="F43" s="12">
        <f>'[1]distributii'!$U$42</f>
        <v>1104.603</v>
      </c>
      <c r="G43" s="9"/>
      <c r="H43" s="21" t="s">
        <v>41</v>
      </c>
      <c r="I43" s="21"/>
      <c r="J43" s="21"/>
      <c r="K43" s="13"/>
      <c r="L43" s="13"/>
      <c r="M43" s="13"/>
    </row>
    <row r="44" spans="2:12" ht="15">
      <c r="B44" s="6" t="s">
        <v>42</v>
      </c>
      <c r="C44" s="6"/>
      <c r="D44" s="6"/>
      <c r="E44" s="7">
        <f>'[1]distributii'!$Q$44</f>
        <v>3787.964</v>
      </c>
      <c r="F44" s="12">
        <f>'[1]distributii'!$U$44</f>
        <v>4212.411</v>
      </c>
      <c r="G44" s="9"/>
      <c r="H44" s="6" t="s">
        <v>42</v>
      </c>
      <c r="I44" s="6"/>
      <c r="J44" s="6"/>
      <c r="K44" s="13"/>
      <c r="L44" s="13"/>
    </row>
    <row r="45" spans="2:8" ht="15">
      <c r="B45" s="10" t="s">
        <v>53</v>
      </c>
      <c r="E45" s="7">
        <f>'[1]distributii'!$Q$43</f>
        <v>97.987</v>
      </c>
      <c r="F45" s="12">
        <f>'[1]distributii'!$U$43</f>
        <v>142.94400000000002</v>
      </c>
      <c r="H45" s="10" t="s">
        <v>53</v>
      </c>
    </row>
    <row r="46" spans="4:8" ht="15">
      <c r="D46" s="8" t="s">
        <v>46</v>
      </c>
      <c r="E46" s="14">
        <f>SUM(E7:E45)</f>
        <v>677729.401</v>
      </c>
      <c r="F46" s="14">
        <f>SUM(F7:F45)</f>
        <v>439736.2759999999</v>
      </c>
      <c r="H46" s="8" t="s">
        <v>58</v>
      </c>
    </row>
    <row r="47" spans="8:12" ht="15">
      <c r="H47" s="10" t="s">
        <v>54</v>
      </c>
      <c r="K47" s="13">
        <f>'[1]inmagazinat initial declarat'!$D$19</f>
        <v>28137.372</v>
      </c>
      <c r="L47" s="13">
        <v>0</v>
      </c>
    </row>
    <row r="48" spans="5:12" ht="15">
      <c r="E48" s="5"/>
      <c r="F48" s="5"/>
      <c r="H48" s="10" t="s">
        <v>55</v>
      </c>
      <c r="K48" s="13">
        <f>'[1]inmagazinat initial declarat'!$D$13</f>
        <v>30000</v>
      </c>
      <c r="L48" s="13">
        <f>'[1]inmagazinat initial declarat'!$E$13</f>
        <v>76506.621</v>
      </c>
    </row>
    <row r="49" spans="5:12" ht="15">
      <c r="E49" s="5"/>
      <c r="F49" s="5"/>
      <c r="H49" s="10" t="s">
        <v>57</v>
      </c>
      <c r="K49" s="13">
        <f>'[1]inmagazinat initial declarat'!$D$14</f>
        <v>4393.281</v>
      </c>
      <c r="L49" s="13">
        <f>'[1]inmagazinat initial declarat'!$E$14</f>
        <v>12019.338</v>
      </c>
    </row>
    <row r="50" spans="8:12" ht="15">
      <c r="H50" s="10" t="s">
        <v>56</v>
      </c>
      <c r="K50" s="13">
        <f>'[1]inmagazinat initial declarat'!$D$15</f>
        <v>38549.094</v>
      </c>
      <c r="L50" s="13">
        <f>'[1]inmagazinat initial declarat'!$E$15</f>
        <v>5895.04</v>
      </c>
    </row>
    <row r="51" spans="8:12" ht="15">
      <c r="H51" s="10" t="s">
        <v>60</v>
      </c>
      <c r="K51" s="13">
        <f>'[1]inmagazinat initial declarat'!$D$11</f>
        <v>77735.283</v>
      </c>
      <c r="L51" s="13">
        <f>'[1]inmagazinat initial declarat'!$E$11</f>
        <v>62493.537</v>
      </c>
    </row>
    <row r="52" spans="10:12" ht="15">
      <c r="J52" s="8" t="s">
        <v>46</v>
      </c>
      <c r="K52" s="14">
        <f>SUM(K7:K51)</f>
        <v>1496184.1180000002</v>
      </c>
      <c r="L52" s="14">
        <f>SUM(L7:L51)</f>
        <v>398789.80177029135</v>
      </c>
    </row>
    <row r="53" spans="5:6" ht="15">
      <c r="E53" s="13"/>
      <c r="F53" s="13"/>
    </row>
    <row r="54" spans="5:12" ht="15">
      <c r="E54" s="13"/>
      <c r="F54" s="13"/>
      <c r="K54" s="13"/>
      <c r="L54" s="13"/>
    </row>
    <row r="55" spans="5:12" ht="15">
      <c r="E55" s="13"/>
      <c r="F55" s="13"/>
      <c r="H55" s="13"/>
      <c r="L55" s="13"/>
    </row>
    <row r="56" spans="5:6" ht="15">
      <c r="E56" s="13"/>
      <c r="F56" s="13"/>
    </row>
    <row r="57" spans="5:6" ht="15">
      <c r="E57" s="13"/>
      <c r="F57" s="13"/>
    </row>
    <row r="58" spans="5:6" ht="15">
      <c r="E58" s="13"/>
      <c r="F58" s="13"/>
    </row>
    <row r="59" spans="5:6" ht="15">
      <c r="E59" s="13"/>
      <c r="F59" s="13"/>
    </row>
    <row r="60" spans="5:6" ht="15">
      <c r="E60" s="13"/>
      <c r="F60" s="13"/>
    </row>
    <row r="61" spans="5:6" ht="15">
      <c r="E61" s="13"/>
      <c r="F61" s="13"/>
    </row>
    <row r="63" spans="5:6" ht="15">
      <c r="E63" s="13"/>
      <c r="F63" s="13"/>
    </row>
    <row r="64" spans="5:6" ht="15">
      <c r="E64" s="13"/>
      <c r="F64" s="13"/>
    </row>
    <row r="66" spans="5:6" ht="15">
      <c r="E66" s="14"/>
      <c r="F66" s="14"/>
    </row>
    <row r="67" spans="5:6" ht="15">
      <c r="E67" s="13"/>
      <c r="F67" s="13"/>
    </row>
  </sheetData>
  <sheetProtection/>
  <mergeCells count="67"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37:J37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 flori</cp:lastModifiedBy>
  <dcterms:created xsi:type="dcterms:W3CDTF">2013-04-30T08:59:04Z</dcterms:created>
  <dcterms:modified xsi:type="dcterms:W3CDTF">2013-07-15T10:56:29Z</dcterms:modified>
  <cp:category/>
  <cp:version/>
  <cp:contentType/>
  <cp:contentStatus/>
</cp:coreProperties>
</file>