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35" windowHeight="7425" activeTab="1"/>
  </bookViews>
  <sheets>
    <sheet name="banda" sheetId="1" r:id="rId1"/>
    <sheet name="producatori" sheetId="2" r:id="rId2"/>
    <sheet name="furnizori" sheetId="3" r:id="rId3"/>
    <sheet name="stoc minim" sheetId="4" r:id="rId4"/>
  </sheets>
  <externalReferences>
    <externalReference r:id="rId7"/>
  </externalReferences>
  <definedNames>
    <definedName name="A">'[1]Baza'!#REF!</definedName>
  </definedNames>
  <calcPr fullCalcOnLoad="1"/>
</workbook>
</file>

<file path=xl/sharedStrings.xml><?xml version="1.0" encoding="utf-8"?>
<sst xmlns="http://schemas.openxmlformats.org/spreadsheetml/2006/main" count="137" uniqueCount="107">
  <si>
    <t xml:space="preserve">cantitatea totală lunară de gaze naturale rezultată din activitatea de producţie pe care producătorii au obligaţia să o pună la dispoziţia furnizorilor în scopul asigurării necesarului de consum pentru piaţa reglementată </t>
  </si>
  <si>
    <t>MWh</t>
  </si>
  <si>
    <t>Raffles Energy SRL</t>
  </si>
  <si>
    <t>Foraj Sonde Craiova SA</t>
  </si>
  <si>
    <t>OMV Petrom SA</t>
  </si>
  <si>
    <t>SNGN Romgaz SA</t>
  </si>
  <si>
    <t>Amarad Simleul Silvaniei</t>
  </si>
  <si>
    <t>Berg Sistem Gaz Bucuresti</t>
  </si>
  <si>
    <t>Congaz Constanta</t>
  </si>
  <si>
    <t>Cordun Gaz Cordun</t>
  </si>
  <si>
    <t>Covi Construct Voluntari</t>
  </si>
  <si>
    <t>Cpl Concordia Cluj</t>
  </si>
  <si>
    <t>Design Proiect Iasi</t>
  </si>
  <si>
    <t>Distrigaz Vest Oradea</t>
  </si>
  <si>
    <t>E.ON Energie Romania</t>
  </si>
  <si>
    <t>Euro Seven Industry Bucuresti</t>
  </si>
  <si>
    <t>Gaz Est Vaslui</t>
  </si>
  <si>
    <t>Gaz Nord Est Harlau</t>
  </si>
  <si>
    <t>Gaz Sud Distributie Bucuresti</t>
  </si>
  <si>
    <t>Gazvest Arad</t>
  </si>
  <si>
    <t xml:space="preserve">GDF Suez Energy Romania </t>
  </si>
  <si>
    <t>Grup Dezvoltare Retele Bucuresti</t>
  </si>
  <si>
    <t>Harghita Gaz Odorheiu Secuiesc</t>
  </si>
  <si>
    <t>Instant Construct Company</t>
  </si>
  <si>
    <t>Intergaz Est Zimnicea</t>
  </si>
  <si>
    <t>Macin Gaz</t>
  </si>
  <si>
    <t>Megaconstruct Bucuresti</t>
  </si>
  <si>
    <t>Mehedinti Gaz Drobeta Turnu Severin</t>
  </si>
  <si>
    <t>Mihoc Oil Simionesti</t>
  </si>
  <si>
    <t>MM Data Bucuresti</t>
  </si>
  <si>
    <t>Nord Gaz Radauti</t>
  </si>
  <si>
    <t>Oligopol Brasov</t>
  </si>
  <si>
    <t>Ottogaz Otopeni</t>
  </si>
  <si>
    <t>Prisma Serv Company Iasi</t>
  </si>
  <si>
    <t>Progaz Campina</t>
  </si>
  <si>
    <t>Romgaz</t>
  </si>
  <si>
    <t>Salgaz Salonta</t>
  </si>
  <si>
    <t>Ten Gaz Campulung</t>
  </si>
  <si>
    <t>Tehnologica Radion</t>
  </si>
  <si>
    <t>Timgaz Buzias</t>
  </si>
  <si>
    <t>Tulcea Gaz Tulcea</t>
  </si>
  <si>
    <t>Wirom Gas Bucuresti</t>
  </si>
  <si>
    <t>CPET</t>
  </si>
  <si>
    <t>NC</t>
  </si>
  <si>
    <t>Vega 93</t>
  </si>
  <si>
    <t>Q(cpet)=</t>
  </si>
  <si>
    <t>Q(nc)=</t>
  </si>
  <si>
    <t>Q(CPET)=</t>
  </si>
  <si>
    <t>Q(NC)=</t>
  </si>
  <si>
    <t>Amromco Energy SRL</t>
  </si>
  <si>
    <t>Gazmir Iasi</t>
  </si>
  <si>
    <t xml:space="preserve">Premier Energy </t>
  </si>
  <si>
    <r>
      <t xml:space="preserve">Cantitatea de gaze naturale din productia interna necesara fiecarui furnizor pentru acoperirea necesarului de </t>
    </r>
    <r>
      <rPr>
        <b/>
        <sz val="11"/>
        <color indexed="8"/>
        <rFont val="Calibri"/>
        <family val="2"/>
      </rPr>
      <t>consum lunar curent</t>
    </r>
    <r>
      <rPr>
        <sz val="11"/>
        <color theme="1"/>
        <rFont val="Calibri"/>
        <family val="2"/>
      </rPr>
      <t xml:space="preserve"> al clientilor din piata reglementata</t>
    </r>
  </si>
  <si>
    <t>TOTAL</t>
  </si>
  <si>
    <t>pentru perioada 1 mai 2014 – 31 octombrie 2014</t>
  </si>
  <si>
    <t>pentru perioada 1 noiembrie 2014 – 30 aprilie 2015</t>
  </si>
  <si>
    <t>(cf. adresei ANRE nr. 23365/10.04.2014)</t>
  </si>
  <si>
    <t>MAI</t>
  </si>
  <si>
    <r>
      <t xml:space="preserve">Cantitatea totală lunară de gaze naturale rezultată din activitatea de producţie pe care producătorii au obligaţia să o pună la dispoziţia furnizorilor în scopul asigurării necesarului de consum  pentru piaţa reglementată  pentru luna </t>
    </r>
    <r>
      <rPr>
        <b/>
        <sz val="11"/>
        <color indexed="8"/>
        <rFont val="Calibri"/>
        <family val="2"/>
      </rPr>
      <t>mai 2014</t>
    </r>
    <r>
      <rPr>
        <sz val="11"/>
        <color theme="1"/>
        <rFont val="Calibri"/>
        <family val="2"/>
      </rPr>
      <t xml:space="preserve"> este de  </t>
    </r>
    <r>
      <rPr>
        <b/>
        <sz val="11"/>
        <color indexed="8"/>
        <rFont val="Calibri"/>
        <family val="2"/>
      </rPr>
      <t>3,300,000.000 MWh</t>
    </r>
    <r>
      <rPr>
        <sz val="11"/>
        <color theme="1"/>
        <rFont val="Calibri"/>
        <family val="2"/>
      </rPr>
      <t>, din care:</t>
    </r>
  </si>
  <si>
    <r>
      <rPr>
        <b/>
        <sz val="11"/>
        <color indexed="8"/>
        <rFont val="Calibri"/>
        <family val="2"/>
      </rPr>
      <t>Stocul minim</t>
    </r>
    <r>
      <rPr>
        <sz val="11"/>
        <color theme="1"/>
        <rFont val="Calibri"/>
        <family val="2"/>
      </rPr>
      <t xml:space="preserve"> de gaze naturale pe care titularii licentei de furnizare au obligatia sa-l detina</t>
    </r>
  </si>
  <si>
    <t>in depozitele de inmagazinare subterana la incheierea fazei de injectie a ciclului de inmagazinare,</t>
  </si>
  <si>
    <r>
      <t xml:space="preserve">pentru piata reglementata, defalcat pe </t>
    </r>
    <r>
      <rPr>
        <b/>
        <sz val="11"/>
        <color indexed="8"/>
        <rFont val="Calibri"/>
        <family val="2"/>
      </rPr>
      <t xml:space="preserve">CPET SI NC </t>
    </r>
    <r>
      <rPr>
        <sz val="11"/>
        <color theme="1"/>
        <rFont val="Calibri"/>
        <family val="2"/>
      </rPr>
      <t xml:space="preserve">proportional cu necesarul de consum estimat al </t>
    </r>
  </si>
  <si>
    <t>clientilor din piata reglementata transmis de catre fiecare furnizor pentru perioada</t>
  </si>
  <si>
    <t xml:space="preserve"> 01 noiembrie 2014 - 30 aprilie 2015 (adresa ANRE nr. 23365/10.04.2014)</t>
  </si>
  <si>
    <t>FURNIZOR</t>
  </si>
  <si>
    <t>Stoc minim piata reglementata - MWh</t>
  </si>
  <si>
    <t>S.C. Amarad  Distributie S.A.</t>
  </si>
  <si>
    <t>S.C. Apopi &amp; Blumen S.R.L.</t>
  </si>
  <si>
    <t>S.C. Berg Sistem Gaz S.A.</t>
  </si>
  <si>
    <t>S.C. Congaz S.A.</t>
  </si>
  <si>
    <t>S.C. Cordun Gaz S.A.</t>
  </si>
  <si>
    <t>S.C. Covi Construct 2000 S.R.L.</t>
  </si>
  <si>
    <t>S.C. CPL Concordia Filiala Cluj S.R.L.</t>
  </si>
  <si>
    <t>S.C. Design Proiect S.R.L.</t>
  </si>
  <si>
    <t>S.C. Distrigaz Vest S.A. Oradea</t>
  </si>
  <si>
    <t>S.C. E ON ENERGIE Romania S.A.</t>
  </si>
  <si>
    <t>S.C. Euro Seven Industry S.R.L.</t>
  </si>
  <si>
    <t>S.C. Gaz  Est S.A. Vaslui</t>
  </si>
  <si>
    <t>S.C. Gaz  Nord Est S.A. Harlau</t>
  </si>
  <si>
    <t>S.C. Gaz  Sud S.A. Ghermanesti</t>
  </si>
  <si>
    <t>S.C. Gaz  Vest S.A. Arad</t>
  </si>
  <si>
    <t>S.C. Gazmir Iasi S.R.L.</t>
  </si>
  <si>
    <t>S.C. GDF Suez Energy Romania S.A.</t>
  </si>
  <si>
    <t>S.C. Grup Dezvoltare Retele S.A.</t>
  </si>
  <si>
    <t>S.C. Hargaz Harghita Gaz S.A.</t>
  </si>
  <si>
    <t>S.C. Instant Construct Company S.A.</t>
  </si>
  <si>
    <t>S.C. Intergaz Est S.R.L.</t>
  </si>
  <si>
    <t>S.C. MM Data S.R.L. Bucuresti</t>
  </si>
  <si>
    <t>S.C. Macin Gaz S.R.L. Braila</t>
  </si>
  <si>
    <t>S.C. Megaconstruct S.A. Bucuresti</t>
  </si>
  <si>
    <t>S.C. Mehedinti Gaz S.A.</t>
  </si>
  <si>
    <t>S.C. Mihoc Oil S.R.L.</t>
  </si>
  <si>
    <t>S.C. Nord Gaz S.R.L. Suceava</t>
  </si>
  <si>
    <t>S.C. Oligopol S.R.L.</t>
  </si>
  <si>
    <t>S.C. Otto Gaz S.R.L.</t>
  </si>
  <si>
    <t>S.C. Premier Energy S.R.L.</t>
  </si>
  <si>
    <t>S.C. Prisma Serv Company S.R.L. Iasi</t>
  </si>
  <si>
    <t>S.C. Progaz P&amp;D S.A. Campina</t>
  </si>
  <si>
    <t>S.N.G.N. Romgaz S.A.Medias</t>
  </si>
  <si>
    <t>S.C. Salgaz S.A. Salonta</t>
  </si>
  <si>
    <t>S.C. Tehnologica Radion S.R.L.</t>
  </si>
  <si>
    <t>S.C. Ten Gaz S.R.L.</t>
  </si>
  <si>
    <t>S.C. Timgaz S.A.</t>
  </si>
  <si>
    <t>S.C. Tulcea Gaz S.A.</t>
  </si>
  <si>
    <t>S.C. VEGA' 93 S.R.L. Galati</t>
  </si>
  <si>
    <t>S.C. Wirom Gaz S.A. Bucuresti</t>
  </si>
  <si>
    <t>T   O   T   A   L</t>
  </si>
</sst>
</file>

<file path=xl/styles.xml><?xml version="1.0" encoding="utf-8"?>
<styleSheet xmlns="http://schemas.openxmlformats.org/spreadsheetml/2006/main">
  <numFmts count="1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(* #,##0.00_);_(* \(#,##0.00\);_(* &quot;-&quot;??_);_(@_)"/>
    <numFmt numFmtId="165" formatCode="#,##0.000"/>
    <numFmt numFmtId="166" formatCode="0.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2"/>
      <name val="Arial CE"/>
      <family val="0"/>
    </font>
    <font>
      <i/>
      <sz val="11"/>
      <color indexed="8"/>
      <name val="Calibri"/>
      <family val="2"/>
    </font>
    <font>
      <b/>
      <sz val="14"/>
      <color indexed="8"/>
      <name val="Calibri"/>
      <family val="2"/>
    </font>
    <font>
      <b/>
      <i/>
      <sz val="9"/>
      <color indexed="8"/>
      <name val="Calibri"/>
      <family val="2"/>
    </font>
    <font>
      <b/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theme="1"/>
      <name val="Calibri"/>
      <family val="2"/>
    </font>
    <font>
      <b/>
      <i/>
      <sz val="9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double"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/>
      <right style="thin"/>
      <top style="thin"/>
      <bottom style="thin"/>
    </border>
    <border>
      <left style="double"/>
      <right/>
      <top style="thin"/>
      <bottom/>
    </border>
    <border>
      <left/>
      <right style="thin"/>
      <top style="thin"/>
      <bottom/>
    </border>
    <border>
      <left style="double"/>
      <right/>
      <top/>
      <bottom style="double"/>
    </border>
    <border>
      <left/>
      <right style="thin"/>
      <top/>
      <bottom style="double"/>
    </border>
    <border>
      <left/>
      <right/>
      <top/>
      <bottom style="double"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thin"/>
      <right style="double"/>
      <top style="thin"/>
      <bottom/>
    </border>
    <border>
      <left style="thin"/>
      <right style="double"/>
      <top/>
      <bottom style="double"/>
    </border>
    <border>
      <left style="double"/>
      <right/>
      <top style="thin"/>
      <bottom style="thin"/>
    </border>
    <border>
      <left style="double"/>
      <right/>
      <top style="double"/>
      <bottom/>
    </border>
    <border>
      <left/>
      <right style="thin"/>
      <top style="double"/>
      <bottom/>
    </border>
    <border>
      <left style="double"/>
      <right/>
      <top/>
      <bottom style="thin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</borders>
  <cellStyleXfs count="8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4" fontId="5" fillId="33" borderId="9" applyNumberFormat="0" applyProtection="0">
      <alignment vertical="center"/>
    </xf>
    <xf numFmtId="4" fontId="5" fillId="33" borderId="9" applyNumberFormat="0" applyProtection="0">
      <alignment horizontal="left" vertical="center" indent="1"/>
    </xf>
    <xf numFmtId="0" fontId="3" fillId="34" borderId="9" applyNumberFormat="0" applyProtection="0">
      <alignment horizontal="left" vertical="center" indent="1"/>
    </xf>
    <xf numFmtId="4" fontId="5" fillId="35" borderId="9" applyNumberFormat="0" applyProtection="0">
      <alignment horizontal="right" vertical="center"/>
    </xf>
    <xf numFmtId="0" fontId="3" fillId="34" borderId="9" applyNumberFormat="0" applyProtection="0">
      <alignment horizontal="left" vertical="center" indent="1"/>
    </xf>
    <xf numFmtId="0" fontId="3" fillId="34" borderId="9" applyNumberFormat="0" applyProtection="0">
      <alignment horizontal="left" vertical="center" indent="1"/>
    </xf>
    <xf numFmtId="0" fontId="6" fillId="0" borderId="0">
      <alignment/>
      <protection/>
    </xf>
    <xf numFmtId="0" fontId="38" fillId="0" borderId="0" applyNumberFormat="0" applyFill="0" applyBorder="0" applyAlignment="0" applyProtection="0"/>
    <xf numFmtId="0" fontId="39" fillId="0" borderId="10" applyNumberFormat="0" applyFill="0" applyAlignment="0" applyProtection="0"/>
    <xf numFmtId="0" fontId="40" fillId="0" borderId="0" applyNumberFormat="0" applyFill="0" applyBorder="0" applyAlignment="0" applyProtection="0"/>
  </cellStyleXfs>
  <cellXfs count="64">
    <xf numFmtId="0" fontId="0" fillId="0" borderId="0" xfId="0" applyFont="1" applyAlignment="1">
      <alignment/>
    </xf>
    <xf numFmtId="165" fontId="0" fillId="0" borderId="0" xfId="0" applyNumberFormat="1" applyAlignment="1">
      <alignment/>
    </xf>
    <xf numFmtId="0" fontId="39" fillId="0" borderId="0" xfId="0" applyFont="1" applyAlignment="1">
      <alignment/>
    </xf>
    <xf numFmtId="165" fontId="39" fillId="0" borderId="0" xfId="0" applyNumberFormat="1" applyFont="1" applyAlignment="1">
      <alignment/>
    </xf>
    <xf numFmtId="0" fontId="39" fillId="0" borderId="0" xfId="0" applyFont="1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Font="1" applyAlignment="1">
      <alignment/>
    </xf>
    <xf numFmtId="165" fontId="0" fillId="0" borderId="0" xfId="0" applyNumberFormat="1" applyFont="1" applyAlignment="1">
      <alignment/>
    </xf>
    <xf numFmtId="165" fontId="0" fillId="0" borderId="0" xfId="0" applyNumberFormat="1" applyFont="1" applyAlignment="1">
      <alignment horizontal="right"/>
    </xf>
    <xf numFmtId="166" fontId="3" fillId="0" borderId="0" xfId="15" applyNumberFormat="1" applyFont="1" applyFill="1" applyBorder="1">
      <alignment/>
      <protection/>
    </xf>
    <xf numFmtId="165" fontId="3" fillId="0" borderId="0" xfId="15" applyNumberFormat="1" applyFont="1" applyFill="1" applyBorder="1" applyAlignment="1">
      <alignment horizontal="right"/>
      <protection/>
    </xf>
    <xf numFmtId="165" fontId="0" fillId="0" borderId="0" xfId="0" applyNumberFormat="1" applyAlignment="1">
      <alignment horizontal="right"/>
    </xf>
    <xf numFmtId="166" fontId="3" fillId="0" borderId="0" xfId="15" applyNumberFormat="1" applyFont="1" applyFill="1" applyBorder="1" applyAlignment="1">
      <alignment horizontal="left"/>
      <protection/>
    </xf>
    <xf numFmtId="165" fontId="3" fillId="0" borderId="0" xfId="15" applyNumberFormat="1" applyFont="1" applyFill="1" applyBorder="1" applyAlignment="1">
      <alignment vertical="center"/>
      <protection/>
    </xf>
    <xf numFmtId="165" fontId="3" fillId="0" borderId="0" xfId="15" applyNumberFormat="1" applyFont="1" applyFill="1" applyBorder="1" applyAlignment="1">
      <alignment vertical="top"/>
      <protection/>
    </xf>
    <xf numFmtId="165" fontId="3" fillId="0" borderId="0" xfId="15" applyNumberFormat="1" applyFont="1" applyFill="1" applyBorder="1" applyAlignment="1">
      <alignment/>
      <protection/>
    </xf>
    <xf numFmtId="166" fontId="3" fillId="0" borderId="0" xfId="15" applyNumberFormat="1" applyFont="1" applyFill="1" applyBorder="1" applyAlignment="1">
      <alignment horizontal="left"/>
      <protection/>
    </xf>
    <xf numFmtId="166" fontId="3" fillId="0" borderId="0" xfId="15" applyNumberFormat="1" applyFont="1" applyFill="1" applyBorder="1" applyAlignment="1">
      <alignment horizontal="left" vertical="top"/>
      <protection/>
    </xf>
    <xf numFmtId="17" fontId="39" fillId="0" borderId="0" xfId="0" applyNumberFormat="1" applyFont="1" applyAlignment="1">
      <alignment/>
    </xf>
    <xf numFmtId="0" fontId="39" fillId="0" borderId="0" xfId="0" applyFont="1" applyAlignment="1">
      <alignment horizontal="left"/>
    </xf>
    <xf numFmtId="165" fontId="39" fillId="0" borderId="0" xfId="0" applyNumberFormat="1" applyFont="1" applyAlignment="1">
      <alignment horizontal="right"/>
    </xf>
    <xf numFmtId="17" fontId="39" fillId="0" borderId="0" xfId="0" applyNumberFormat="1" applyFont="1" applyAlignment="1">
      <alignment horizontal="right"/>
    </xf>
    <xf numFmtId="0" fontId="0" fillId="0" borderId="0" xfId="65">
      <alignment/>
      <protection/>
    </xf>
    <xf numFmtId="4" fontId="0" fillId="0" borderId="0" xfId="65" applyNumberFormat="1">
      <alignment/>
      <protection/>
    </xf>
    <xf numFmtId="0" fontId="0" fillId="0" borderId="0" xfId="65" applyFont="1">
      <alignment/>
      <protection/>
    </xf>
    <xf numFmtId="4" fontId="0" fillId="0" borderId="0" xfId="65" applyNumberFormat="1" applyFont="1">
      <alignment/>
      <protection/>
    </xf>
    <xf numFmtId="0" fontId="41" fillId="0" borderId="0" xfId="65" applyFont="1">
      <alignment/>
      <protection/>
    </xf>
    <xf numFmtId="4" fontId="39" fillId="0" borderId="11" xfId="65" applyNumberFormat="1" applyFont="1" applyBorder="1" applyAlignment="1">
      <alignment horizontal="center"/>
      <protection/>
    </xf>
    <xf numFmtId="4" fontId="0" fillId="0" borderId="11" xfId="65" applyNumberFormat="1" applyBorder="1" applyAlignment="1">
      <alignment horizontal="center"/>
      <protection/>
    </xf>
    <xf numFmtId="4" fontId="0" fillId="0" borderId="12" xfId="65" applyNumberFormat="1" applyBorder="1" applyAlignment="1">
      <alignment horizontal="center"/>
      <protection/>
    </xf>
    <xf numFmtId="0" fontId="42" fillId="36" borderId="0" xfId="65" applyFont="1" applyFill="1" applyAlignment="1">
      <alignment horizontal="center"/>
      <protection/>
    </xf>
    <xf numFmtId="4" fontId="43" fillId="36" borderId="13" xfId="65" applyNumberFormat="1" applyFont="1" applyFill="1" applyBorder="1">
      <alignment/>
      <protection/>
    </xf>
    <xf numFmtId="4" fontId="0" fillId="36" borderId="14" xfId="65" applyNumberFormat="1" applyFont="1" applyFill="1" applyBorder="1">
      <alignment/>
      <protection/>
    </xf>
    <xf numFmtId="4" fontId="0" fillId="36" borderId="15" xfId="65" applyNumberFormat="1" applyFont="1" applyFill="1" applyBorder="1">
      <alignment/>
      <protection/>
    </xf>
    <xf numFmtId="165" fontId="41" fillId="36" borderId="0" xfId="65" applyNumberFormat="1" applyFont="1" applyFill="1">
      <alignment/>
      <protection/>
    </xf>
    <xf numFmtId="4" fontId="0" fillId="36" borderId="11" xfId="65" applyNumberFormat="1" applyFont="1" applyFill="1" applyBorder="1">
      <alignment/>
      <protection/>
    </xf>
    <xf numFmtId="4" fontId="0" fillId="36" borderId="16" xfId="65" applyNumberFormat="1" applyFont="1" applyFill="1" applyBorder="1">
      <alignment/>
      <protection/>
    </xf>
    <xf numFmtId="4" fontId="43" fillId="36" borderId="17" xfId="65" applyNumberFormat="1" applyFont="1" applyFill="1" applyBorder="1">
      <alignment/>
      <protection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166" fontId="3" fillId="0" borderId="0" xfId="15" applyNumberFormat="1" applyFont="1" applyFill="1" applyBorder="1" applyAlignment="1">
      <alignment horizontal="left"/>
      <protection/>
    </xf>
    <xf numFmtId="0" fontId="0" fillId="0" borderId="0" xfId="0" applyFont="1" applyAlignment="1">
      <alignment horizontal="center"/>
    </xf>
    <xf numFmtId="166" fontId="3" fillId="0" borderId="0" xfId="15" applyNumberFormat="1" applyFont="1" applyFill="1" applyBorder="1" applyAlignment="1">
      <alignment horizontal="left" vertical="top"/>
      <protection/>
    </xf>
    <xf numFmtId="0" fontId="39" fillId="36" borderId="18" xfId="65" applyFont="1" applyFill="1" applyBorder="1" applyAlignment="1">
      <alignment horizontal="left" vertical="center"/>
      <protection/>
    </xf>
    <xf numFmtId="0" fontId="39" fillId="36" borderId="19" xfId="65" applyFont="1" applyFill="1" applyBorder="1" applyAlignment="1">
      <alignment horizontal="left" vertical="center"/>
      <protection/>
    </xf>
    <xf numFmtId="0" fontId="39" fillId="36" borderId="20" xfId="65" applyFont="1" applyFill="1" applyBorder="1" applyAlignment="1">
      <alignment horizontal="left" vertical="center"/>
      <protection/>
    </xf>
    <xf numFmtId="0" fontId="39" fillId="36" borderId="21" xfId="65" applyFont="1" applyFill="1" applyBorder="1" applyAlignment="1">
      <alignment horizontal="left" vertical="center"/>
      <protection/>
    </xf>
    <xf numFmtId="4" fontId="43" fillId="36" borderId="0" xfId="65" applyNumberFormat="1" applyFont="1" applyFill="1" applyBorder="1" applyAlignment="1">
      <alignment horizontal="right" vertical="center"/>
      <protection/>
    </xf>
    <xf numFmtId="4" fontId="43" fillId="36" borderId="22" xfId="65" applyNumberFormat="1" applyFont="1" applyFill="1" applyBorder="1" applyAlignment="1">
      <alignment horizontal="right" vertical="center"/>
      <protection/>
    </xf>
    <xf numFmtId="4" fontId="43" fillId="36" borderId="23" xfId="65" applyNumberFormat="1" applyFont="1" applyFill="1" applyBorder="1" applyAlignment="1">
      <alignment horizontal="right" vertical="center"/>
      <protection/>
    </xf>
    <xf numFmtId="4" fontId="43" fillId="36" borderId="24" xfId="65" applyNumberFormat="1" applyFont="1" applyFill="1" applyBorder="1" applyAlignment="1">
      <alignment horizontal="right" vertical="center"/>
      <protection/>
    </xf>
    <xf numFmtId="4" fontId="43" fillId="36" borderId="25" xfId="65" applyNumberFormat="1" applyFont="1" applyFill="1" applyBorder="1" applyAlignment="1">
      <alignment horizontal="right" vertical="center"/>
      <protection/>
    </xf>
    <xf numFmtId="4" fontId="43" fillId="36" borderId="26" xfId="65" applyNumberFormat="1" applyFont="1" applyFill="1" applyBorder="1" applyAlignment="1">
      <alignment horizontal="right" vertical="center"/>
      <protection/>
    </xf>
    <xf numFmtId="0" fontId="39" fillId="36" borderId="27" xfId="65" applyFont="1" applyFill="1" applyBorder="1" applyAlignment="1">
      <alignment horizontal="left"/>
      <protection/>
    </xf>
    <xf numFmtId="0" fontId="39" fillId="36" borderId="17" xfId="65" applyFont="1" applyFill="1" applyBorder="1" applyAlignment="1">
      <alignment horizontal="left"/>
      <protection/>
    </xf>
    <xf numFmtId="0" fontId="44" fillId="0" borderId="28" xfId="65" applyFont="1" applyBorder="1" applyAlignment="1">
      <alignment horizontal="center" vertical="center"/>
      <protection/>
    </xf>
    <xf numFmtId="0" fontId="44" fillId="0" borderId="29" xfId="65" applyFont="1" applyBorder="1" applyAlignment="1">
      <alignment horizontal="center" vertical="center"/>
      <protection/>
    </xf>
    <xf numFmtId="0" fontId="44" fillId="0" borderId="30" xfId="65" applyFont="1" applyBorder="1" applyAlignment="1">
      <alignment horizontal="center" vertical="center"/>
      <protection/>
    </xf>
    <xf numFmtId="0" fontId="44" fillId="0" borderId="13" xfId="65" applyFont="1" applyBorder="1" applyAlignment="1">
      <alignment horizontal="center" vertical="center"/>
      <protection/>
    </xf>
    <xf numFmtId="4" fontId="39" fillId="0" borderId="31" xfId="65" applyNumberFormat="1" applyFont="1" applyBorder="1" applyAlignment="1">
      <alignment horizontal="center"/>
      <protection/>
    </xf>
    <xf numFmtId="4" fontId="39" fillId="0" borderId="32" xfId="65" applyNumberFormat="1" applyFont="1" applyBorder="1" applyAlignment="1">
      <alignment horizontal="center"/>
      <protection/>
    </xf>
    <xf numFmtId="4" fontId="39" fillId="0" borderId="33" xfId="65" applyNumberFormat="1" applyFont="1" applyBorder="1" applyAlignment="1">
      <alignment horizontal="center"/>
      <protection/>
    </xf>
    <xf numFmtId="0" fontId="39" fillId="36" borderId="30" xfId="65" applyFont="1" applyFill="1" applyBorder="1" applyAlignment="1">
      <alignment horizontal="left"/>
      <protection/>
    </xf>
    <xf numFmtId="0" fontId="39" fillId="36" borderId="13" xfId="65" applyFont="1" applyFill="1" applyBorder="1" applyAlignment="1">
      <alignment horizontal="left"/>
      <protection/>
    </xf>
  </cellXfs>
  <cellStyles count="74">
    <cellStyle name="Normal" xfId="0"/>
    <cellStyle name="=C:\WINNT35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omma 2" xfId="45"/>
    <cellStyle name="Comma 2 2" xfId="46"/>
    <cellStyle name="Currency" xfId="47"/>
    <cellStyle name="Currency [0]" xfId="48"/>
    <cellStyle name="Explanatory Text" xfId="49"/>
    <cellStyle name="Good" xfId="50"/>
    <cellStyle name="Good 2" xfId="51"/>
    <cellStyle name="Heading 1" xfId="52"/>
    <cellStyle name="Heading 2" xfId="53"/>
    <cellStyle name="Heading 3" xfId="54"/>
    <cellStyle name="Heading 4" xfId="55"/>
    <cellStyle name="Input" xfId="56"/>
    <cellStyle name="Linked Cell" xfId="57"/>
    <cellStyle name="Neutral" xfId="58"/>
    <cellStyle name="Normal 2" xfId="59"/>
    <cellStyle name="Normal 2 2" xfId="60"/>
    <cellStyle name="Normal 2 2 2" xfId="61"/>
    <cellStyle name="Normal 2 3" xfId="62"/>
    <cellStyle name="Normal 2 4" xfId="63"/>
    <cellStyle name="Normal 3" xfId="64"/>
    <cellStyle name="Normal 4" xfId="65"/>
    <cellStyle name="Normál 4" xfId="66"/>
    <cellStyle name="Normal 4 2" xfId="67"/>
    <cellStyle name="Normal 4 3" xfId="68"/>
    <cellStyle name="Normal 4 4" xfId="69"/>
    <cellStyle name="Normal 5" xfId="70"/>
    <cellStyle name="Normal 6" xfId="71"/>
    <cellStyle name="Normal 7" xfId="72"/>
    <cellStyle name="Normal 8" xfId="73"/>
    <cellStyle name="Note" xfId="74"/>
    <cellStyle name="Output" xfId="75"/>
    <cellStyle name="Percent" xfId="76"/>
    <cellStyle name="Percent 2" xfId="77"/>
    <cellStyle name="SAPBEXaggData" xfId="78"/>
    <cellStyle name="SAPBEXaggItem" xfId="79"/>
    <cellStyle name="SAPBEXchaText" xfId="80"/>
    <cellStyle name="SAPBEXstdData" xfId="81"/>
    <cellStyle name="SAPBEXstdItem" xfId="82"/>
    <cellStyle name="SAPBEXstdItemX" xfId="83"/>
    <cellStyle name="Standard_MIP Production Oil, Gas &amp; Ngl" xfId="84"/>
    <cellStyle name="Title" xfId="85"/>
    <cellStyle name="Total" xfId="86"/>
    <cellStyle name="Warning Text" xfId="8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OMGAZ\SYS\OPP\2003\DECEMBRI\BILDE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za"/>
      <sheetName val="Import"/>
      <sheetName val="Intern"/>
      <sheetName val=" bilant"/>
      <sheetName val=" bilant dec"/>
      <sheetName val="servicii"/>
      <sheetName val="DgSud"/>
      <sheetName val="DgNord"/>
      <sheetName val="PETROM"/>
      <sheetName val="ROMGAZ"/>
      <sheetName val="Wirom"/>
      <sheetName val="Petromgas"/>
      <sheetName val="impRomgaz"/>
      <sheetName val="Conef"/>
      <sheetName val="anrgn"/>
      <sheetName val="anrgn dec"/>
      <sheetName val="Servicii SN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6"/>
  <sheetViews>
    <sheetView zoomScalePageLayoutView="0" workbookViewId="0" topLeftCell="A1">
      <selection activeCell="F11" sqref="F11"/>
    </sheetView>
  </sheetViews>
  <sheetFormatPr defaultColWidth="9.140625" defaultRowHeight="15"/>
  <cols>
    <col min="1" max="1" width="45.00390625" style="0" customWidth="1"/>
    <col min="3" max="3" width="12.7109375" style="0" bestFit="1" customWidth="1"/>
  </cols>
  <sheetData>
    <row r="2" spans="1:12" ht="32.25" customHeight="1">
      <c r="A2" s="6"/>
      <c r="B2" s="38" t="s">
        <v>0</v>
      </c>
      <c r="C2" s="38"/>
      <c r="D2" s="38"/>
      <c r="E2" s="38"/>
      <c r="F2" s="38"/>
      <c r="G2" s="38"/>
      <c r="H2" s="38"/>
      <c r="I2" s="38"/>
      <c r="J2" s="38"/>
      <c r="K2" s="38"/>
      <c r="L2" s="38"/>
    </row>
    <row r="3" spans="1:12" ht="15">
      <c r="A3" s="6"/>
      <c r="B3" t="s">
        <v>56</v>
      </c>
      <c r="C3" s="6"/>
      <c r="D3" s="6"/>
      <c r="E3" s="6"/>
      <c r="F3" s="6"/>
      <c r="G3" s="6"/>
      <c r="H3" s="6"/>
      <c r="I3" s="6"/>
      <c r="J3" s="6"/>
      <c r="K3" s="6"/>
      <c r="L3" s="6"/>
    </row>
    <row r="4" spans="1:12" ht="15">
      <c r="A4" s="6"/>
      <c r="C4" s="6"/>
      <c r="D4" s="6"/>
      <c r="E4" s="6"/>
      <c r="F4" s="6"/>
      <c r="G4" s="6"/>
      <c r="H4" s="6"/>
      <c r="I4" s="6"/>
      <c r="J4" s="6"/>
      <c r="K4" s="6"/>
      <c r="L4" s="6"/>
    </row>
    <row r="5" spans="1:12" ht="15">
      <c r="A5" t="s">
        <v>54</v>
      </c>
      <c r="B5" s="6"/>
      <c r="C5" s="7">
        <v>3300000</v>
      </c>
      <c r="D5" s="6" t="s">
        <v>1</v>
      </c>
      <c r="E5" s="6"/>
      <c r="F5" s="6"/>
      <c r="G5" s="6"/>
      <c r="H5" s="6"/>
      <c r="I5" s="6"/>
      <c r="J5" s="6"/>
      <c r="K5" s="6"/>
      <c r="L5" s="6"/>
    </row>
    <row r="6" spans="1:12" ht="15">
      <c r="A6" t="s">
        <v>55</v>
      </c>
      <c r="B6" s="6"/>
      <c r="C6" s="7">
        <v>2100000</v>
      </c>
      <c r="D6" s="6" t="s">
        <v>1</v>
      </c>
      <c r="E6" s="6"/>
      <c r="F6" s="6"/>
      <c r="G6" s="6"/>
      <c r="H6" s="6"/>
      <c r="I6" s="6"/>
      <c r="J6" s="6"/>
      <c r="K6" s="6"/>
      <c r="L6" s="6"/>
    </row>
  </sheetData>
  <sheetProtection/>
  <mergeCells count="1">
    <mergeCell ref="B2:L2"/>
  </mergeCells>
  <printOptions/>
  <pageMargins left="0.7" right="0.7" top="0.75" bottom="0.75" header="0.3" footer="0.3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Q23"/>
  <sheetViews>
    <sheetView tabSelected="1" zoomScalePageLayoutView="0" workbookViewId="0" topLeftCell="A1">
      <selection activeCell="K22" sqref="K22"/>
    </sheetView>
  </sheetViews>
  <sheetFormatPr defaultColWidth="9.140625" defaultRowHeight="15"/>
  <cols>
    <col min="3" max="3" width="14.00390625" style="0" customWidth="1"/>
    <col min="4" max="4" width="12.7109375" style="0" bestFit="1" customWidth="1"/>
    <col min="7" max="7" width="11.57421875" style="0" customWidth="1"/>
    <col min="8" max="8" width="14.00390625" style="0" customWidth="1"/>
    <col min="11" max="12" width="12.7109375" style="0" bestFit="1" customWidth="1"/>
    <col min="17" max="17" width="12.7109375" style="0" bestFit="1" customWidth="1"/>
  </cols>
  <sheetData>
    <row r="2" spans="2:3" ht="15">
      <c r="B2" s="21" t="s">
        <v>57</v>
      </c>
      <c r="C2" s="19">
        <v>2014</v>
      </c>
    </row>
    <row r="4" spans="2:10" ht="45.75" customHeight="1">
      <c r="B4" s="39" t="s">
        <v>58</v>
      </c>
      <c r="C4" s="39"/>
      <c r="D4" s="39"/>
      <c r="E4" s="39"/>
      <c r="F4" s="39"/>
      <c r="G4" s="39"/>
      <c r="H4" s="39"/>
      <c r="I4" s="39"/>
      <c r="J4" s="39"/>
    </row>
    <row r="5" spans="3:5" ht="15">
      <c r="C5" t="s">
        <v>47</v>
      </c>
      <c r="D5" s="1">
        <v>2264568.3712804583</v>
      </c>
      <c r="E5" t="s">
        <v>1</v>
      </c>
    </row>
    <row r="6" spans="3:5" ht="15">
      <c r="C6" t="s">
        <v>48</v>
      </c>
      <c r="D6" s="1">
        <v>1035431.6287195421</v>
      </c>
      <c r="E6" t="s">
        <v>1</v>
      </c>
    </row>
    <row r="8" spans="2:17" ht="15">
      <c r="B8" t="s">
        <v>5</v>
      </c>
      <c r="D8" s="3">
        <v>1684711.4281447295</v>
      </c>
      <c r="E8" t="s">
        <v>1</v>
      </c>
      <c r="G8" t="s">
        <v>45</v>
      </c>
      <c r="H8" s="1">
        <v>1156104.3075488743</v>
      </c>
      <c r="I8" t="s">
        <v>1</v>
      </c>
      <c r="K8" s="1"/>
      <c r="L8" s="1"/>
      <c r="Q8" s="1"/>
    </row>
    <row r="9" spans="4:17" ht="15">
      <c r="D9" s="3"/>
      <c r="G9" t="s">
        <v>46</v>
      </c>
      <c r="H9" s="1">
        <v>528607.1205958554</v>
      </c>
      <c r="I9" t="s">
        <v>1</v>
      </c>
      <c r="L9" s="1"/>
      <c r="Q9" s="1"/>
    </row>
    <row r="10" spans="4:17" ht="15">
      <c r="D10" s="3"/>
      <c r="H10" s="1"/>
      <c r="K10" s="1"/>
      <c r="L10" s="1"/>
      <c r="Q10" s="1"/>
    </row>
    <row r="11" spans="2:17" ht="15">
      <c r="B11" t="s">
        <v>4</v>
      </c>
      <c r="D11" s="3">
        <v>1503373.6799041424</v>
      </c>
      <c r="E11" t="s">
        <v>1</v>
      </c>
      <c r="G11" t="s">
        <v>45</v>
      </c>
      <c r="H11" s="1">
        <v>1031664.3896140706</v>
      </c>
      <c r="I11" t="s">
        <v>1</v>
      </c>
      <c r="L11" s="1"/>
      <c r="Q11" s="1"/>
    </row>
    <row r="12" spans="4:17" ht="15">
      <c r="D12" s="3"/>
      <c r="G12" t="s">
        <v>46</v>
      </c>
      <c r="H12" s="1">
        <v>471709.290290072</v>
      </c>
      <c r="I12" t="s">
        <v>1</v>
      </c>
      <c r="K12" s="1"/>
      <c r="L12" s="1"/>
      <c r="Q12" s="1"/>
    </row>
    <row r="13" spans="4:17" ht="15">
      <c r="D13" s="3"/>
      <c r="H13" s="1"/>
      <c r="L13" s="1"/>
      <c r="Q13" s="1"/>
    </row>
    <row r="14" spans="2:17" ht="15">
      <c r="B14" t="s">
        <v>49</v>
      </c>
      <c r="D14" s="3">
        <v>104437.77395136462</v>
      </c>
      <c r="E14" t="s">
        <v>1</v>
      </c>
      <c r="G14" t="s">
        <v>45</v>
      </c>
      <c r="H14" s="1">
        <v>71668.63019915104</v>
      </c>
      <c r="I14" t="s">
        <v>1</v>
      </c>
      <c r="L14" s="1"/>
      <c r="Q14" s="1"/>
    </row>
    <row r="15" spans="4:17" ht="15">
      <c r="D15" s="3"/>
      <c r="G15" t="s">
        <v>46</v>
      </c>
      <c r="H15" s="1">
        <v>32769.14375221358</v>
      </c>
      <c r="I15" t="s">
        <v>1</v>
      </c>
      <c r="L15" s="1"/>
      <c r="Q15" s="7"/>
    </row>
    <row r="16" spans="4:17" ht="15">
      <c r="D16" s="3"/>
      <c r="H16" s="1"/>
      <c r="L16" s="1"/>
      <c r="Q16" s="1"/>
    </row>
    <row r="17" spans="2:17" ht="15">
      <c r="B17" t="s">
        <v>3</v>
      </c>
      <c r="D17" s="3">
        <v>5556.197145780421</v>
      </c>
      <c r="E17" t="s">
        <v>1</v>
      </c>
      <c r="G17" t="s">
        <v>45</v>
      </c>
      <c r="H17" s="1">
        <v>3812.8449457373026</v>
      </c>
      <c r="I17" t="s">
        <v>1</v>
      </c>
      <c r="L17" s="1"/>
      <c r="Q17" s="1"/>
    </row>
    <row r="18" spans="4:17" ht="15">
      <c r="D18" s="3"/>
      <c r="G18" t="s">
        <v>46</v>
      </c>
      <c r="H18" s="1">
        <v>1743.3522000431187</v>
      </c>
      <c r="I18" t="s">
        <v>1</v>
      </c>
      <c r="L18" s="1"/>
      <c r="Q18" s="1"/>
    </row>
    <row r="19" spans="4:17" ht="15">
      <c r="D19" s="3"/>
      <c r="H19" s="1"/>
      <c r="L19" s="1"/>
      <c r="Q19" s="1"/>
    </row>
    <row r="20" spans="2:17" ht="15">
      <c r="B20" t="s">
        <v>2</v>
      </c>
      <c r="D20" s="3">
        <v>1920.9208539831977</v>
      </c>
      <c r="E20" t="s">
        <v>1</v>
      </c>
      <c r="G20" t="s">
        <v>45</v>
      </c>
      <c r="H20" s="1">
        <v>1318.1989726252718</v>
      </c>
      <c r="I20" t="s">
        <v>1</v>
      </c>
      <c r="L20" s="1"/>
      <c r="Q20" s="1"/>
    </row>
    <row r="21" spans="7:17" ht="15">
      <c r="G21" t="s">
        <v>46</v>
      </c>
      <c r="H21" s="1">
        <v>602.7218813579261</v>
      </c>
      <c r="I21" t="s">
        <v>1</v>
      </c>
      <c r="L21" s="1"/>
      <c r="Q21" s="1"/>
    </row>
    <row r="22" ht="15">
      <c r="H22" s="1"/>
    </row>
    <row r="23" ht="15">
      <c r="H23" s="1"/>
    </row>
  </sheetData>
  <sheetProtection/>
  <mergeCells count="1">
    <mergeCell ref="B4:J4"/>
  </mergeCells>
  <printOptions/>
  <pageMargins left="0.7" right="0.7" top="0.75" bottom="0.75" header="0.3" footer="0.3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H46"/>
  <sheetViews>
    <sheetView zoomScalePageLayoutView="0" workbookViewId="0" topLeftCell="A34">
      <selection activeCell="I46" sqref="I46"/>
    </sheetView>
  </sheetViews>
  <sheetFormatPr defaultColWidth="9.140625" defaultRowHeight="15"/>
  <cols>
    <col min="4" max="4" width="16.8515625" style="0" customWidth="1"/>
    <col min="5" max="5" width="15.8515625" style="0" customWidth="1"/>
    <col min="6" max="6" width="14.28125" style="0" customWidth="1"/>
  </cols>
  <sheetData>
    <row r="2" spans="2:7" ht="15">
      <c r="B2" s="18" t="s">
        <v>57</v>
      </c>
      <c r="C2" s="19">
        <v>2014</v>
      </c>
      <c r="D2" s="6"/>
      <c r="E2" s="6"/>
      <c r="F2" s="6"/>
      <c r="G2" s="6"/>
    </row>
    <row r="3" spans="2:7" ht="15">
      <c r="B3" s="2"/>
      <c r="C3" s="6"/>
      <c r="D3" s="6"/>
      <c r="E3" s="6"/>
      <c r="F3" s="6"/>
      <c r="G3" s="6"/>
    </row>
    <row r="4" spans="2:8" ht="45" customHeight="1">
      <c r="B4" s="39" t="s">
        <v>52</v>
      </c>
      <c r="C4" s="38"/>
      <c r="D4" s="38"/>
      <c r="E4" s="38"/>
      <c r="F4" s="38"/>
      <c r="G4" s="38"/>
      <c r="H4" s="5"/>
    </row>
    <row r="5" spans="2:7" ht="15">
      <c r="B5" s="6"/>
      <c r="C5" s="6"/>
      <c r="D5" s="6"/>
      <c r="E5" s="41" t="s">
        <v>1</v>
      </c>
      <c r="F5" s="41"/>
      <c r="G5" s="6"/>
    </row>
    <row r="6" spans="2:7" ht="15">
      <c r="B6" s="6"/>
      <c r="C6" s="6"/>
      <c r="D6" s="6"/>
      <c r="E6" s="4" t="s">
        <v>42</v>
      </c>
      <c r="F6" s="4" t="s">
        <v>43</v>
      </c>
      <c r="G6" s="6"/>
    </row>
    <row r="7" spans="2:8" ht="15">
      <c r="B7" s="6"/>
      <c r="C7" s="6"/>
      <c r="D7" s="6"/>
      <c r="E7" s="20">
        <f>SUM(E8:E46)</f>
        <v>802919.4109999998</v>
      </c>
      <c r="F7" s="20">
        <f>SUM(F8:F46)</f>
        <v>519524.90800000005</v>
      </c>
      <c r="G7" s="8"/>
      <c r="H7" s="11"/>
    </row>
    <row r="8" spans="2:7" ht="15">
      <c r="B8" s="12" t="s">
        <v>6</v>
      </c>
      <c r="C8" s="12"/>
      <c r="D8" s="12"/>
      <c r="E8" s="10">
        <v>361.917</v>
      </c>
      <c r="F8" s="8">
        <v>341.34</v>
      </c>
      <c r="G8" s="6"/>
    </row>
    <row r="9" spans="2:7" ht="15">
      <c r="B9" s="40" t="s">
        <v>7</v>
      </c>
      <c r="C9" s="40"/>
      <c r="D9" s="40"/>
      <c r="E9" s="13">
        <v>434.197</v>
      </c>
      <c r="F9" s="8">
        <v>356.308</v>
      </c>
      <c r="G9" s="6"/>
    </row>
    <row r="10" spans="2:7" ht="15">
      <c r="B10" s="40" t="s">
        <v>8</v>
      </c>
      <c r="C10" s="40"/>
      <c r="D10" s="40"/>
      <c r="E10" s="13">
        <v>17716.386</v>
      </c>
      <c r="F10" s="8">
        <v>14105.521</v>
      </c>
      <c r="G10" s="6"/>
    </row>
    <row r="11" spans="2:7" ht="15">
      <c r="B11" s="40" t="s">
        <v>9</v>
      </c>
      <c r="C11" s="40"/>
      <c r="D11" s="40"/>
      <c r="E11" s="13">
        <v>225.4</v>
      </c>
      <c r="F11" s="8">
        <v>724.8</v>
      </c>
      <c r="G11" s="6"/>
    </row>
    <row r="12" spans="2:7" ht="15">
      <c r="B12" s="40" t="s">
        <v>10</v>
      </c>
      <c r="C12" s="40"/>
      <c r="D12" s="40"/>
      <c r="E12" s="13">
        <v>2709.7</v>
      </c>
      <c r="F12" s="8">
        <v>513.6</v>
      </c>
      <c r="G12" s="6"/>
    </row>
    <row r="13" spans="2:7" ht="15">
      <c r="B13" s="40" t="s">
        <v>11</v>
      </c>
      <c r="C13" s="40"/>
      <c r="D13" s="40"/>
      <c r="E13" s="13">
        <v>3417.765</v>
      </c>
      <c r="F13" s="8">
        <v>3079.702</v>
      </c>
      <c r="G13" s="6"/>
    </row>
    <row r="14" spans="2:7" ht="15">
      <c r="B14" s="40" t="s">
        <v>12</v>
      </c>
      <c r="C14" s="40"/>
      <c r="D14" s="40"/>
      <c r="E14" s="13">
        <v>42.34</v>
      </c>
      <c r="F14" s="8">
        <v>19.459</v>
      </c>
      <c r="G14" s="6"/>
    </row>
    <row r="15" spans="2:7" ht="15">
      <c r="B15" s="40" t="s">
        <v>13</v>
      </c>
      <c r="C15" s="40"/>
      <c r="D15" s="40"/>
      <c r="E15" s="13">
        <v>1470</v>
      </c>
      <c r="F15" s="8">
        <v>2112</v>
      </c>
      <c r="G15" s="6"/>
    </row>
    <row r="16" spans="2:7" ht="15">
      <c r="B16" s="16" t="s">
        <v>14</v>
      </c>
      <c r="C16" s="16"/>
      <c r="D16" s="16"/>
      <c r="E16" s="13">
        <v>268133.219</v>
      </c>
      <c r="F16" s="8">
        <v>206098.936</v>
      </c>
      <c r="G16" s="6"/>
    </row>
    <row r="17" spans="2:7" ht="15">
      <c r="B17" s="40" t="s">
        <v>15</v>
      </c>
      <c r="C17" s="40"/>
      <c r="D17" s="40"/>
      <c r="E17" s="13">
        <v>1411.788</v>
      </c>
      <c r="F17" s="8">
        <v>446.688</v>
      </c>
      <c r="G17" s="6"/>
    </row>
    <row r="18" spans="2:7" ht="15">
      <c r="B18" s="42" t="s">
        <v>16</v>
      </c>
      <c r="C18" s="42"/>
      <c r="D18" s="42"/>
      <c r="E18" s="14">
        <v>4954.158</v>
      </c>
      <c r="F18" s="8">
        <v>4191.655</v>
      </c>
      <c r="G18" s="6"/>
    </row>
    <row r="19" spans="2:7" ht="15">
      <c r="B19" s="16" t="s">
        <v>50</v>
      </c>
      <c r="C19" s="17"/>
      <c r="D19" s="17"/>
      <c r="E19" s="14">
        <v>263.711</v>
      </c>
      <c r="F19" s="8">
        <v>452.602</v>
      </c>
      <c r="G19" s="6"/>
    </row>
    <row r="20" spans="2:7" ht="15">
      <c r="B20" s="40" t="s">
        <v>17</v>
      </c>
      <c r="C20" s="40"/>
      <c r="D20" s="40"/>
      <c r="E20" s="15">
        <v>469.841</v>
      </c>
      <c r="F20" s="8">
        <v>193.507</v>
      </c>
      <c r="G20" s="6"/>
    </row>
    <row r="21" spans="2:7" ht="15">
      <c r="B21" s="40" t="s">
        <v>18</v>
      </c>
      <c r="C21" s="40"/>
      <c r="D21" s="40"/>
      <c r="E21" s="13">
        <v>2936.08</v>
      </c>
      <c r="F21" s="8">
        <v>1232.64</v>
      </c>
      <c r="G21" s="6"/>
    </row>
    <row r="22" spans="2:7" ht="15">
      <c r="B22" s="40" t="s">
        <v>19</v>
      </c>
      <c r="C22" s="40"/>
      <c r="D22" s="40"/>
      <c r="E22" s="13">
        <v>2773.4</v>
      </c>
      <c r="F22" s="8">
        <v>4003.2</v>
      </c>
      <c r="G22" s="6"/>
    </row>
    <row r="23" spans="2:7" ht="15">
      <c r="B23" s="16" t="s">
        <v>20</v>
      </c>
      <c r="C23" s="16"/>
      <c r="D23" s="16"/>
      <c r="E23" s="13">
        <v>468491.312</v>
      </c>
      <c r="F23" s="8">
        <v>250929.877</v>
      </c>
      <c r="G23" s="6"/>
    </row>
    <row r="24" spans="2:7" ht="15">
      <c r="B24" s="40" t="s">
        <v>21</v>
      </c>
      <c r="C24" s="40"/>
      <c r="D24" s="40"/>
      <c r="E24" s="13">
        <v>1672.517</v>
      </c>
      <c r="F24" s="8">
        <v>1340.496</v>
      </c>
      <c r="G24" s="6"/>
    </row>
    <row r="25" spans="2:7" ht="15">
      <c r="B25" s="40" t="s">
        <v>22</v>
      </c>
      <c r="C25" s="40"/>
      <c r="D25" s="40"/>
      <c r="E25" s="13">
        <v>1853.77</v>
      </c>
      <c r="F25" s="8">
        <v>1273.968</v>
      </c>
      <c r="G25" s="6"/>
    </row>
    <row r="26" spans="2:7" ht="15">
      <c r="B26" s="40" t="s">
        <v>23</v>
      </c>
      <c r="C26" s="40"/>
      <c r="D26" s="40"/>
      <c r="E26" s="13">
        <v>136.955</v>
      </c>
      <c r="F26" s="8">
        <v>41.28</v>
      </c>
      <c r="G26" s="6"/>
    </row>
    <row r="27" spans="2:7" ht="15">
      <c r="B27" s="40" t="s">
        <v>24</v>
      </c>
      <c r="C27" s="40"/>
      <c r="D27" s="40"/>
      <c r="E27" s="13">
        <v>1582.602</v>
      </c>
      <c r="F27" s="8">
        <v>4134.144</v>
      </c>
      <c r="G27" s="6"/>
    </row>
    <row r="28" spans="2:7" ht="15">
      <c r="B28" s="40" t="s">
        <v>25</v>
      </c>
      <c r="C28" s="40"/>
      <c r="D28" s="40"/>
      <c r="E28" s="13">
        <v>167.09</v>
      </c>
      <c r="F28" s="8">
        <v>5.28</v>
      </c>
      <c r="G28" s="6"/>
    </row>
    <row r="29" spans="2:7" ht="15">
      <c r="B29" s="40" t="s">
        <v>26</v>
      </c>
      <c r="C29" s="40"/>
      <c r="D29" s="40"/>
      <c r="E29" s="13">
        <v>1778.014</v>
      </c>
      <c r="F29" s="8">
        <v>1250.496</v>
      </c>
      <c r="G29" s="6"/>
    </row>
    <row r="30" spans="2:7" ht="15">
      <c r="B30" s="40" t="s">
        <v>27</v>
      </c>
      <c r="C30" s="40"/>
      <c r="D30" s="40"/>
      <c r="E30" s="13">
        <v>78.4</v>
      </c>
      <c r="F30" s="8">
        <v>494.017</v>
      </c>
      <c r="G30" s="6"/>
    </row>
    <row r="31" spans="2:7" ht="15">
      <c r="B31" s="40" t="s">
        <v>28</v>
      </c>
      <c r="C31" s="40"/>
      <c r="D31" s="40"/>
      <c r="E31" s="13">
        <v>202.331</v>
      </c>
      <c r="F31" s="8">
        <v>111.744</v>
      </c>
      <c r="G31" s="6"/>
    </row>
    <row r="32" spans="2:7" ht="15">
      <c r="B32" s="40" t="s">
        <v>29</v>
      </c>
      <c r="C32" s="40"/>
      <c r="D32" s="40"/>
      <c r="E32" s="13">
        <v>264.6</v>
      </c>
      <c r="F32" s="8">
        <v>192</v>
      </c>
      <c r="G32" s="6"/>
    </row>
    <row r="33" spans="2:7" ht="15">
      <c r="B33" s="40" t="s">
        <v>30</v>
      </c>
      <c r="C33" s="40"/>
      <c r="D33" s="40"/>
      <c r="E33" s="13">
        <v>2175.6</v>
      </c>
      <c r="F33" s="8">
        <v>2179.2</v>
      </c>
      <c r="G33" s="6"/>
    </row>
    <row r="34" spans="2:7" ht="15">
      <c r="B34" s="40" t="s">
        <v>31</v>
      </c>
      <c r="C34" s="40"/>
      <c r="D34" s="40"/>
      <c r="E34" s="13">
        <v>97.357</v>
      </c>
      <c r="F34" s="8">
        <v>50.739</v>
      </c>
      <c r="G34" s="6"/>
    </row>
    <row r="35" spans="2:7" ht="15">
      <c r="B35" s="40" t="s">
        <v>32</v>
      </c>
      <c r="C35" s="40"/>
      <c r="D35" s="40"/>
      <c r="E35" s="13">
        <v>1960</v>
      </c>
      <c r="F35" s="8">
        <v>1344</v>
      </c>
      <c r="G35" s="6"/>
    </row>
    <row r="36" spans="2:7" ht="15">
      <c r="B36" s="40" t="s">
        <v>51</v>
      </c>
      <c r="C36" s="40"/>
      <c r="D36" s="40"/>
      <c r="E36" s="13">
        <v>5056.518</v>
      </c>
      <c r="F36" s="8">
        <v>8639.31</v>
      </c>
      <c r="G36" s="6"/>
    </row>
    <row r="37" spans="2:7" ht="15">
      <c r="B37" s="40" t="s">
        <v>33</v>
      </c>
      <c r="C37" s="40"/>
      <c r="D37" s="40"/>
      <c r="E37" s="13">
        <v>200.978</v>
      </c>
      <c r="F37" s="8">
        <v>805.363</v>
      </c>
      <c r="G37" s="6"/>
    </row>
    <row r="38" spans="2:7" ht="15">
      <c r="B38" s="40" t="s">
        <v>34</v>
      </c>
      <c r="C38" s="40"/>
      <c r="D38" s="40"/>
      <c r="E38" s="13">
        <v>704.498</v>
      </c>
      <c r="F38" s="8">
        <v>118.598</v>
      </c>
      <c r="G38" s="6"/>
    </row>
    <row r="39" spans="2:7" ht="15">
      <c r="B39" s="16" t="s">
        <v>35</v>
      </c>
      <c r="C39" s="16"/>
      <c r="D39" s="16"/>
      <c r="E39" s="13">
        <v>84.463</v>
      </c>
      <c r="F39" s="8">
        <v>51.208</v>
      </c>
      <c r="G39" s="6"/>
    </row>
    <row r="40" spans="2:7" ht="15">
      <c r="B40" s="40" t="s">
        <v>36</v>
      </c>
      <c r="C40" s="40"/>
      <c r="D40" s="40"/>
      <c r="E40" s="13">
        <v>705.6</v>
      </c>
      <c r="F40" s="8">
        <v>570.24</v>
      </c>
      <c r="G40" s="6"/>
    </row>
    <row r="41" spans="2:7" ht="15">
      <c r="B41" s="40" t="s">
        <v>37</v>
      </c>
      <c r="C41" s="40"/>
      <c r="D41" s="40"/>
      <c r="E41" s="13">
        <v>588</v>
      </c>
      <c r="F41" s="8">
        <v>672</v>
      </c>
      <c r="G41" s="6"/>
    </row>
    <row r="42" spans="2:7" ht="15">
      <c r="B42" s="16" t="s">
        <v>38</v>
      </c>
      <c r="C42" s="16"/>
      <c r="D42" s="16"/>
      <c r="E42" s="13">
        <v>70.07</v>
      </c>
      <c r="F42" s="8">
        <v>274.56</v>
      </c>
      <c r="G42" s="6"/>
    </row>
    <row r="43" spans="2:7" ht="15">
      <c r="B43" s="40" t="s">
        <v>39</v>
      </c>
      <c r="C43" s="40"/>
      <c r="D43" s="40"/>
      <c r="E43" s="13">
        <v>348.24</v>
      </c>
      <c r="F43" s="8">
        <v>498.008</v>
      </c>
      <c r="G43" s="6"/>
    </row>
    <row r="44" spans="2:7" ht="15">
      <c r="B44" s="40" t="s">
        <v>40</v>
      </c>
      <c r="C44" s="40"/>
      <c r="D44" s="40"/>
      <c r="E44" s="13">
        <v>919.971</v>
      </c>
      <c r="F44" s="8">
        <v>1309.758</v>
      </c>
      <c r="G44" s="6"/>
    </row>
    <row r="45" spans="2:7" ht="15">
      <c r="B45" s="16" t="s">
        <v>44</v>
      </c>
      <c r="C45" s="16"/>
      <c r="D45" s="16"/>
      <c r="E45" s="13">
        <v>181.274</v>
      </c>
      <c r="F45" s="8">
        <v>177.575</v>
      </c>
      <c r="G45" s="6"/>
    </row>
    <row r="46" spans="2:6" ht="15">
      <c r="B46" s="9" t="s">
        <v>41</v>
      </c>
      <c r="C46" s="9"/>
      <c r="D46" s="9"/>
      <c r="E46" s="13">
        <v>6279.349</v>
      </c>
      <c r="F46" s="11">
        <v>5189.089</v>
      </c>
    </row>
  </sheetData>
  <sheetProtection/>
  <mergeCells count="33">
    <mergeCell ref="B43:D43"/>
    <mergeCell ref="B44:D44"/>
    <mergeCell ref="E5:F5"/>
    <mergeCell ref="B37:D37"/>
    <mergeCell ref="B38:D38"/>
    <mergeCell ref="B40:D40"/>
    <mergeCell ref="B41:D41"/>
    <mergeCell ref="B28:D28"/>
    <mergeCell ref="B21:D21"/>
    <mergeCell ref="B10:D10"/>
    <mergeCell ref="B11:D11"/>
    <mergeCell ref="B12:D12"/>
    <mergeCell ref="B13:D13"/>
    <mergeCell ref="B14:D14"/>
    <mergeCell ref="B15:D15"/>
    <mergeCell ref="B18:D18"/>
    <mergeCell ref="B36:D36"/>
    <mergeCell ref="B29:D29"/>
    <mergeCell ref="B30:D30"/>
    <mergeCell ref="B31:D31"/>
    <mergeCell ref="B32:D32"/>
    <mergeCell ref="B33:D33"/>
    <mergeCell ref="B34:D34"/>
    <mergeCell ref="B20:D20"/>
    <mergeCell ref="B9:D9"/>
    <mergeCell ref="B17:D17"/>
    <mergeCell ref="B4:G4"/>
    <mergeCell ref="B35:D35"/>
    <mergeCell ref="B22:D22"/>
    <mergeCell ref="B24:D24"/>
    <mergeCell ref="B25:D25"/>
    <mergeCell ref="B26:D26"/>
    <mergeCell ref="B27:D27"/>
  </mergeCells>
  <printOptions/>
  <pageMargins left="0.7" right="0.7" top="0.75" bottom="0.75" header="0.3" footer="0.3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G51"/>
  <sheetViews>
    <sheetView zoomScalePageLayoutView="0" workbookViewId="0" topLeftCell="A31">
      <selection activeCell="I51" sqref="I51"/>
    </sheetView>
  </sheetViews>
  <sheetFormatPr defaultColWidth="9.140625" defaultRowHeight="15"/>
  <cols>
    <col min="1" max="1" width="4.00390625" style="22" customWidth="1"/>
    <col min="2" max="2" width="9.140625" style="22" customWidth="1"/>
    <col min="3" max="3" width="25.57421875" style="22" customWidth="1"/>
    <col min="4" max="4" width="16.28125" style="23" bestFit="1" customWidth="1"/>
    <col min="5" max="6" width="15.140625" style="23" bestFit="1" customWidth="1"/>
    <col min="7" max="16384" width="9.140625" style="22" customWidth="1"/>
  </cols>
  <sheetData>
    <row r="2" spans="2:7" ht="15">
      <c r="B2" s="24" t="s">
        <v>59</v>
      </c>
      <c r="C2" s="24"/>
      <c r="D2" s="25"/>
      <c r="E2" s="25"/>
      <c r="F2" s="25"/>
      <c r="G2" s="24"/>
    </row>
    <row r="3" spans="2:7" ht="15">
      <c r="B3" s="24" t="s">
        <v>60</v>
      </c>
      <c r="C3" s="24"/>
      <c r="D3" s="25"/>
      <c r="E3" s="25"/>
      <c r="F3" s="25"/>
      <c r="G3" s="24"/>
    </row>
    <row r="4" spans="2:7" ht="15">
      <c r="B4" s="24" t="s">
        <v>61</v>
      </c>
      <c r="C4" s="24"/>
      <c r="D4" s="25"/>
      <c r="E4" s="25"/>
      <c r="F4" s="25"/>
      <c r="G4" s="24"/>
    </row>
    <row r="5" spans="2:7" ht="15">
      <c r="B5" s="24" t="s">
        <v>62</v>
      </c>
      <c r="C5" s="24"/>
      <c r="D5" s="25"/>
      <c r="E5" s="25"/>
      <c r="F5" s="25"/>
      <c r="G5" s="24"/>
    </row>
    <row r="6" spans="2:7" ht="15">
      <c r="B6" s="24" t="s">
        <v>63</v>
      </c>
      <c r="C6" s="24"/>
      <c r="D6" s="25"/>
      <c r="E6" s="25"/>
      <c r="F6" s="25"/>
      <c r="G6" s="24"/>
    </row>
    <row r="7" ht="15.75" thickBot="1">
      <c r="B7" s="26"/>
    </row>
    <row r="8" spans="2:6" ht="15.75" thickTop="1">
      <c r="B8" s="55" t="s">
        <v>64</v>
      </c>
      <c r="C8" s="56"/>
      <c r="D8" s="59" t="s">
        <v>65</v>
      </c>
      <c r="E8" s="60"/>
      <c r="F8" s="61"/>
    </row>
    <row r="9" spans="2:6" ht="15">
      <c r="B9" s="57"/>
      <c r="C9" s="58"/>
      <c r="D9" s="27" t="s">
        <v>53</v>
      </c>
      <c r="E9" s="28" t="s">
        <v>42</v>
      </c>
      <c r="F9" s="29" t="s">
        <v>43</v>
      </c>
    </row>
    <row r="10" spans="1:7" ht="15.75">
      <c r="A10" s="30"/>
      <c r="B10" s="62" t="s">
        <v>66</v>
      </c>
      <c r="C10" s="63"/>
      <c r="D10" s="31">
        <f>E10+F10</f>
        <v>8013.66</v>
      </c>
      <c r="E10" s="32">
        <v>4987.14</v>
      </c>
      <c r="F10" s="33">
        <v>3026.52</v>
      </c>
      <c r="G10" s="34"/>
    </row>
    <row r="11" spans="1:7" ht="15.75">
      <c r="A11" s="30"/>
      <c r="B11" s="53" t="s">
        <v>67</v>
      </c>
      <c r="C11" s="54"/>
      <c r="D11" s="31">
        <f aca="true" t="shared" si="0" ref="D11:D49">E11+F11</f>
        <v>7353.88</v>
      </c>
      <c r="E11" s="35">
        <v>3596.19</v>
      </c>
      <c r="F11" s="36">
        <v>3757.69</v>
      </c>
      <c r="G11" s="34"/>
    </row>
    <row r="12" spans="1:7" ht="15.75">
      <c r="A12" s="30"/>
      <c r="B12" s="53" t="s">
        <v>68</v>
      </c>
      <c r="C12" s="54"/>
      <c r="D12" s="31">
        <f t="shared" si="0"/>
        <v>19136.88</v>
      </c>
      <c r="E12" s="35">
        <v>10524.26</v>
      </c>
      <c r="F12" s="36">
        <v>8612.62</v>
      </c>
      <c r="G12" s="34"/>
    </row>
    <row r="13" spans="1:7" ht="15.75">
      <c r="A13" s="30"/>
      <c r="B13" s="53" t="s">
        <v>69</v>
      </c>
      <c r="C13" s="54"/>
      <c r="D13" s="31">
        <f t="shared" si="0"/>
        <v>243805.19</v>
      </c>
      <c r="E13" s="35">
        <v>187604.08</v>
      </c>
      <c r="F13" s="36">
        <v>56201.11</v>
      </c>
      <c r="G13" s="34"/>
    </row>
    <row r="14" spans="1:7" ht="15.75">
      <c r="A14" s="30"/>
      <c r="B14" s="53" t="s">
        <v>70</v>
      </c>
      <c r="C14" s="54"/>
      <c r="D14" s="31">
        <f t="shared" si="0"/>
        <v>4695.98</v>
      </c>
      <c r="E14" s="35">
        <v>2544.27</v>
      </c>
      <c r="F14" s="36">
        <v>2151.71</v>
      </c>
      <c r="G14" s="34"/>
    </row>
    <row r="15" spans="1:7" ht="15.75">
      <c r="A15" s="30"/>
      <c r="B15" s="53" t="s">
        <v>71</v>
      </c>
      <c r="C15" s="54"/>
      <c r="D15" s="31">
        <f t="shared" si="0"/>
        <v>40564.46</v>
      </c>
      <c r="E15" s="35">
        <v>32511.22</v>
      </c>
      <c r="F15" s="36">
        <v>8053.24</v>
      </c>
      <c r="G15" s="34"/>
    </row>
    <row r="16" spans="1:7" ht="15.75">
      <c r="A16" s="30"/>
      <c r="B16" s="53" t="s">
        <v>72</v>
      </c>
      <c r="C16" s="54"/>
      <c r="D16" s="31">
        <f t="shared" si="0"/>
        <v>43056.38</v>
      </c>
      <c r="E16" s="35">
        <v>23681.01</v>
      </c>
      <c r="F16" s="36">
        <v>19375.37</v>
      </c>
      <c r="G16" s="34"/>
    </row>
    <row r="17" spans="1:7" ht="15.75">
      <c r="A17" s="30"/>
      <c r="B17" s="53" t="s">
        <v>73</v>
      </c>
      <c r="C17" s="54"/>
      <c r="D17" s="31">
        <f t="shared" si="0"/>
        <v>1118.27</v>
      </c>
      <c r="E17" s="35">
        <v>796.78</v>
      </c>
      <c r="F17" s="36">
        <v>321.49</v>
      </c>
      <c r="G17" s="34"/>
    </row>
    <row r="18" spans="1:7" ht="15.75">
      <c r="A18" s="30"/>
      <c r="B18" s="53" t="s">
        <v>74</v>
      </c>
      <c r="C18" s="54"/>
      <c r="D18" s="31">
        <f t="shared" si="0"/>
        <v>29238.28</v>
      </c>
      <c r="E18" s="35">
        <v>16917.75</v>
      </c>
      <c r="F18" s="36">
        <v>12320.53</v>
      </c>
      <c r="G18" s="34"/>
    </row>
    <row r="19" spans="1:7" ht="15.75">
      <c r="A19" s="30"/>
      <c r="B19" s="53" t="s">
        <v>75</v>
      </c>
      <c r="C19" s="54"/>
      <c r="D19" s="31">
        <f>4843075.96</f>
        <v>4843075.96</v>
      </c>
      <c r="E19" s="35">
        <v>4305278.78</v>
      </c>
      <c r="F19" s="36">
        <v>537797.19</v>
      </c>
      <c r="G19" s="34"/>
    </row>
    <row r="20" spans="1:7" ht="15.75">
      <c r="A20" s="30"/>
      <c r="B20" s="53" t="s">
        <v>76</v>
      </c>
      <c r="C20" s="54"/>
      <c r="D20" s="31">
        <f t="shared" si="0"/>
        <v>9726.29</v>
      </c>
      <c r="E20" s="35">
        <v>6219.78</v>
      </c>
      <c r="F20" s="36">
        <v>3506.51</v>
      </c>
      <c r="G20" s="34"/>
    </row>
    <row r="21" spans="1:7" ht="15.75">
      <c r="A21" s="30"/>
      <c r="B21" s="53" t="s">
        <v>77</v>
      </c>
      <c r="C21" s="54"/>
      <c r="D21" s="31">
        <f t="shared" si="0"/>
        <v>87381.55</v>
      </c>
      <c r="E21" s="35">
        <v>56119.41</v>
      </c>
      <c r="F21" s="36">
        <v>31262.14</v>
      </c>
      <c r="G21" s="34"/>
    </row>
    <row r="22" spans="1:7" ht="15.75">
      <c r="A22" s="30"/>
      <c r="B22" s="53" t="s">
        <v>78</v>
      </c>
      <c r="C22" s="54"/>
      <c r="D22" s="31">
        <f t="shared" si="0"/>
        <v>7696.38</v>
      </c>
      <c r="E22" s="35">
        <v>5225.79</v>
      </c>
      <c r="F22" s="36">
        <v>2470.59</v>
      </c>
      <c r="G22" s="34"/>
    </row>
    <row r="23" spans="1:7" ht="15.75">
      <c r="A23" s="30"/>
      <c r="B23" s="53" t="s">
        <v>79</v>
      </c>
      <c r="C23" s="54"/>
      <c r="D23" s="31">
        <f t="shared" si="0"/>
        <v>61724.72</v>
      </c>
      <c r="E23" s="35">
        <v>48331.79</v>
      </c>
      <c r="F23" s="36">
        <v>13392.93</v>
      </c>
      <c r="G23" s="34"/>
    </row>
    <row r="24" spans="1:7" ht="15.75">
      <c r="A24" s="30"/>
      <c r="B24" s="53" t="s">
        <v>80</v>
      </c>
      <c r="C24" s="54"/>
      <c r="D24" s="31">
        <f>E24+F24</f>
        <v>58892.59</v>
      </c>
      <c r="E24" s="35">
        <v>32123.23</v>
      </c>
      <c r="F24" s="36">
        <v>26769.36</v>
      </c>
      <c r="G24" s="34"/>
    </row>
    <row r="25" spans="1:7" ht="15.75">
      <c r="A25" s="30"/>
      <c r="B25" s="53" t="s">
        <v>81</v>
      </c>
      <c r="C25" s="54"/>
      <c r="D25" s="31">
        <f>1519.21</f>
        <v>1519.21</v>
      </c>
      <c r="E25" s="35">
        <v>742.93</v>
      </c>
      <c r="F25" s="36">
        <v>776.29</v>
      </c>
      <c r="G25" s="34"/>
    </row>
    <row r="26" spans="1:7" ht="15.75">
      <c r="A26" s="30"/>
      <c r="B26" s="53" t="s">
        <v>82</v>
      </c>
      <c r="C26" s="54"/>
      <c r="D26" s="31">
        <f t="shared" si="0"/>
        <v>5647958.53</v>
      </c>
      <c r="E26" s="35">
        <v>4782955.87</v>
      </c>
      <c r="F26" s="36">
        <v>865002.66</v>
      </c>
      <c r="G26" s="34"/>
    </row>
    <row r="27" spans="1:7" ht="15.75">
      <c r="A27" s="30"/>
      <c r="B27" s="53" t="s">
        <v>83</v>
      </c>
      <c r="C27" s="54"/>
      <c r="D27" s="31">
        <f t="shared" si="0"/>
        <v>37056.700000000004</v>
      </c>
      <c r="E27" s="35">
        <v>26732.08</v>
      </c>
      <c r="F27" s="36">
        <v>10324.62</v>
      </c>
      <c r="G27" s="34"/>
    </row>
    <row r="28" spans="1:7" ht="15.75">
      <c r="A28" s="30"/>
      <c r="B28" s="53" t="s">
        <v>84</v>
      </c>
      <c r="C28" s="54"/>
      <c r="D28" s="31">
        <f t="shared" si="0"/>
        <v>17899.079999999998</v>
      </c>
      <c r="E28" s="35">
        <v>9987.72</v>
      </c>
      <c r="F28" s="36">
        <v>7911.36</v>
      </c>
      <c r="G28" s="34"/>
    </row>
    <row r="29" spans="1:7" ht="15.75">
      <c r="A29" s="30"/>
      <c r="B29" s="53" t="s">
        <v>85</v>
      </c>
      <c r="C29" s="54"/>
      <c r="D29" s="31">
        <f t="shared" si="0"/>
        <v>2198.58</v>
      </c>
      <c r="E29" s="35">
        <v>1555.23</v>
      </c>
      <c r="F29" s="36">
        <v>643.35</v>
      </c>
      <c r="G29" s="34"/>
    </row>
    <row r="30" spans="1:7" ht="15.75">
      <c r="A30" s="30"/>
      <c r="B30" s="53" t="s">
        <v>86</v>
      </c>
      <c r="C30" s="54"/>
      <c r="D30" s="31">
        <f t="shared" si="0"/>
        <v>79348.67</v>
      </c>
      <c r="E30" s="35">
        <v>18725.75</v>
      </c>
      <c r="F30" s="36">
        <v>60622.92</v>
      </c>
      <c r="G30" s="34"/>
    </row>
    <row r="31" spans="1:7" ht="15.75">
      <c r="A31" s="30"/>
      <c r="B31" s="53" t="s">
        <v>87</v>
      </c>
      <c r="C31" s="54"/>
      <c r="D31" s="31">
        <f t="shared" si="0"/>
        <v>3265.5200000000004</v>
      </c>
      <c r="E31" s="35">
        <v>2227.88</v>
      </c>
      <c r="F31" s="36">
        <v>1037.64</v>
      </c>
      <c r="G31" s="34"/>
    </row>
    <row r="32" spans="1:7" ht="15.75">
      <c r="A32" s="30"/>
      <c r="B32" s="53" t="s">
        <v>88</v>
      </c>
      <c r="C32" s="54"/>
      <c r="D32" s="31">
        <f t="shared" si="0"/>
        <v>3621.8700000000003</v>
      </c>
      <c r="E32" s="35">
        <v>3617.76</v>
      </c>
      <c r="F32" s="36">
        <v>4.11</v>
      </c>
      <c r="G32" s="34"/>
    </row>
    <row r="33" spans="1:7" ht="15.75">
      <c r="A33" s="30"/>
      <c r="B33" s="53" t="s">
        <v>89</v>
      </c>
      <c r="C33" s="54"/>
      <c r="D33" s="31">
        <f t="shared" si="0"/>
        <v>26469.13</v>
      </c>
      <c r="E33" s="35">
        <v>18026.06</v>
      </c>
      <c r="F33" s="36">
        <v>8443.07</v>
      </c>
      <c r="G33" s="34"/>
    </row>
    <row r="34" spans="1:7" ht="15.75">
      <c r="A34" s="30"/>
      <c r="B34" s="53" t="s">
        <v>90</v>
      </c>
      <c r="C34" s="54"/>
      <c r="D34" s="31">
        <f>3754.6</f>
        <v>3754.6</v>
      </c>
      <c r="E34" s="35">
        <v>1599.93</v>
      </c>
      <c r="F34" s="36">
        <v>2154.68</v>
      </c>
      <c r="G34" s="34"/>
    </row>
    <row r="35" spans="1:7" ht="15.75">
      <c r="A35" s="30"/>
      <c r="B35" s="53" t="s">
        <v>91</v>
      </c>
      <c r="C35" s="54"/>
      <c r="D35" s="31">
        <f t="shared" si="0"/>
        <v>2947.01</v>
      </c>
      <c r="E35" s="35">
        <v>1919.22</v>
      </c>
      <c r="F35" s="36">
        <v>1027.79</v>
      </c>
      <c r="G35" s="34"/>
    </row>
    <row r="36" spans="1:7" ht="15.75">
      <c r="A36" s="30"/>
      <c r="B36" s="53" t="s">
        <v>92</v>
      </c>
      <c r="C36" s="54"/>
      <c r="D36" s="31">
        <f t="shared" si="0"/>
        <v>46383.36</v>
      </c>
      <c r="E36" s="35">
        <v>25156.32</v>
      </c>
      <c r="F36" s="36">
        <v>21227.04</v>
      </c>
      <c r="G36" s="34"/>
    </row>
    <row r="37" spans="1:7" ht="15.75">
      <c r="A37" s="30"/>
      <c r="B37" s="53" t="s">
        <v>93</v>
      </c>
      <c r="C37" s="54"/>
      <c r="D37" s="31">
        <f t="shared" si="0"/>
        <v>119.08000000000001</v>
      </c>
      <c r="E37" s="35">
        <v>76.79</v>
      </c>
      <c r="F37" s="36">
        <v>42.29</v>
      </c>
      <c r="G37" s="34"/>
    </row>
    <row r="38" spans="1:7" ht="15.75">
      <c r="A38" s="30"/>
      <c r="B38" s="53" t="s">
        <v>94</v>
      </c>
      <c r="C38" s="54"/>
      <c r="D38" s="31">
        <f t="shared" si="0"/>
        <v>36145.29</v>
      </c>
      <c r="E38" s="35">
        <v>23038.29</v>
      </c>
      <c r="F38" s="36">
        <v>13107</v>
      </c>
      <c r="G38" s="34"/>
    </row>
    <row r="39" spans="1:7" ht="15.75">
      <c r="A39" s="30"/>
      <c r="B39" s="53" t="s">
        <v>95</v>
      </c>
      <c r="C39" s="54"/>
      <c r="D39" s="31">
        <f>111448.47</f>
        <v>111448.47</v>
      </c>
      <c r="E39" s="35">
        <v>64351.98</v>
      </c>
      <c r="F39" s="36">
        <v>47096.48</v>
      </c>
      <c r="G39" s="34"/>
    </row>
    <row r="40" spans="1:7" ht="15.75">
      <c r="A40" s="30"/>
      <c r="B40" s="53" t="s">
        <v>96</v>
      </c>
      <c r="C40" s="54"/>
      <c r="D40" s="31">
        <f t="shared" si="0"/>
        <v>4831.6900000000005</v>
      </c>
      <c r="E40" s="35">
        <v>1405.58</v>
      </c>
      <c r="F40" s="36">
        <v>3426.11</v>
      </c>
      <c r="G40" s="34"/>
    </row>
    <row r="41" spans="1:7" ht="15.75">
      <c r="A41" s="30"/>
      <c r="B41" s="53" t="s">
        <v>97</v>
      </c>
      <c r="C41" s="54"/>
      <c r="D41" s="31">
        <f t="shared" si="0"/>
        <v>10278.96</v>
      </c>
      <c r="E41" s="35">
        <v>9251.06</v>
      </c>
      <c r="F41" s="36">
        <v>1027.9</v>
      </c>
      <c r="G41" s="34"/>
    </row>
    <row r="42" spans="1:7" ht="15.75">
      <c r="A42" s="30"/>
      <c r="B42" s="53" t="s">
        <v>98</v>
      </c>
      <c r="C42" s="54"/>
      <c r="D42" s="31">
        <f>501.231</f>
        <v>501.231</v>
      </c>
      <c r="E42" s="35">
        <v>286.3</v>
      </c>
      <c r="F42" s="36">
        <v>214.94</v>
      </c>
      <c r="G42" s="34"/>
    </row>
    <row r="43" spans="1:7" ht="15.75">
      <c r="A43" s="30"/>
      <c r="B43" s="53" t="s">
        <v>99</v>
      </c>
      <c r="C43" s="54"/>
      <c r="D43" s="31">
        <f t="shared" si="0"/>
        <v>12225.43</v>
      </c>
      <c r="E43" s="35">
        <v>6716.97</v>
      </c>
      <c r="F43" s="36">
        <v>5508.46</v>
      </c>
      <c r="G43" s="34"/>
    </row>
    <row r="44" spans="1:7" ht="15.75">
      <c r="A44" s="30"/>
      <c r="B44" s="53" t="s">
        <v>100</v>
      </c>
      <c r="C44" s="54"/>
      <c r="D44" s="31">
        <f t="shared" si="0"/>
        <v>3012.6099999999997</v>
      </c>
      <c r="E44" s="35">
        <v>1014.51</v>
      </c>
      <c r="F44" s="36">
        <v>1998.1</v>
      </c>
      <c r="G44" s="34"/>
    </row>
    <row r="45" spans="1:7" ht="15.75">
      <c r="A45" s="30"/>
      <c r="B45" s="53" t="s">
        <v>101</v>
      </c>
      <c r="C45" s="54"/>
      <c r="D45" s="31">
        <f t="shared" si="0"/>
        <v>5419.38</v>
      </c>
      <c r="E45" s="35">
        <v>2728.58</v>
      </c>
      <c r="F45" s="36">
        <v>2690.8</v>
      </c>
      <c r="G45" s="34"/>
    </row>
    <row r="46" spans="1:7" ht="15.75">
      <c r="A46" s="30"/>
      <c r="B46" s="53" t="s">
        <v>102</v>
      </c>
      <c r="C46" s="54"/>
      <c r="D46" s="31">
        <f t="shared" si="0"/>
        <v>7152.67</v>
      </c>
      <c r="E46" s="35">
        <v>4121.56</v>
      </c>
      <c r="F46" s="36">
        <v>3031.11</v>
      </c>
      <c r="G46" s="34"/>
    </row>
    <row r="47" spans="1:7" ht="15.75">
      <c r="A47" s="30"/>
      <c r="B47" s="53" t="s">
        <v>103</v>
      </c>
      <c r="C47" s="54"/>
      <c r="D47" s="31">
        <f t="shared" si="0"/>
        <v>28536.58</v>
      </c>
      <c r="E47" s="35">
        <v>13516.18</v>
      </c>
      <c r="F47" s="36">
        <v>15020.4</v>
      </c>
      <c r="G47" s="34"/>
    </row>
    <row r="48" spans="1:7" ht="15.75">
      <c r="A48" s="30"/>
      <c r="B48" s="53" t="s">
        <v>104</v>
      </c>
      <c r="C48" s="54"/>
      <c r="D48" s="31">
        <f t="shared" si="0"/>
        <v>4264.82</v>
      </c>
      <c r="E48" s="35">
        <v>2974.56</v>
      </c>
      <c r="F48" s="36">
        <v>1290.26</v>
      </c>
      <c r="G48" s="34"/>
    </row>
    <row r="49" spans="1:7" ht="15.75">
      <c r="A49" s="30"/>
      <c r="B49" s="53" t="s">
        <v>105</v>
      </c>
      <c r="C49" s="54"/>
      <c r="D49" s="37">
        <f t="shared" si="0"/>
        <v>92709.48000000001</v>
      </c>
      <c r="E49" s="35">
        <v>63502.51</v>
      </c>
      <c r="F49" s="36">
        <v>29206.97</v>
      </c>
      <c r="G49" s="34"/>
    </row>
    <row r="50" spans="2:6" ht="15">
      <c r="B50" s="43" t="s">
        <v>106</v>
      </c>
      <c r="C50" s="44"/>
      <c r="D50" s="47">
        <f>SUM(D10:D49)</f>
        <v>11654548.420999998</v>
      </c>
      <c r="E50" s="49">
        <f>9822693.07</f>
        <v>9822693.07</v>
      </c>
      <c r="F50" s="51">
        <f>SUM(F10:F49)</f>
        <v>1831855.3500000006</v>
      </c>
    </row>
    <row r="51" spans="2:6" ht="15.75" thickBot="1">
      <c r="B51" s="45"/>
      <c r="C51" s="46"/>
      <c r="D51" s="48"/>
      <c r="E51" s="50"/>
      <c r="F51" s="52"/>
    </row>
    <row r="52" ht="15.75" thickTop="1"/>
  </sheetData>
  <sheetProtection/>
  <mergeCells count="46">
    <mergeCell ref="B19:C19"/>
    <mergeCell ref="B8:C9"/>
    <mergeCell ref="D8:F8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31:C31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43:C43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50:C51"/>
    <mergeCell ref="D50:D51"/>
    <mergeCell ref="E50:E51"/>
    <mergeCell ref="F50:F51"/>
    <mergeCell ref="B44:C44"/>
    <mergeCell ref="B45:C45"/>
    <mergeCell ref="B46:C46"/>
    <mergeCell ref="B47:C47"/>
    <mergeCell ref="B48:C48"/>
    <mergeCell ref="B49:C49"/>
  </mergeCells>
  <printOptions/>
  <pageMargins left="0.55" right="0.7" top="0.75" bottom="0.75" header="0.3" footer="0.3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AApostolescu</dc:creator>
  <cp:keywords/>
  <dc:description/>
  <cp:lastModifiedBy>Otniel Prejban</cp:lastModifiedBy>
  <dcterms:created xsi:type="dcterms:W3CDTF">2013-04-30T08:59:04Z</dcterms:created>
  <dcterms:modified xsi:type="dcterms:W3CDTF">2014-04-28T07:53:44Z</dcterms:modified>
  <cp:category/>
  <cp:version/>
  <cp:contentType/>
  <cp:contentStatus/>
</cp:coreProperties>
</file>