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codeName="{3D1A710C-6663-3D7B-7F91-EC182F24A4BC}"/>
  <workbookPr filterPrivacy="1" updateLinks="never" codeName="ThisWorkbook" defaultThemeVersion="124226"/>
  <xr:revisionPtr revIDLastSave="0" documentId="13_ncr:1_{11DC8398-6DEF-4BD3-BE11-71713C8B65FD}" xr6:coauthVersionLast="36" xr6:coauthVersionMax="36" xr10:uidLastSave="{00000000-0000-0000-0000-000000000000}"/>
  <bookViews>
    <workbookView xWindow="240" yWindow="105" windowWidth="14805" windowHeight="7890" xr2:uid="{00000000-000D-0000-FFFF-FFFF00000000}"/>
  </bookViews>
  <sheets>
    <sheet name="2019-2020" sheetId="1" r:id="rId1"/>
  </sheets>
  <externalReferences>
    <externalReference r:id="rId2"/>
  </externalReferences>
  <definedNames>
    <definedName name="_xlnm._FilterDatabase" localSheetId="0" hidden="1">'2019-2020'!$A$15:$EZ$353</definedName>
    <definedName name="_xlnm.Print_Area" localSheetId="0">'2019-2020'!$A$1:$AV$352</definedName>
    <definedName name="_xlnm.Print_Titles" localSheetId="0">'2019-2020'!$11:$14</definedName>
  </definedNames>
  <calcPr calcId="191029"/>
</workbook>
</file>

<file path=xl/calcChain.xml><?xml version="1.0" encoding="utf-8"?>
<calcChain xmlns="http://schemas.openxmlformats.org/spreadsheetml/2006/main">
  <c r="BN353" i="1" l="1"/>
  <c r="BM353" i="1"/>
  <c r="BL353" i="1"/>
  <c r="BK353" i="1"/>
  <c r="BJ353" i="1"/>
  <c r="BI353" i="1"/>
  <c r="BH353" i="1"/>
  <c r="BG353" i="1"/>
  <c r="BF353" i="1"/>
  <c r="AX353" i="1"/>
  <c r="AZ353" i="1" s="1"/>
  <c r="AW353" i="1"/>
  <c r="AU353" i="1"/>
  <c r="AV353" i="1" s="1"/>
  <c r="AT353" i="1"/>
  <c r="AR353" i="1"/>
  <c r="AS353" i="1" s="1"/>
  <c r="AY353" i="1" l="1"/>
  <c r="BF241" i="1"/>
  <c r="BG241" i="1"/>
  <c r="BH241" i="1"/>
  <c r="BI241" i="1"/>
  <c r="BJ241" i="1"/>
  <c r="BK241" i="1"/>
  <c r="BL241" i="1"/>
  <c r="BM241" i="1"/>
  <c r="BN241" i="1"/>
  <c r="BF242" i="1"/>
  <c r="BG242" i="1"/>
  <c r="BH242" i="1"/>
  <c r="BI242" i="1"/>
  <c r="BJ242" i="1"/>
  <c r="BK242" i="1"/>
  <c r="BL242" i="1"/>
  <c r="BM242" i="1"/>
  <c r="BN242" i="1"/>
  <c r="BF243" i="1"/>
  <c r="BG243" i="1"/>
  <c r="BH243" i="1"/>
  <c r="BI243" i="1"/>
  <c r="BJ243" i="1"/>
  <c r="BK243" i="1"/>
  <c r="BL243" i="1"/>
  <c r="BM243" i="1"/>
  <c r="BN243" i="1"/>
  <c r="BF244" i="1"/>
  <c r="BG244" i="1"/>
  <c r="BH244" i="1"/>
  <c r="BI244" i="1"/>
  <c r="BJ244" i="1"/>
  <c r="BK244" i="1"/>
  <c r="BL244" i="1"/>
  <c r="BM244" i="1"/>
  <c r="BN244" i="1"/>
  <c r="BF245" i="1"/>
  <c r="BG245" i="1"/>
  <c r="BH245" i="1"/>
  <c r="BI245" i="1"/>
  <c r="BJ245" i="1"/>
  <c r="BK245" i="1"/>
  <c r="BL245" i="1"/>
  <c r="BM245" i="1"/>
  <c r="BN245" i="1"/>
  <c r="BF246" i="1"/>
  <c r="BG246" i="1"/>
  <c r="BH246" i="1"/>
  <c r="BI246" i="1"/>
  <c r="BJ246" i="1"/>
  <c r="BK246" i="1"/>
  <c r="BL246" i="1"/>
  <c r="BM246" i="1"/>
  <c r="BN246" i="1"/>
  <c r="BF247" i="1"/>
  <c r="BG247" i="1"/>
  <c r="BH247" i="1"/>
  <c r="BI247" i="1"/>
  <c r="BJ247" i="1"/>
  <c r="BK247" i="1"/>
  <c r="BL247" i="1"/>
  <c r="BM247" i="1"/>
  <c r="BN247" i="1"/>
  <c r="BF248" i="1"/>
  <c r="BG248" i="1"/>
  <c r="BH248" i="1"/>
  <c r="BI248" i="1"/>
  <c r="BJ248" i="1" s="1"/>
  <c r="BK248" i="1"/>
  <c r="BL248" i="1"/>
  <c r="BM248" i="1"/>
  <c r="BN248" i="1"/>
  <c r="BF249" i="1"/>
  <c r="BG249" i="1"/>
  <c r="BH249" i="1"/>
  <c r="BI249" i="1"/>
  <c r="BJ249" i="1"/>
  <c r="BK249" i="1"/>
  <c r="BL249" i="1"/>
  <c r="BM249" i="1"/>
  <c r="BN249" i="1"/>
  <c r="BF250" i="1"/>
  <c r="BG250" i="1"/>
  <c r="BH250" i="1"/>
  <c r="BI250" i="1"/>
  <c r="BJ250" i="1"/>
  <c r="BK250" i="1"/>
  <c r="BL250" i="1"/>
  <c r="BM250" i="1"/>
  <c r="BN250" i="1"/>
  <c r="BF251" i="1"/>
  <c r="BG251" i="1"/>
  <c r="BH251" i="1"/>
  <c r="BI251" i="1"/>
  <c r="BJ251" i="1"/>
  <c r="BK251" i="1"/>
  <c r="BL251" i="1"/>
  <c r="BM251" i="1"/>
  <c r="BN251" i="1"/>
  <c r="BF252" i="1"/>
  <c r="BG252" i="1"/>
  <c r="BH252" i="1"/>
  <c r="BI252" i="1"/>
  <c r="BJ252" i="1"/>
  <c r="BK252" i="1"/>
  <c r="BL252" i="1"/>
  <c r="BM252" i="1"/>
  <c r="BN252" i="1"/>
  <c r="BF253" i="1"/>
  <c r="BG253" i="1" s="1"/>
  <c r="BH253" i="1"/>
  <c r="BI253" i="1"/>
  <c r="BJ253" i="1"/>
  <c r="BK253" i="1"/>
  <c r="BL253" i="1"/>
  <c r="BM253" i="1" s="1"/>
  <c r="BN253" i="1"/>
  <c r="BF254" i="1"/>
  <c r="BG254" i="1"/>
  <c r="BH254" i="1"/>
  <c r="BI254" i="1"/>
  <c r="BJ254" i="1" s="1"/>
  <c r="BK254" i="1"/>
  <c r="BL254" i="1"/>
  <c r="BM254" i="1"/>
  <c r="BN254" i="1"/>
  <c r="BF255" i="1"/>
  <c r="BG255" i="1" s="1"/>
  <c r="BH255" i="1"/>
  <c r="BI255" i="1"/>
  <c r="BJ255" i="1"/>
  <c r="BK255" i="1"/>
  <c r="BL255" i="1"/>
  <c r="BM255" i="1" s="1"/>
  <c r="BN255" i="1"/>
  <c r="BF256" i="1"/>
  <c r="BG256" i="1"/>
  <c r="BH256" i="1"/>
  <c r="BI256" i="1"/>
  <c r="BJ256" i="1"/>
  <c r="BK256" i="1"/>
  <c r="BL256" i="1"/>
  <c r="BM256" i="1"/>
  <c r="BN256" i="1"/>
  <c r="BF257" i="1"/>
  <c r="BG257" i="1" s="1"/>
  <c r="BH257" i="1"/>
  <c r="BI257" i="1"/>
  <c r="BJ257" i="1"/>
  <c r="BK257" i="1"/>
  <c r="BL257" i="1"/>
  <c r="BM257" i="1" s="1"/>
  <c r="BN257" i="1"/>
  <c r="BF258" i="1"/>
  <c r="BG258" i="1"/>
  <c r="BH258" i="1"/>
  <c r="BI258" i="1"/>
  <c r="BJ258" i="1"/>
  <c r="BK258" i="1"/>
  <c r="BL258" i="1"/>
  <c r="BM258" i="1"/>
  <c r="BN258" i="1"/>
  <c r="BF259" i="1"/>
  <c r="BG259" i="1"/>
  <c r="BH259" i="1"/>
  <c r="BI259" i="1"/>
  <c r="BJ259" i="1"/>
  <c r="BK259" i="1"/>
  <c r="BL259" i="1"/>
  <c r="BM259" i="1"/>
  <c r="BN259" i="1"/>
  <c r="BF260" i="1"/>
  <c r="BG260" i="1"/>
  <c r="BH260" i="1"/>
  <c r="BI260" i="1"/>
  <c r="BJ260" i="1"/>
  <c r="BK260" i="1"/>
  <c r="BL260" i="1"/>
  <c r="BM260" i="1"/>
  <c r="BN260" i="1"/>
  <c r="BF261" i="1"/>
  <c r="BG261" i="1" s="1"/>
  <c r="BH261" i="1"/>
  <c r="BI261" i="1"/>
  <c r="BJ261" i="1"/>
  <c r="BK261" i="1"/>
  <c r="BL261" i="1"/>
  <c r="BM261" i="1" s="1"/>
  <c r="BN261" i="1"/>
  <c r="BF262" i="1"/>
  <c r="BG262" i="1"/>
  <c r="BH262" i="1"/>
  <c r="BI262" i="1"/>
  <c r="BJ262" i="1" s="1"/>
  <c r="BK262" i="1"/>
  <c r="BL262" i="1"/>
  <c r="BM262" i="1"/>
  <c r="BN262" i="1"/>
  <c r="BF263" i="1"/>
  <c r="BG263" i="1" s="1"/>
  <c r="BH263" i="1"/>
  <c r="BI263" i="1"/>
  <c r="BJ263" i="1"/>
  <c r="BK263" i="1"/>
  <c r="BL263" i="1"/>
  <c r="BM263" i="1" s="1"/>
  <c r="BN263" i="1"/>
  <c r="BF264" i="1"/>
  <c r="BG264" i="1"/>
  <c r="BH264" i="1"/>
  <c r="BI264" i="1"/>
  <c r="BJ264" i="1" s="1"/>
  <c r="BK264" i="1"/>
  <c r="BL264" i="1"/>
  <c r="BM264" i="1" s="1"/>
  <c r="BN264" i="1"/>
  <c r="BF265" i="1"/>
  <c r="BG265" i="1"/>
  <c r="BH265" i="1"/>
  <c r="BI265" i="1"/>
  <c r="BJ265" i="1"/>
  <c r="BK265" i="1"/>
  <c r="BL265" i="1"/>
  <c r="BM265" i="1"/>
  <c r="BN265" i="1"/>
  <c r="BF266" i="1"/>
  <c r="BG266" i="1"/>
  <c r="BH266" i="1"/>
  <c r="BI266" i="1"/>
  <c r="BJ266" i="1"/>
  <c r="BK266" i="1"/>
  <c r="BL266" i="1"/>
  <c r="BM266" i="1"/>
  <c r="BN266" i="1"/>
  <c r="BF267" i="1"/>
  <c r="BG267" i="1"/>
  <c r="BH267" i="1"/>
  <c r="BI267" i="1"/>
  <c r="BJ267" i="1"/>
  <c r="BK267" i="1"/>
  <c r="BL267" i="1"/>
  <c r="BM267" i="1"/>
  <c r="BN267" i="1"/>
  <c r="BF268" i="1"/>
  <c r="BG268" i="1"/>
  <c r="BH268" i="1"/>
  <c r="BI268" i="1"/>
  <c r="BJ268" i="1"/>
  <c r="BK268" i="1"/>
  <c r="BL268" i="1"/>
  <c r="BM268" i="1"/>
  <c r="BN268" i="1"/>
  <c r="BF269" i="1"/>
  <c r="BG269" i="1"/>
  <c r="BH269" i="1"/>
  <c r="BI269" i="1"/>
  <c r="BJ269" i="1"/>
  <c r="BK269" i="1"/>
  <c r="BL269" i="1"/>
  <c r="BM269" i="1"/>
  <c r="BN269" i="1"/>
  <c r="BF270" i="1"/>
  <c r="BG270" i="1"/>
  <c r="BH270" i="1"/>
  <c r="BI270" i="1"/>
  <c r="BJ270" i="1"/>
  <c r="BK270" i="1"/>
  <c r="BL270" i="1"/>
  <c r="BM270" i="1"/>
  <c r="BN270" i="1"/>
  <c r="BF271" i="1"/>
  <c r="BG271" i="1"/>
  <c r="BH271" i="1"/>
  <c r="BI271" i="1"/>
  <c r="BJ271" i="1"/>
  <c r="BK271" i="1"/>
  <c r="BL271" i="1"/>
  <c r="BM271" i="1"/>
  <c r="BN271" i="1"/>
  <c r="BF272" i="1"/>
  <c r="BG272" i="1"/>
  <c r="BH272" i="1"/>
  <c r="BI272" i="1"/>
  <c r="BJ272" i="1"/>
  <c r="BK272" i="1"/>
  <c r="BL272" i="1"/>
  <c r="BM272" i="1"/>
  <c r="BN272" i="1"/>
  <c r="BF273" i="1"/>
  <c r="BG273" i="1"/>
  <c r="BH273" i="1"/>
  <c r="BI273" i="1"/>
  <c r="BJ273" i="1"/>
  <c r="BK273" i="1"/>
  <c r="BL273" i="1"/>
  <c r="BM273" i="1"/>
  <c r="BN273" i="1"/>
  <c r="BF274" i="1"/>
  <c r="BG274" i="1"/>
  <c r="BH274" i="1"/>
  <c r="BI274" i="1"/>
  <c r="BJ274" i="1"/>
  <c r="BK274" i="1"/>
  <c r="BL274" i="1"/>
  <c r="BM274" i="1"/>
  <c r="BN274" i="1"/>
  <c r="BF275" i="1"/>
  <c r="BG275" i="1"/>
  <c r="BH275" i="1"/>
  <c r="BI275" i="1"/>
  <c r="BJ275" i="1"/>
  <c r="BK275" i="1"/>
  <c r="BL275" i="1"/>
  <c r="BM275" i="1"/>
  <c r="BN275" i="1"/>
  <c r="BF276" i="1"/>
  <c r="BG276" i="1"/>
  <c r="BH276" i="1"/>
  <c r="BI276" i="1"/>
  <c r="BJ276" i="1"/>
  <c r="BK276" i="1"/>
  <c r="BL276" i="1"/>
  <c r="BM276" i="1"/>
  <c r="BN276" i="1"/>
  <c r="BF277" i="1"/>
  <c r="BG277" i="1" s="1"/>
  <c r="BH277" i="1"/>
  <c r="BI277" i="1"/>
  <c r="BJ277" i="1"/>
  <c r="BK277" i="1"/>
  <c r="BL277" i="1"/>
  <c r="BM277" i="1" s="1"/>
  <c r="BN277" i="1"/>
  <c r="BF278" i="1"/>
  <c r="BG278" i="1"/>
  <c r="BH278" i="1"/>
  <c r="BI278" i="1"/>
  <c r="BJ278" i="1"/>
  <c r="BK278" i="1"/>
  <c r="BL278" i="1"/>
  <c r="BM278" i="1"/>
  <c r="BN278" i="1"/>
  <c r="BF279" i="1"/>
  <c r="BG279" i="1"/>
  <c r="BH279" i="1"/>
  <c r="BI279" i="1"/>
  <c r="BJ279" i="1"/>
  <c r="BK279" i="1"/>
  <c r="BL279" i="1"/>
  <c r="BM279" i="1"/>
  <c r="BN279" i="1"/>
  <c r="BF280" i="1"/>
  <c r="BG280" i="1"/>
  <c r="BH280" i="1"/>
  <c r="BI280" i="1"/>
  <c r="BJ280" i="1"/>
  <c r="BK280" i="1"/>
  <c r="BL280" i="1"/>
  <c r="BM280" i="1"/>
  <c r="BN280" i="1"/>
  <c r="BF281" i="1"/>
  <c r="BG281" i="1"/>
  <c r="BH281" i="1"/>
  <c r="BI281" i="1"/>
  <c r="BJ281" i="1"/>
  <c r="BK281" i="1"/>
  <c r="BL281" i="1"/>
  <c r="BM281" i="1"/>
  <c r="BN281" i="1"/>
  <c r="BF282" i="1"/>
  <c r="BG282" i="1"/>
  <c r="BH282" i="1"/>
  <c r="BI282" i="1"/>
  <c r="BJ282" i="1"/>
  <c r="BK282" i="1"/>
  <c r="BL282" i="1"/>
  <c r="BM282" i="1"/>
  <c r="BN282" i="1"/>
  <c r="BF283" i="1"/>
  <c r="BG283" i="1"/>
  <c r="BH283" i="1"/>
  <c r="BI283" i="1"/>
  <c r="BJ283" i="1"/>
  <c r="BK283" i="1"/>
  <c r="BL283" i="1"/>
  <c r="BM283" i="1"/>
  <c r="BN283" i="1"/>
  <c r="BF284" i="1"/>
  <c r="BG284" i="1" s="1"/>
  <c r="BH284" i="1"/>
  <c r="BI284" i="1"/>
  <c r="BJ284" i="1"/>
  <c r="BK284" i="1"/>
  <c r="BL284" i="1"/>
  <c r="BM284" i="1" s="1"/>
  <c r="BN284" i="1"/>
  <c r="BF285" i="1"/>
  <c r="BG285" i="1"/>
  <c r="BH285" i="1"/>
  <c r="BI285" i="1"/>
  <c r="BJ285" i="1"/>
  <c r="BK285" i="1"/>
  <c r="BL285" i="1"/>
  <c r="BM285" i="1"/>
  <c r="BN285" i="1"/>
  <c r="BF286" i="1"/>
  <c r="BG286" i="1"/>
  <c r="BH286" i="1"/>
  <c r="BI286" i="1"/>
  <c r="BJ286" i="1"/>
  <c r="BK286" i="1"/>
  <c r="BL286" i="1"/>
  <c r="BM286" i="1"/>
  <c r="BN286" i="1"/>
  <c r="BF287" i="1"/>
  <c r="BG287" i="1"/>
  <c r="BH287" i="1"/>
  <c r="BI287" i="1"/>
  <c r="BJ287" i="1"/>
  <c r="BK287" i="1"/>
  <c r="BL287" i="1"/>
  <c r="BM287" i="1"/>
  <c r="BN287" i="1"/>
  <c r="BF288" i="1"/>
  <c r="BG288" i="1"/>
  <c r="BH288" i="1"/>
  <c r="BI288" i="1"/>
  <c r="BJ288" i="1"/>
  <c r="BK288" i="1"/>
  <c r="BL288" i="1"/>
  <c r="BM288" i="1"/>
  <c r="BN288" i="1"/>
  <c r="BF289" i="1"/>
  <c r="BG289" i="1"/>
  <c r="BH289" i="1"/>
  <c r="BI289" i="1"/>
  <c r="BJ289" i="1" s="1"/>
  <c r="BK289" i="1"/>
  <c r="BL289" i="1"/>
  <c r="BM289" i="1"/>
  <c r="BN289" i="1"/>
  <c r="BF290" i="1"/>
  <c r="BG290" i="1"/>
  <c r="BH290" i="1"/>
  <c r="BI290" i="1"/>
  <c r="BJ290" i="1" s="1"/>
  <c r="BK290" i="1"/>
  <c r="BL290" i="1"/>
  <c r="BM290" i="1"/>
  <c r="BN290" i="1"/>
  <c r="BF291" i="1"/>
  <c r="BG291" i="1"/>
  <c r="BH291" i="1"/>
  <c r="BI291" i="1"/>
  <c r="BJ291" i="1"/>
  <c r="BK291" i="1"/>
  <c r="BL291" i="1"/>
  <c r="BM291" i="1"/>
  <c r="BN291" i="1"/>
  <c r="BF292" i="1"/>
  <c r="BG292" i="1"/>
  <c r="BH292" i="1"/>
  <c r="BI292" i="1"/>
  <c r="BJ292" i="1"/>
  <c r="BK292" i="1"/>
  <c r="BL292" i="1"/>
  <c r="BM292" i="1"/>
  <c r="BN292" i="1"/>
  <c r="BF293" i="1"/>
  <c r="BG293" i="1"/>
  <c r="BH293" i="1"/>
  <c r="BI293" i="1"/>
  <c r="BJ293" i="1"/>
  <c r="BK293" i="1"/>
  <c r="BL293" i="1"/>
  <c r="BM293" i="1"/>
  <c r="BN293" i="1"/>
  <c r="BF294" i="1"/>
  <c r="BG294" i="1"/>
  <c r="BH294" i="1"/>
  <c r="BI294" i="1"/>
  <c r="BJ294" i="1"/>
  <c r="BK294" i="1"/>
  <c r="BL294" i="1"/>
  <c r="BM294" i="1"/>
  <c r="BN294" i="1"/>
  <c r="BF295" i="1"/>
  <c r="BG295" i="1"/>
  <c r="BH295" i="1"/>
  <c r="BI295" i="1"/>
  <c r="BJ295" i="1"/>
  <c r="BK295" i="1"/>
  <c r="BL295" i="1"/>
  <c r="BM295" i="1"/>
  <c r="BN295" i="1"/>
  <c r="BF296" i="1"/>
  <c r="BG296" i="1"/>
  <c r="BH296" i="1"/>
  <c r="BI296" i="1"/>
  <c r="BJ296" i="1"/>
  <c r="BK296" i="1"/>
  <c r="BL296" i="1"/>
  <c r="BM296" i="1"/>
  <c r="BN296" i="1"/>
  <c r="BF297" i="1"/>
  <c r="BG297" i="1"/>
  <c r="BH297" i="1"/>
  <c r="BI297" i="1"/>
  <c r="BJ297" i="1"/>
  <c r="BK297" i="1"/>
  <c r="BL297" i="1"/>
  <c r="BM297" i="1"/>
  <c r="BN297" i="1"/>
  <c r="BF298" i="1"/>
  <c r="BG298" i="1"/>
  <c r="BH298" i="1"/>
  <c r="BI298" i="1"/>
  <c r="BJ298" i="1"/>
  <c r="BK298" i="1"/>
  <c r="BL298" i="1"/>
  <c r="BM298" i="1"/>
  <c r="BN298" i="1"/>
  <c r="BF299" i="1"/>
  <c r="BG299" i="1"/>
  <c r="BH299" i="1"/>
  <c r="BI299" i="1"/>
  <c r="BJ299" i="1"/>
  <c r="BK299" i="1"/>
  <c r="BL299" i="1"/>
  <c r="BM299" i="1"/>
  <c r="BN299" i="1"/>
  <c r="BF300" i="1"/>
  <c r="BG300" i="1"/>
  <c r="BH300" i="1"/>
  <c r="BI300" i="1"/>
  <c r="BJ300" i="1"/>
  <c r="BK300" i="1"/>
  <c r="BL300" i="1"/>
  <c r="BM300" i="1"/>
  <c r="BN300" i="1"/>
  <c r="BF301" i="1"/>
  <c r="BG301" i="1"/>
  <c r="BH301" i="1"/>
  <c r="BI301" i="1"/>
  <c r="BJ301" i="1"/>
  <c r="BK301" i="1"/>
  <c r="BL301" i="1"/>
  <c r="BM301" i="1"/>
  <c r="BN301" i="1"/>
  <c r="BF302" i="1"/>
  <c r="BG302" i="1"/>
  <c r="BH302" i="1"/>
  <c r="BI302" i="1"/>
  <c r="BJ302" i="1"/>
  <c r="BK302" i="1"/>
  <c r="BL302" i="1"/>
  <c r="BM302" i="1"/>
  <c r="BN302" i="1"/>
  <c r="BF303" i="1"/>
  <c r="BG303" i="1"/>
  <c r="BH303" i="1"/>
  <c r="BI303" i="1"/>
  <c r="BJ303" i="1"/>
  <c r="BK303" i="1"/>
  <c r="BL303" i="1"/>
  <c r="BM303" i="1"/>
  <c r="BN303" i="1"/>
  <c r="BF304" i="1"/>
  <c r="BG304" i="1"/>
  <c r="BH304" i="1"/>
  <c r="BI304" i="1"/>
  <c r="BJ304" i="1"/>
  <c r="BK304" i="1"/>
  <c r="BL304" i="1"/>
  <c r="BM304" i="1"/>
  <c r="BN304" i="1"/>
  <c r="BF305" i="1"/>
  <c r="BG305" i="1"/>
  <c r="BH305" i="1"/>
  <c r="BI305" i="1"/>
  <c r="BJ305" i="1"/>
  <c r="BK305" i="1"/>
  <c r="BL305" i="1"/>
  <c r="BM305" i="1"/>
  <c r="BN305" i="1"/>
  <c r="BF306" i="1"/>
  <c r="BG306" i="1"/>
  <c r="BH306" i="1"/>
  <c r="BI306" i="1"/>
  <c r="BJ306" i="1"/>
  <c r="BK306" i="1"/>
  <c r="BL306" i="1"/>
  <c r="BM306" i="1"/>
  <c r="BN306" i="1"/>
  <c r="BF307" i="1"/>
  <c r="BG307" i="1"/>
  <c r="BH307" i="1"/>
  <c r="BI307" i="1"/>
  <c r="BJ307" i="1"/>
  <c r="BK307" i="1"/>
  <c r="BL307" i="1"/>
  <c r="BM307" i="1"/>
  <c r="BN307" i="1"/>
  <c r="BF308" i="1"/>
  <c r="BG308" i="1"/>
  <c r="BH308" i="1"/>
  <c r="BI308" i="1"/>
  <c r="BJ308" i="1"/>
  <c r="BK308" i="1"/>
  <c r="BL308" i="1"/>
  <c r="BM308" i="1"/>
  <c r="BN308" i="1"/>
  <c r="BF309" i="1"/>
  <c r="BG309" i="1" s="1"/>
  <c r="BH309" i="1"/>
  <c r="BI309" i="1"/>
  <c r="BJ309" i="1"/>
  <c r="BK309" i="1"/>
  <c r="BL309" i="1"/>
  <c r="BM309" i="1" s="1"/>
  <c r="BN309" i="1"/>
  <c r="BF310" i="1"/>
  <c r="BG310" i="1"/>
  <c r="BH310" i="1"/>
  <c r="BI310" i="1"/>
  <c r="BJ310" i="1"/>
  <c r="BK310" i="1"/>
  <c r="BL310" i="1"/>
  <c r="BM310" i="1"/>
  <c r="BN310" i="1"/>
  <c r="BF311" i="1"/>
  <c r="BG311" i="1"/>
  <c r="BH311" i="1"/>
  <c r="BI311" i="1"/>
  <c r="BJ311" i="1"/>
  <c r="BK311" i="1"/>
  <c r="BL311" i="1"/>
  <c r="BM311" i="1"/>
  <c r="BN311" i="1"/>
  <c r="BF312" i="1"/>
  <c r="BG312" i="1"/>
  <c r="BH312" i="1"/>
  <c r="BI312" i="1"/>
  <c r="BJ312" i="1"/>
  <c r="BK312" i="1"/>
  <c r="BL312" i="1"/>
  <c r="BM312" i="1"/>
  <c r="BN312" i="1"/>
  <c r="BF313" i="1"/>
  <c r="BG313" i="1"/>
  <c r="BH313" i="1"/>
  <c r="BI313" i="1"/>
  <c r="BJ313" i="1"/>
  <c r="BK313" i="1"/>
  <c r="BL313" i="1"/>
  <c r="BM313" i="1"/>
  <c r="BN313" i="1"/>
  <c r="BF314" i="1"/>
  <c r="BG314" i="1"/>
  <c r="BH314" i="1"/>
  <c r="BI314" i="1"/>
  <c r="BJ314" i="1"/>
  <c r="BK314" i="1"/>
  <c r="BL314" i="1"/>
  <c r="BM314" i="1"/>
  <c r="BN314" i="1"/>
  <c r="BF315" i="1"/>
  <c r="BG315" i="1"/>
  <c r="BH315" i="1"/>
  <c r="BI315" i="1"/>
  <c r="BJ315" i="1"/>
  <c r="BK315" i="1"/>
  <c r="BL315" i="1"/>
  <c r="BM315" i="1"/>
  <c r="BN315" i="1"/>
  <c r="BF316" i="1"/>
  <c r="BG316" i="1"/>
  <c r="BH316" i="1"/>
  <c r="BI316" i="1"/>
  <c r="BJ316" i="1"/>
  <c r="BK316" i="1"/>
  <c r="BL316" i="1"/>
  <c r="BM316" i="1"/>
  <c r="BN316" i="1"/>
  <c r="BF317" i="1"/>
  <c r="BG317" i="1"/>
  <c r="BH317" i="1"/>
  <c r="BI317" i="1"/>
  <c r="BJ317" i="1"/>
  <c r="BK317" i="1"/>
  <c r="BL317" i="1"/>
  <c r="BM317" i="1"/>
  <c r="BN317" i="1"/>
  <c r="BF318" i="1"/>
  <c r="BG318" i="1"/>
  <c r="BH318" i="1"/>
  <c r="BI318" i="1"/>
  <c r="BJ318" i="1"/>
  <c r="BK318" i="1"/>
  <c r="BL318" i="1"/>
  <c r="BM318" i="1"/>
  <c r="BN318" i="1"/>
  <c r="BF319" i="1"/>
  <c r="BG319" i="1"/>
  <c r="BH319" i="1"/>
  <c r="BI319" i="1"/>
  <c r="BJ319" i="1"/>
  <c r="BK319" i="1"/>
  <c r="BL319" i="1"/>
  <c r="BM319" i="1"/>
  <c r="BN319" i="1"/>
  <c r="BF320" i="1"/>
  <c r="BG320" i="1"/>
  <c r="BH320" i="1"/>
  <c r="BI320" i="1"/>
  <c r="BJ320" i="1"/>
  <c r="BK320" i="1"/>
  <c r="BL320" i="1"/>
  <c r="BM320" i="1"/>
  <c r="BN320" i="1"/>
  <c r="BF321" i="1"/>
  <c r="BG321" i="1"/>
  <c r="BH321" i="1"/>
  <c r="BI321" i="1"/>
  <c r="BJ321" i="1"/>
  <c r="BK321" i="1"/>
  <c r="BL321" i="1"/>
  <c r="BM321" i="1"/>
  <c r="BN321" i="1"/>
  <c r="BF322" i="1"/>
  <c r="BG322" i="1"/>
  <c r="BH322" i="1"/>
  <c r="BI322" i="1"/>
  <c r="BJ322" i="1"/>
  <c r="BK322" i="1"/>
  <c r="BL322" i="1"/>
  <c r="BM322" i="1"/>
  <c r="BN322" i="1"/>
  <c r="BF323" i="1"/>
  <c r="BG323" i="1"/>
  <c r="BH323" i="1"/>
  <c r="BI323" i="1"/>
  <c r="BJ323" i="1"/>
  <c r="BK323" i="1"/>
  <c r="BL323" i="1"/>
  <c r="BM323" i="1"/>
  <c r="BN323" i="1"/>
  <c r="BF324" i="1"/>
  <c r="BG324" i="1"/>
  <c r="BH324" i="1"/>
  <c r="BI324" i="1"/>
  <c r="BJ324" i="1"/>
  <c r="BK324" i="1"/>
  <c r="BL324" i="1"/>
  <c r="BM324" i="1"/>
  <c r="BN324" i="1"/>
  <c r="BF325" i="1"/>
  <c r="BG325" i="1"/>
  <c r="BH325" i="1"/>
  <c r="BI325" i="1"/>
  <c r="BJ325" i="1"/>
  <c r="BK325" i="1"/>
  <c r="BL325" i="1"/>
  <c r="BM325" i="1"/>
  <c r="BN325" i="1"/>
  <c r="BF326" i="1"/>
  <c r="BG326" i="1"/>
  <c r="BH326" i="1"/>
  <c r="BI326" i="1"/>
  <c r="BJ326" i="1"/>
  <c r="BK326" i="1"/>
  <c r="BL326" i="1"/>
  <c r="BM326" i="1"/>
  <c r="BN326" i="1"/>
  <c r="BF327" i="1"/>
  <c r="BG327" i="1"/>
  <c r="BH327" i="1"/>
  <c r="BI327" i="1"/>
  <c r="BJ327" i="1"/>
  <c r="BK327" i="1"/>
  <c r="BL327" i="1"/>
  <c r="BM327" i="1"/>
  <c r="BN327" i="1"/>
  <c r="BF328" i="1"/>
  <c r="BG328" i="1"/>
  <c r="BH328" i="1"/>
  <c r="BI328" i="1"/>
  <c r="BJ328" i="1"/>
  <c r="BK328" i="1"/>
  <c r="BL328" i="1"/>
  <c r="BM328" i="1"/>
  <c r="BN328" i="1"/>
  <c r="BF329" i="1"/>
  <c r="BG329" i="1"/>
  <c r="BH329" i="1"/>
  <c r="BI329" i="1"/>
  <c r="BJ329" i="1"/>
  <c r="BK329" i="1"/>
  <c r="BL329" i="1"/>
  <c r="BM329" i="1"/>
  <c r="BN329" i="1"/>
  <c r="BF330" i="1"/>
  <c r="BG330" i="1"/>
  <c r="BH330" i="1"/>
  <c r="BI330" i="1"/>
  <c r="BJ330" i="1"/>
  <c r="BK330" i="1"/>
  <c r="BL330" i="1"/>
  <c r="BM330" i="1"/>
  <c r="BN330" i="1"/>
  <c r="BF331" i="1"/>
  <c r="BG331" i="1"/>
  <c r="BH331" i="1"/>
  <c r="BI331" i="1"/>
  <c r="BJ331" i="1"/>
  <c r="BK331" i="1"/>
  <c r="BL331" i="1"/>
  <c r="BM331" i="1"/>
  <c r="BN331" i="1"/>
  <c r="BF332" i="1"/>
  <c r="BG332" i="1"/>
  <c r="BH332" i="1"/>
  <c r="BI332" i="1"/>
  <c r="BJ332" i="1"/>
  <c r="BK332" i="1"/>
  <c r="BL332" i="1"/>
  <c r="BM332" i="1"/>
  <c r="BN332" i="1"/>
  <c r="BF333" i="1"/>
  <c r="BG333" i="1"/>
  <c r="BH333" i="1"/>
  <c r="BI333" i="1"/>
  <c r="BJ333" i="1"/>
  <c r="BK333" i="1"/>
  <c r="BL333" i="1"/>
  <c r="BM333" i="1"/>
  <c r="BN333" i="1"/>
  <c r="BF334" i="1"/>
  <c r="BG334" i="1"/>
  <c r="BH334" i="1"/>
  <c r="BI334" i="1"/>
  <c r="BJ334" i="1"/>
  <c r="BK334" i="1"/>
  <c r="BL334" i="1"/>
  <c r="BM334" i="1"/>
  <c r="BN334" i="1"/>
  <c r="BF335" i="1"/>
  <c r="BG335" i="1"/>
  <c r="BH335" i="1"/>
  <c r="BI335" i="1"/>
  <c r="BJ335" i="1"/>
  <c r="BK335" i="1"/>
  <c r="BL335" i="1"/>
  <c r="BM335" i="1"/>
  <c r="BN335" i="1"/>
  <c r="BF336" i="1"/>
  <c r="BG336" i="1"/>
  <c r="BH336" i="1"/>
  <c r="BI336" i="1"/>
  <c r="BJ336" i="1"/>
  <c r="BK336" i="1"/>
  <c r="BL336" i="1"/>
  <c r="BM336" i="1"/>
  <c r="BN336" i="1"/>
  <c r="BF337" i="1"/>
  <c r="BG337" i="1"/>
  <c r="BH337" i="1"/>
  <c r="BI337" i="1"/>
  <c r="BJ337" i="1"/>
  <c r="BK337" i="1"/>
  <c r="BL337" i="1"/>
  <c r="BM337" i="1"/>
  <c r="BN337" i="1"/>
  <c r="BF338" i="1"/>
  <c r="BG338" i="1"/>
  <c r="BH338" i="1"/>
  <c r="BI338" i="1"/>
  <c r="BJ338" i="1"/>
  <c r="BK338" i="1"/>
  <c r="BL338" i="1"/>
  <c r="BM338" i="1"/>
  <c r="BN338" i="1"/>
  <c r="BF339" i="1"/>
  <c r="BG339" i="1"/>
  <c r="BH339" i="1"/>
  <c r="BI339" i="1"/>
  <c r="BJ339" i="1"/>
  <c r="BK339" i="1"/>
  <c r="BL339" i="1"/>
  <c r="BM339" i="1"/>
  <c r="BN339" i="1"/>
  <c r="BF340" i="1"/>
  <c r="BG340" i="1"/>
  <c r="BH340" i="1"/>
  <c r="BI340" i="1"/>
  <c r="BJ340" i="1"/>
  <c r="BK340" i="1"/>
  <c r="BL340" i="1"/>
  <c r="BM340" i="1"/>
  <c r="BN340" i="1"/>
  <c r="BF341" i="1"/>
  <c r="BG341" i="1"/>
  <c r="BH341" i="1"/>
  <c r="BI341" i="1"/>
  <c r="BJ341" i="1"/>
  <c r="BK341" i="1"/>
  <c r="BL341" i="1"/>
  <c r="BM341" i="1"/>
  <c r="BN341" i="1"/>
  <c r="BF342" i="1"/>
  <c r="BG342" i="1"/>
  <c r="BH342" i="1"/>
  <c r="BI342" i="1"/>
  <c r="BJ342" i="1" s="1"/>
  <c r="BK342" i="1"/>
  <c r="BL342" i="1"/>
  <c r="BM342" i="1" s="1"/>
  <c r="BN342" i="1"/>
  <c r="BF343" i="1"/>
  <c r="BG343" i="1"/>
  <c r="BH343" i="1"/>
  <c r="BI343" i="1"/>
  <c r="BJ343" i="1"/>
  <c r="BK343" i="1"/>
  <c r="BL343" i="1"/>
  <c r="BM343" i="1"/>
  <c r="BN343" i="1"/>
  <c r="BF344" i="1"/>
  <c r="BG344" i="1"/>
  <c r="BH344" i="1"/>
  <c r="BI344" i="1"/>
  <c r="BJ344" i="1"/>
  <c r="BK344" i="1"/>
  <c r="BL344" i="1"/>
  <c r="BM344" i="1"/>
  <c r="BN344" i="1"/>
  <c r="BF345" i="1"/>
  <c r="BG345" i="1"/>
  <c r="BH345" i="1"/>
  <c r="BI345" i="1"/>
  <c r="BJ345" i="1"/>
  <c r="BK345" i="1"/>
  <c r="BL345" i="1"/>
  <c r="BM345" i="1"/>
  <c r="BN345" i="1"/>
  <c r="BF346" i="1"/>
  <c r="BG346" i="1"/>
  <c r="BH346" i="1"/>
  <c r="BI346" i="1"/>
  <c r="BJ346" i="1"/>
  <c r="BK346" i="1"/>
  <c r="BL346" i="1"/>
  <c r="BM346" i="1"/>
  <c r="BN346" i="1"/>
  <c r="BF347" i="1"/>
  <c r="BG347" i="1"/>
  <c r="BH347" i="1"/>
  <c r="BI347" i="1"/>
  <c r="BJ347" i="1"/>
  <c r="BK347" i="1"/>
  <c r="BL347" i="1"/>
  <c r="BM347" i="1"/>
  <c r="BN347" i="1"/>
  <c r="BF348" i="1"/>
  <c r="BG348" i="1"/>
  <c r="BH348" i="1"/>
  <c r="BI348" i="1"/>
  <c r="BJ348" i="1" s="1"/>
  <c r="BK348" i="1"/>
  <c r="BL348" i="1"/>
  <c r="BM348" i="1" s="1"/>
  <c r="BN348" i="1"/>
  <c r="BF349" i="1"/>
  <c r="BG349" i="1" s="1"/>
  <c r="BH349" i="1"/>
  <c r="BI349" i="1"/>
  <c r="BJ349" i="1"/>
  <c r="BK349" i="1"/>
  <c r="BL349" i="1"/>
  <c r="BM349" i="1" s="1"/>
  <c r="BN349" i="1"/>
  <c r="BF350" i="1"/>
  <c r="BG350" i="1"/>
  <c r="BH350" i="1"/>
  <c r="BI350" i="1"/>
  <c r="BJ350" i="1"/>
  <c r="BK350" i="1"/>
  <c r="BL350" i="1"/>
  <c r="BM350" i="1"/>
  <c r="BN350" i="1"/>
  <c r="BF351" i="1"/>
  <c r="BG351" i="1"/>
  <c r="BH351" i="1"/>
  <c r="BI351" i="1"/>
  <c r="BJ351" i="1"/>
  <c r="BK351" i="1"/>
  <c r="BL351" i="1"/>
  <c r="BM351" i="1"/>
  <c r="BN351" i="1"/>
  <c r="BF352" i="1"/>
  <c r="BG352" i="1"/>
  <c r="BH352" i="1"/>
  <c r="BI352" i="1"/>
  <c r="BJ352" i="1"/>
  <c r="BK352" i="1"/>
  <c r="BL352" i="1"/>
  <c r="BM352" i="1"/>
  <c r="BN352" i="1"/>
  <c r="AR241" i="1"/>
  <c r="AS241" i="1"/>
  <c r="AT241" i="1"/>
  <c r="AU241" i="1"/>
  <c r="AV241" i="1"/>
  <c r="AW241" i="1"/>
  <c r="AX241" i="1"/>
  <c r="AY241" i="1"/>
  <c r="AZ241" i="1"/>
  <c r="AR242" i="1"/>
  <c r="AS242" i="1"/>
  <c r="AT242" i="1"/>
  <c r="AU242" i="1"/>
  <c r="AV242" i="1"/>
  <c r="AW242" i="1"/>
  <c r="AX242" i="1"/>
  <c r="AY242" i="1"/>
  <c r="AZ242" i="1"/>
  <c r="AR243" i="1"/>
  <c r="AS243" i="1"/>
  <c r="AT243" i="1"/>
  <c r="AU243" i="1"/>
  <c r="AV243" i="1"/>
  <c r="AW243" i="1"/>
  <c r="AX243" i="1"/>
  <c r="AY243" i="1"/>
  <c r="AZ243" i="1"/>
  <c r="AR244" i="1"/>
  <c r="AS244" i="1"/>
  <c r="AT244" i="1"/>
  <c r="AU244" i="1"/>
  <c r="AV244" i="1"/>
  <c r="AW244" i="1"/>
  <c r="AX244" i="1"/>
  <c r="AY244" i="1"/>
  <c r="AZ244" i="1"/>
  <c r="AR245" i="1"/>
  <c r="AS245" i="1"/>
  <c r="AT245" i="1"/>
  <c r="AU245" i="1"/>
  <c r="AV245" i="1"/>
  <c r="AW245" i="1"/>
  <c r="AX245" i="1"/>
  <c r="AY245" i="1"/>
  <c r="AZ245" i="1"/>
  <c r="AR246" i="1"/>
  <c r="AS246" i="1"/>
  <c r="AT246" i="1"/>
  <c r="AU246" i="1"/>
  <c r="AV246" i="1"/>
  <c r="AW246" i="1"/>
  <c r="AX246" i="1"/>
  <c r="AY246" i="1"/>
  <c r="AZ246" i="1"/>
  <c r="AR247" i="1"/>
  <c r="AS247" i="1"/>
  <c r="AT247" i="1"/>
  <c r="AU247" i="1"/>
  <c r="AV247" i="1"/>
  <c r="AW247" i="1"/>
  <c r="AX247" i="1"/>
  <c r="AY247" i="1"/>
  <c r="AZ247" i="1"/>
  <c r="AR248" i="1"/>
  <c r="AS248" i="1"/>
  <c r="AT248" i="1"/>
  <c r="AU248" i="1"/>
  <c r="AV248" i="1"/>
  <c r="AW248" i="1"/>
  <c r="AX248" i="1"/>
  <c r="AY248" i="1"/>
  <c r="AZ248" i="1"/>
  <c r="AR249" i="1"/>
  <c r="AS249" i="1"/>
  <c r="AT249" i="1"/>
  <c r="AU249" i="1"/>
  <c r="AV249" i="1"/>
  <c r="AW249" i="1"/>
  <c r="AX249" i="1"/>
  <c r="AY249" i="1"/>
  <c r="AZ249" i="1"/>
  <c r="AR250" i="1"/>
  <c r="AS250" i="1"/>
  <c r="AT250" i="1"/>
  <c r="AU250" i="1"/>
  <c r="AV250" i="1"/>
  <c r="AW250" i="1"/>
  <c r="AX250" i="1"/>
  <c r="AY250" i="1"/>
  <c r="AZ250" i="1"/>
  <c r="AR251" i="1"/>
  <c r="AS251" i="1"/>
  <c r="AT251" i="1"/>
  <c r="AU251" i="1"/>
  <c r="AV251" i="1"/>
  <c r="AW251" i="1"/>
  <c r="AX251" i="1"/>
  <c r="AY251" i="1"/>
  <c r="AZ251" i="1"/>
  <c r="AR252" i="1"/>
  <c r="AS252" i="1"/>
  <c r="AT252" i="1"/>
  <c r="AU252" i="1"/>
  <c r="AV252" i="1"/>
  <c r="AW252" i="1"/>
  <c r="AX252" i="1"/>
  <c r="AY252" i="1"/>
  <c r="AZ252" i="1"/>
  <c r="AR253" i="1"/>
  <c r="AS253" i="1"/>
  <c r="AT253" i="1"/>
  <c r="AU253" i="1"/>
  <c r="AV253" i="1"/>
  <c r="AW253" i="1"/>
  <c r="AX253" i="1"/>
  <c r="AY253" i="1"/>
  <c r="AZ253" i="1"/>
  <c r="AR254" i="1"/>
  <c r="AS254" i="1"/>
  <c r="AT254" i="1"/>
  <c r="AU254" i="1"/>
  <c r="AV254" i="1"/>
  <c r="AW254" i="1"/>
  <c r="AX254" i="1"/>
  <c r="AY254" i="1"/>
  <c r="AZ254" i="1"/>
  <c r="AR255" i="1"/>
  <c r="AS255" i="1"/>
  <c r="AT255" i="1"/>
  <c r="AU255" i="1"/>
  <c r="AV255" i="1"/>
  <c r="AW255" i="1"/>
  <c r="AX255" i="1"/>
  <c r="AY255" i="1"/>
  <c r="AZ255" i="1"/>
  <c r="AR256" i="1"/>
  <c r="AS256" i="1"/>
  <c r="AT256" i="1"/>
  <c r="AU256" i="1"/>
  <c r="AV256" i="1"/>
  <c r="AW256" i="1"/>
  <c r="AX256" i="1"/>
  <c r="AY256" i="1"/>
  <c r="AZ256" i="1"/>
  <c r="AR257" i="1"/>
  <c r="AS257" i="1"/>
  <c r="AT257" i="1"/>
  <c r="AU257" i="1"/>
  <c r="AV257" i="1"/>
  <c r="AW257" i="1"/>
  <c r="AX257" i="1"/>
  <c r="AY257" i="1"/>
  <c r="AZ257" i="1"/>
  <c r="AR258" i="1"/>
  <c r="AS258" i="1"/>
  <c r="AT258" i="1"/>
  <c r="AU258" i="1"/>
  <c r="AV258" i="1"/>
  <c r="AW258" i="1"/>
  <c r="AX258" i="1"/>
  <c r="AY258" i="1"/>
  <c r="AZ258" i="1"/>
  <c r="AR259" i="1"/>
  <c r="AS259" i="1"/>
  <c r="AT259" i="1"/>
  <c r="AU259" i="1"/>
  <c r="AV259" i="1"/>
  <c r="AW259" i="1"/>
  <c r="AX259" i="1"/>
  <c r="AY259" i="1"/>
  <c r="AZ259" i="1"/>
  <c r="AR260" i="1"/>
  <c r="AS260" i="1"/>
  <c r="AT260" i="1"/>
  <c r="AU260" i="1"/>
  <c r="AV260" i="1"/>
  <c r="AW260" i="1"/>
  <c r="AX260" i="1"/>
  <c r="AY260" i="1"/>
  <c r="AZ260" i="1"/>
  <c r="AR261" i="1"/>
  <c r="AS261" i="1"/>
  <c r="AT261" i="1"/>
  <c r="AU261" i="1"/>
  <c r="AV261" i="1"/>
  <c r="AW261" i="1"/>
  <c r="AX261" i="1"/>
  <c r="AY261" i="1"/>
  <c r="AZ261" i="1"/>
  <c r="AR262" i="1"/>
  <c r="AS262" i="1"/>
  <c r="AT262" i="1"/>
  <c r="AU262" i="1"/>
  <c r="AV262" i="1"/>
  <c r="AW262" i="1"/>
  <c r="AX262" i="1"/>
  <c r="AY262" i="1"/>
  <c r="AZ262" i="1"/>
  <c r="AR263" i="1"/>
  <c r="AS263" i="1"/>
  <c r="AT263" i="1"/>
  <c r="AU263" i="1"/>
  <c r="AV263" i="1"/>
  <c r="AW263" i="1"/>
  <c r="AX263" i="1"/>
  <c r="AY263" i="1"/>
  <c r="AZ263" i="1"/>
  <c r="AR264" i="1"/>
  <c r="AS264" i="1"/>
  <c r="AT264" i="1"/>
  <c r="AU264" i="1"/>
  <c r="AV264" i="1"/>
  <c r="AW264" i="1"/>
  <c r="AX264" i="1"/>
  <c r="AY264" i="1"/>
  <c r="AZ264" i="1"/>
  <c r="AR265" i="1"/>
  <c r="AS265" i="1"/>
  <c r="AT265" i="1"/>
  <c r="AU265" i="1"/>
  <c r="AV265" i="1"/>
  <c r="AW265" i="1"/>
  <c r="AX265" i="1"/>
  <c r="AY265" i="1"/>
  <c r="AZ265" i="1"/>
  <c r="AR266" i="1"/>
  <c r="AS266" i="1"/>
  <c r="AT266" i="1"/>
  <c r="AU266" i="1"/>
  <c r="AV266" i="1"/>
  <c r="AW266" i="1"/>
  <c r="AX266" i="1"/>
  <c r="AY266" i="1"/>
  <c r="AZ266" i="1"/>
  <c r="AR267" i="1"/>
  <c r="AS267" i="1"/>
  <c r="AT267" i="1"/>
  <c r="AU267" i="1"/>
  <c r="AV267" i="1"/>
  <c r="AW267" i="1"/>
  <c r="AX267" i="1"/>
  <c r="AY267" i="1"/>
  <c r="AZ267" i="1"/>
  <c r="AR268" i="1"/>
  <c r="AS268" i="1"/>
  <c r="AT268" i="1"/>
  <c r="AU268" i="1"/>
  <c r="AV268" i="1"/>
  <c r="AW268" i="1"/>
  <c r="AX268" i="1"/>
  <c r="AY268" i="1"/>
  <c r="AZ268" i="1"/>
  <c r="AR269" i="1"/>
  <c r="AS269" i="1"/>
  <c r="AT269" i="1"/>
  <c r="AU269" i="1"/>
  <c r="AV269" i="1"/>
  <c r="AW269" i="1"/>
  <c r="AX269" i="1"/>
  <c r="AY269" i="1"/>
  <c r="AZ269" i="1"/>
  <c r="AR270" i="1"/>
  <c r="AS270" i="1"/>
  <c r="AT270" i="1"/>
  <c r="AU270" i="1"/>
  <c r="AV270" i="1"/>
  <c r="AW270" i="1"/>
  <c r="AX270" i="1"/>
  <c r="AY270" i="1"/>
  <c r="AZ270" i="1"/>
  <c r="AR271" i="1"/>
  <c r="AS271" i="1"/>
  <c r="AT271" i="1"/>
  <c r="AU271" i="1"/>
  <c r="AV271" i="1"/>
  <c r="AW271" i="1"/>
  <c r="AX271" i="1"/>
  <c r="AY271" i="1"/>
  <c r="AZ271" i="1"/>
  <c r="AR272" i="1"/>
  <c r="AS272" i="1"/>
  <c r="AT272" i="1"/>
  <c r="AU272" i="1"/>
  <c r="AV272" i="1"/>
  <c r="AW272" i="1"/>
  <c r="AX272" i="1"/>
  <c r="AY272" i="1"/>
  <c r="AZ272" i="1"/>
  <c r="AR273" i="1"/>
  <c r="AS273" i="1"/>
  <c r="AT273" i="1"/>
  <c r="AU273" i="1"/>
  <c r="AV273" i="1"/>
  <c r="AW273" i="1"/>
  <c r="AX273" i="1"/>
  <c r="AY273" i="1"/>
  <c r="AZ273" i="1"/>
  <c r="AR274" i="1"/>
  <c r="AS274" i="1"/>
  <c r="AT274" i="1"/>
  <c r="AU274" i="1"/>
  <c r="AV274" i="1"/>
  <c r="AW274" i="1"/>
  <c r="AX274" i="1"/>
  <c r="AY274" i="1"/>
  <c r="AZ274" i="1"/>
  <c r="AR275" i="1"/>
  <c r="AS275" i="1"/>
  <c r="AT275" i="1"/>
  <c r="AU275" i="1"/>
  <c r="AV275" i="1"/>
  <c r="AW275" i="1"/>
  <c r="AX275" i="1"/>
  <c r="AY275" i="1"/>
  <c r="AZ275" i="1"/>
  <c r="AR276" i="1"/>
  <c r="AS276" i="1"/>
  <c r="AT276" i="1"/>
  <c r="AU276" i="1"/>
  <c r="AV276" i="1"/>
  <c r="AW276" i="1"/>
  <c r="AX276" i="1"/>
  <c r="AY276" i="1"/>
  <c r="AZ276" i="1"/>
  <c r="AR277" i="1"/>
  <c r="AS277" i="1"/>
  <c r="AT277" i="1"/>
  <c r="AU277" i="1"/>
  <c r="AV277" i="1"/>
  <c r="AW277" i="1"/>
  <c r="AX277" i="1"/>
  <c r="AY277" i="1"/>
  <c r="AZ277" i="1"/>
  <c r="AR278" i="1"/>
  <c r="AS278" i="1"/>
  <c r="AT278" i="1"/>
  <c r="AU278" i="1"/>
  <c r="AV278" i="1"/>
  <c r="AW278" i="1"/>
  <c r="AX278" i="1"/>
  <c r="AY278" i="1"/>
  <c r="AZ278" i="1"/>
  <c r="AR279" i="1"/>
  <c r="AS279" i="1"/>
  <c r="AT279" i="1"/>
  <c r="AU279" i="1"/>
  <c r="AV279" i="1"/>
  <c r="AW279" i="1"/>
  <c r="AX279" i="1"/>
  <c r="AY279" i="1"/>
  <c r="AZ279" i="1"/>
  <c r="AR280" i="1"/>
  <c r="AS280" i="1"/>
  <c r="AT280" i="1"/>
  <c r="AU280" i="1"/>
  <c r="AV280" i="1"/>
  <c r="AW280" i="1"/>
  <c r="AX280" i="1"/>
  <c r="AY280" i="1"/>
  <c r="AZ280" i="1"/>
  <c r="AR281" i="1"/>
  <c r="AS281" i="1"/>
  <c r="AT281" i="1"/>
  <c r="AU281" i="1"/>
  <c r="AV281" i="1"/>
  <c r="AW281" i="1"/>
  <c r="AX281" i="1"/>
  <c r="AY281" i="1"/>
  <c r="AZ281" i="1"/>
  <c r="AR282" i="1"/>
  <c r="AS282" i="1"/>
  <c r="AT282" i="1"/>
  <c r="AU282" i="1"/>
  <c r="AV282" i="1"/>
  <c r="AW282" i="1"/>
  <c r="AX282" i="1"/>
  <c r="AY282" i="1"/>
  <c r="AZ282" i="1"/>
  <c r="AR283" i="1"/>
  <c r="AS283" i="1"/>
  <c r="AT283" i="1"/>
  <c r="AU283" i="1"/>
  <c r="AV283" i="1"/>
  <c r="AW283" i="1"/>
  <c r="AX283" i="1"/>
  <c r="AY283" i="1"/>
  <c r="AZ283" i="1"/>
  <c r="AR284" i="1"/>
  <c r="AS284" i="1"/>
  <c r="AT284" i="1"/>
  <c r="AU284" i="1"/>
  <c r="AV284" i="1"/>
  <c r="AW284" i="1"/>
  <c r="AX284" i="1"/>
  <c r="AY284" i="1"/>
  <c r="AZ284" i="1"/>
  <c r="AR285" i="1"/>
  <c r="AS285" i="1"/>
  <c r="AT285" i="1"/>
  <c r="AU285" i="1"/>
  <c r="AV285" i="1"/>
  <c r="AW285" i="1"/>
  <c r="AX285" i="1"/>
  <c r="AY285" i="1"/>
  <c r="AZ285" i="1"/>
  <c r="AR286" i="1"/>
  <c r="AS286" i="1"/>
  <c r="AT286" i="1"/>
  <c r="AU286" i="1"/>
  <c r="AV286" i="1"/>
  <c r="AW286" i="1"/>
  <c r="AX286" i="1"/>
  <c r="AY286" i="1"/>
  <c r="AZ286" i="1"/>
  <c r="AR287" i="1"/>
  <c r="AS287" i="1"/>
  <c r="AT287" i="1"/>
  <c r="AU287" i="1"/>
  <c r="AV287" i="1"/>
  <c r="AW287" i="1"/>
  <c r="AX287" i="1"/>
  <c r="AY287" i="1"/>
  <c r="AZ287" i="1"/>
  <c r="AR288" i="1"/>
  <c r="AS288" i="1"/>
  <c r="AT288" i="1"/>
  <c r="AU288" i="1"/>
  <c r="AV288" i="1"/>
  <c r="AW288" i="1"/>
  <c r="AX288" i="1"/>
  <c r="AY288" i="1"/>
  <c r="AZ288" i="1"/>
  <c r="AR289" i="1"/>
  <c r="AS289" i="1"/>
  <c r="AT289" i="1"/>
  <c r="AU289" i="1"/>
  <c r="AV289" i="1"/>
  <c r="AW289" i="1"/>
  <c r="AX289" i="1"/>
  <c r="AY289" i="1"/>
  <c r="AZ289" i="1"/>
  <c r="AR290" i="1"/>
  <c r="AS290" i="1"/>
  <c r="AT290" i="1"/>
  <c r="AU290" i="1"/>
  <c r="AV290" i="1"/>
  <c r="AW290" i="1"/>
  <c r="AX290" i="1"/>
  <c r="AY290" i="1"/>
  <c r="AZ290" i="1"/>
  <c r="AR291" i="1"/>
  <c r="AS291" i="1"/>
  <c r="AT291" i="1"/>
  <c r="AU291" i="1"/>
  <c r="AV291" i="1"/>
  <c r="AW291" i="1"/>
  <c r="AX291" i="1"/>
  <c r="AY291" i="1"/>
  <c r="AZ291" i="1"/>
  <c r="AR292" i="1"/>
  <c r="AS292" i="1"/>
  <c r="AT292" i="1"/>
  <c r="AU292" i="1"/>
  <c r="AV292" i="1"/>
  <c r="AW292" i="1"/>
  <c r="AX292" i="1"/>
  <c r="AY292" i="1"/>
  <c r="AZ292" i="1"/>
  <c r="AR293" i="1"/>
  <c r="AS293" i="1"/>
  <c r="AT293" i="1"/>
  <c r="AU293" i="1"/>
  <c r="AV293" i="1"/>
  <c r="AW293" i="1"/>
  <c r="AX293" i="1"/>
  <c r="AY293" i="1"/>
  <c r="AZ293" i="1"/>
  <c r="AR294" i="1"/>
  <c r="AS294" i="1"/>
  <c r="AT294" i="1"/>
  <c r="AU294" i="1"/>
  <c r="AV294" i="1"/>
  <c r="AW294" i="1"/>
  <c r="AX294" i="1"/>
  <c r="AY294" i="1"/>
  <c r="AZ294" i="1"/>
  <c r="AR295" i="1"/>
  <c r="AS295" i="1"/>
  <c r="AT295" i="1"/>
  <c r="AU295" i="1"/>
  <c r="AV295" i="1"/>
  <c r="AW295" i="1"/>
  <c r="AX295" i="1"/>
  <c r="AY295" i="1"/>
  <c r="AZ295" i="1"/>
  <c r="AR296" i="1"/>
  <c r="AS296" i="1"/>
  <c r="AT296" i="1"/>
  <c r="AU296" i="1"/>
  <c r="AV296" i="1"/>
  <c r="AW296" i="1"/>
  <c r="AX296" i="1"/>
  <c r="AY296" i="1"/>
  <c r="AZ296" i="1"/>
  <c r="AR297" i="1"/>
  <c r="AS297" i="1"/>
  <c r="AT297" i="1"/>
  <c r="AU297" i="1"/>
  <c r="AV297" i="1"/>
  <c r="AW297" i="1"/>
  <c r="AX297" i="1"/>
  <c r="AY297" i="1"/>
  <c r="AZ297" i="1"/>
  <c r="AR298" i="1"/>
  <c r="AS298" i="1"/>
  <c r="AT298" i="1"/>
  <c r="AU298" i="1"/>
  <c r="AV298" i="1"/>
  <c r="AW298" i="1"/>
  <c r="AX298" i="1"/>
  <c r="AY298" i="1"/>
  <c r="AZ298" i="1"/>
  <c r="AR299" i="1"/>
  <c r="AS299" i="1"/>
  <c r="AT299" i="1"/>
  <c r="AU299" i="1"/>
  <c r="AV299" i="1"/>
  <c r="AW299" i="1"/>
  <c r="AX299" i="1"/>
  <c r="AY299" i="1"/>
  <c r="AZ299" i="1"/>
  <c r="AR300" i="1"/>
  <c r="AS300" i="1"/>
  <c r="AT300" i="1"/>
  <c r="AU300" i="1"/>
  <c r="AV300" i="1"/>
  <c r="AW300" i="1"/>
  <c r="AX300" i="1"/>
  <c r="AY300" i="1"/>
  <c r="AZ300" i="1"/>
  <c r="AR301" i="1"/>
  <c r="AS301" i="1"/>
  <c r="AT301" i="1"/>
  <c r="AU301" i="1"/>
  <c r="AV301" i="1"/>
  <c r="AW301" i="1"/>
  <c r="AX301" i="1"/>
  <c r="AY301" i="1"/>
  <c r="AZ301" i="1"/>
  <c r="AR302" i="1"/>
  <c r="AS302" i="1"/>
  <c r="AT302" i="1"/>
  <c r="AU302" i="1"/>
  <c r="AV302" i="1"/>
  <c r="AW302" i="1"/>
  <c r="AX302" i="1"/>
  <c r="AY302" i="1"/>
  <c r="AZ302" i="1"/>
  <c r="AR303" i="1"/>
  <c r="AS303" i="1"/>
  <c r="AT303" i="1"/>
  <c r="AU303" i="1"/>
  <c r="AV303" i="1"/>
  <c r="AW303" i="1"/>
  <c r="AX303" i="1"/>
  <c r="AY303" i="1"/>
  <c r="AZ303" i="1"/>
  <c r="AR304" i="1"/>
  <c r="AS304" i="1"/>
  <c r="AT304" i="1"/>
  <c r="AU304" i="1"/>
  <c r="AV304" i="1"/>
  <c r="AW304" i="1"/>
  <c r="AX304" i="1"/>
  <c r="AY304" i="1"/>
  <c r="AZ304" i="1"/>
  <c r="AR305" i="1"/>
  <c r="AS305" i="1"/>
  <c r="AT305" i="1"/>
  <c r="AU305" i="1"/>
  <c r="AV305" i="1"/>
  <c r="AW305" i="1"/>
  <c r="AX305" i="1"/>
  <c r="AY305" i="1"/>
  <c r="AZ305" i="1"/>
  <c r="AR306" i="1"/>
  <c r="AS306" i="1"/>
  <c r="AT306" i="1"/>
  <c r="AU306" i="1"/>
  <c r="AV306" i="1"/>
  <c r="AW306" i="1"/>
  <c r="AX306" i="1"/>
  <c r="AY306" i="1"/>
  <c r="AZ306" i="1"/>
  <c r="AR307" i="1"/>
  <c r="AS307" i="1"/>
  <c r="AT307" i="1"/>
  <c r="AU307" i="1"/>
  <c r="AV307" i="1"/>
  <c r="AW307" i="1"/>
  <c r="AX307" i="1"/>
  <c r="AY307" i="1"/>
  <c r="AZ307" i="1"/>
  <c r="AR308" i="1"/>
  <c r="AS308" i="1"/>
  <c r="AT308" i="1"/>
  <c r="AU308" i="1"/>
  <c r="AV308" i="1"/>
  <c r="AW308" i="1"/>
  <c r="AX308" i="1"/>
  <c r="AY308" i="1"/>
  <c r="AZ308" i="1"/>
  <c r="AR309" i="1"/>
  <c r="AS309" i="1"/>
  <c r="AT309" i="1"/>
  <c r="AU309" i="1"/>
  <c r="AV309" i="1"/>
  <c r="AW309" i="1"/>
  <c r="AX309" i="1"/>
  <c r="AY309" i="1"/>
  <c r="AZ309" i="1"/>
  <c r="AR310" i="1"/>
  <c r="AS310" i="1"/>
  <c r="AT310" i="1"/>
  <c r="AU310" i="1"/>
  <c r="AV310" i="1"/>
  <c r="AW310" i="1"/>
  <c r="AX310" i="1"/>
  <c r="AY310" i="1"/>
  <c r="AZ310" i="1"/>
  <c r="AR311" i="1"/>
  <c r="AS311" i="1"/>
  <c r="AT311" i="1"/>
  <c r="AU311" i="1"/>
  <c r="AV311" i="1"/>
  <c r="AW311" i="1"/>
  <c r="AX311" i="1"/>
  <c r="AY311" i="1"/>
  <c r="AZ311" i="1"/>
  <c r="AR312" i="1"/>
  <c r="AS312" i="1"/>
  <c r="AT312" i="1"/>
  <c r="AU312" i="1"/>
  <c r="AV312" i="1"/>
  <c r="AW312" i="1"/>
  <c r="AX312" i="1"/>
  <c r="AY312" i="1"/>
  <c r="AZ312" i="1"/>
  <c r="AR313" i="1"/>
  <c r="AS313" i="1"/>
  <c r="AT313" i="1"/>
  <c r="AU313" i="1"/>
  <c r="AV313" i="1"/>
  <c r="AW313" i="1"/>
  <c r="AX313" i="1"/>
  <c r="AY313" i="1"/>
  <c r="AZ313" i="1"/>
  <c r="AR314" i="1"/>
  <c r="AS314" i="1"/>
  <c r="AT314" i="1"/>
  <c r="AU314" i="1"/>
  <c r="AV314" i="1"/>
  <c r="AW314" i="1"/>
  <c r="AX314" i="1"/>
  <c r="AY314" i="1"/>
  <c r="AZ314" i="1"/>
  <c r="AR315" i="1"/>
  <c r="AS315" i="1"/>
  <c r="AT315" i="1"/>
  <c r="AU315" i="1"/>
  <c r="AV315" i="1"/>
  <c r="AW315" i="1"/>
  <c r="AX315" i="1"/>
  <c r="AY315" i="1"/>
  <c r="AZ315" i="1"/>
  <c r="AR316" i="1"/>
  <c r="AS316" i="1"/>
  <c r="AT316" i="1"/>
  <c r="AU316" i="1"/>
  <c r="AV316" i="1"/>
  <c r="AW316" i="1"/>
  <c r="AX316" i="1"/>
  <c r="AY316" i="1"/>
  <c r="AZ316" i="1"/>
  <c r="AR317" i="1"/>
  <c r="AS317" i="1"/>
  <c r="AT317" i="1"/>
  <c r="AU317" i="1"/>
  <c r="AV317" i="1"/>
  <c r="AW317" i="1"/>
  <c r="AX317" i="1"/>
  <c r="AY317" i="1"/>
  <c r="AZ317" i="1"/>
  <c r="AR318" i="1"/>
  <c r="AS318" i="1"/>
  <c r="AT318" i="1"/>
  <c r="AU318" i="1"/>
  <c r="AV318" i="1"/>
  <c r="AW318" i="1"/>
  <c r="AX318" i="1"/>
  <c r="AY318" i="1"/>
  <c r="AZ318" i="1"/>
  <c r="AR319" i="1"/>
  <c r="AS319" i="1"/>
  <c r="AT319" i="1"/>
  <c r="AU319" i="1"/>
  <c r="AV319" i="1"/>
  <c r="AW319" i="1"/>
  <c r="AX319" i="1"/>
  <c r="AY319" i="1"/>
  <c r="AZ319" i="1"/>
  <c r="AR320" i="1"/>
  <c r="AS320" i="1"/>
  <c r="AT320" i="1"/>
  <c r="AU320" i="1"/>
  <c r="AV320" i="1"/>
  <c r="AW320" i="1"/>
  <c r="AX320" i="1"/>
  <c r="AY320" i="1"/>
  <c r="AZ320" i="1"/>
  <c r="AR321" i="1"/>
  <c r="AS321" i="1"/>
  <c r="AT321" i="1"/>
  <c r="AU321" i="1"/>
  <c r="AV321" i="1"/>
  <c r="AW321" i="1"/>
  <c r="AX321" i="1"/>
  <c r="AY321" i="1"/>
  <c r="AZ321" i="1"/>
  <c r="AR322" i="1"/>
  <c r="AS322" i="1"/>
  <c r="AT322" i="1"/>
  <c r="AU322" i="1"/>
  <c r="AV322" i="1"/>
  <c r="AW322" i="1"/>
  <c r="AX322" i="1"/>
  <c r="AY322" i="1"/>
  <c r="AZ322" i="1"/>
  <c r="AR323" i="1"/>
  <c r="AS323" i="1"/>
  <c r="AT323" i="1"/>
  <c r="AU323" i="1"/>
  <c r="AV323" i="1"/>
  <c r="AW323" i="1"/>
  <c r="AX323" i="1"/>
  <c r="AY323" i="1"/>
  <c r="AZ323" i="1"/>
  <c r="AR324" i="1"/>
  <c r="AS324" i="1"/>
  <c r="AT324" i="1"/>
  <c r="AU324" i="1"/>
  <c r="AV324" i="1"/>
  <c r="AW324" i="1"/>
  <c r="AX324" i="1"/>
  <c r="AY324" i="1"/>
  <c r="AZ324" i="1"/>
  <c r="AR325" i="1"/>
  <c r="AS325" i="1"/>
  <c r="AT325" i="1"/>
  <c r="AU325" i="1"/>
  <c r="AV325" i="1"/>
  <c r="AW325" i="1"/>
  <c r="AX325" i="1"/>
  <c r="AY325" i="1"/>
  <c r="AZ325" i="1"/>
  <c r="AR326" i="1"/>
  <c r="AS326" i="1"/>
  <c r="AT326" i="1"/>
  <c r="AU326" i="1"/>
  <c r="AV326" i="1"/>
  <c r="AW326" i="1"/>
  <c r="AX326" i="1"/>
  <c r="AY326" i="1"/>
  <c r="AZ326" i="1"/>
  <c r="AR327" i="1"/>
  <c r="AS327" i="1"/>
  <c r="AT327" i="1"/>
  <c r="AU327" i="1"/>
  <c r="AV327" i="1"/>
  <c r="AW327" i="1"/>
  <c r="AX327" i="1"/>
  <c r="AY327" i="1"/>
  <c r="AZ327" i="1"/>
  <c r="AR328" i="1"/>
  <c r="AS328" i="1"/>
  <c r="AT328" i="1"/>
  <c r="AU328" i="1"/>
  <c r="AV328" i="1"/>
  <c r="AW328" i="1"/>
  <c r="AX328" i="1"/>
  <c r="AY328" i="1"/>
  <c r="AZ328" i="1"/>
  <c r="AR329" i="1"/>
  <c r="AS329" i="1"/>
  <c r="AT329" i="1"/>
  <c r="AU329" i="1"/>
  <c r="AV329" i="1"/>
  <c r="AW329" i="1"/>
  <c r="AX329" i="1"/>
  <c r="AY329" i="1"/>
  <c r="AZ329" i="1"/>
  <c r="AR330" i="1"/>
  <c r="AS330" i="1"/>
  <c r="AT330" i="1"/>
  <c r="AU330" i="1"/>
  <c r="AV330" i="1"/>
  <c r="AW330" i="1"/>
  <c r="AX330" i="1"/>
  <c r="AY330" i="1"/>
  <c r="AZ330" i="1"/>
  <c r="AR331" i="1"/>
  <c r="AS331" i="1"/>
  <c r="AT331" i="1"/>
  <c r="AU331" i="1"/>
  <c r="AV331" i="1"/>
  <c r="AW331" i="1"/>
  <c r="AX331" i="1"/>
  <c r="AY331" i="1"/>
  <c r="AZ331" i="1"/>
  <c r="AR332" i="1"/>
  <c r="AS332" i="1"/>
  <c r="AT332" i="1"/>
  <c r="AU332" i="1"/>
  <c r="AV332" i="1"/>
  <c r="AW332" i="1"/>
  <c r="AX332" i="1"/>
  <c r="AY332" i="1"/>
  <c r="AZ332" i="1"/>
  <c r="AR333" i="1"/>
  <c r="AS333" i="1"/>
  <c r="AT333" i="1"/>
  <c r="AU333" i="1"/>
  <c r="AV333" i="1"/>
  <c r="AW333" i="1"/>
  <c r="AX333" i="1"/>
  <c r="AY333" i="1"/>
  <c r="AZ333" i="1"/>
  <c r="AR334" i="1"/>
  <c r="AS334" i="1"/>
  <c r="AT334" i="1"/>
  <c r="AU334" i="1"/>
  <c r="AV334" i="1"/>
  <c r="AW334" i="1"/>
  <c r="AX334" i="1"/>
  <c r="AY334" i="1"/>
  <c r="AZ334" i="1"/>
  <c r="AR335" i="1"/>
  <c r="AS335" i="1"/>
  <c r="AT335" i="1"/>
  <c r="AU335" i="1"/>
  <c r="AV335" i="1"/>
  <c r="AW335" i="1"/>
  <c r="AX335" i="1"/>
  <c r="AY335" i="1"/>
  <c r="AZ335" i="1"/>
  <c r="AR336" i="1"/>
  <c r="AS336" i="1"/>
  <c r="AT336" i="1"/>
  <c r="AU336" i="1"/>
  <c r="AV336" i="1"/>
  <c r="AW336" i="1"/>
  <c r="AX336" i="1"/>
  <c r="AY336" i="1"/>
  <c r="AZ336" i="1"/>
  <c r="AR337" i="1"/>
  <c r="AS337" i="1"/>
  <c r="AT337" i="1"/>
  <c r="AU337" i="1"/>
  <c r="AV337" i="1"/>
  <c r="AW337" i="1"/>
  <c r="AX337" i="1"/>
  <c r="AY337" i="1"/>
  <c r="AZ337" i="1"/>
  <c r="AR338" i="1"/>
  <c r="AS338" i="1"/>
  <c r="AT338" i="1"/>
  <c r="AU338" i="1"/>
  <c r="AV338" i="1"/>
  <c r="AW338" i="1"/>
  <c r="AX338" i="1"/>
  <c r="AY338" i="1"/>
  <c r="AZ338" i="1"/>
  <c r="AR339" i="1"/>
  <c r="AS339" i="1"/>
  <c r="AT339" i="1"/>
  <c r="AU339" i="1"/>
  <c r="AV339" i="1"/>
  <c r="AW339" i="1"/>
  <c r="AX339" i="1"/>
  <c r="AY339" i="1"/>
  <c r="AZ339" i="1"/>
  <c r="AR340" i="1"/>
  <c r="AS340" i="1"/>
  <c r="AT340" i="1"/>
  <c r="AU340" i="1"/>
  <c r="AV340" i="1"/>
  <c r="AW340" i="1"/>
  <c r="AX340" i="1"/>
  <c r="AY340" i="1"/>
  <c r="AZ340" i="1"/>
  <c r="AR341" i="1"/>
  <c r="AS341" i="1"/>
  <c r="AT341" i="1"/>
  <c r="AU341" i="1"/>
  <c r="AV341" i="1"/>
  <c r="AW341" i="1"/>
  <c r="AX341" i="1"/>
  <c r="AY341" i="1"/>
  <c r="AZ341" i="1"/>
  <c r="AR342" i="1"/>
  <c r="AS342" i="1"/>
  <c r="AT342" i="1"/>
  <c r="AU342" i="1"/>
  <c r="AV342" i="1"/>
  <c r="AW342" i="1"/>
  <c r="AX342" i="1"/>
  <c r="AY342" i="1"/>
  <c r="AZ342" i="1"/>
  <c r="AR343" i="1"/>
  <c r="AS343" i="1"/>
  <c r="AT343" i="1"/>
  <c r="AU343" i="1"/>
  <c r="AV343" i="1"/>
  <c r="AW343" i="1"/>
  <c r="AX343" i="1"/>
  <c r="AY343" i="1"/>
  <c r="AZ343" i="1"/>
  <c r="AR344" i="1"/>
  <c r="AS344" i="1"/>
  <c r="AT344" i="1"/>
  <c r="AU344" i="1"/>
  <c r="AV344" i="1"/>
  <c r="AW344" i="1"/>
  <c r="AX344" i="1"/>
  <c r="AY344" i="1"/>
  <c r="AZ344" i="1"/>
  <c r="AR345" i="1"/>
  <c r="AS345" i="1"/>
  <c r="AT345" i="1"/>
  <c r="AU345" i="1"/>
  <c r="AV345" i="1"/>
  <c r="AW345" i="1"/>
  <c r="AX345" i="1"/>
  <c r="AY345" i="1"/>
  <c r="AZ345" i="1"/>
  <c r="AR346" i="1"/>
  <c r="AS346" i="1"/>
  <c r="AT346" i="1"/>
  <c r="AU346" i="1"/>
  <c r="AV346" i="1"/>
  <c r="AW346" i="1"/>
  <c r="AX346" i="1"/>
  <c r="AY346" i="1"/>
  <c r="AZ346" i="1"/>
  <c r="AR347" i="1"/>
  <c r="AS347" i="1"/>
  <c r="AT347" i="1"/>
  <c r="AU347" i="1"/>
  <c r="AV347" i="1"/>
  <c r="AW347" i="1"/>
  <c r="AX347" i="1"/>
  <c r="AY347" i="1"/>
  <c r="AZ347" i="1"/>
  <c r="AR348" i="1"/>
  <c r="AS348" i="1"/>
  <c r="AT348" i="1"/>
  <c r="AU348" i="1"/>
  <c r="AV348" i="1"/>
  <c r="AW348" i="1"/>
  <c r="AX348" i="1"/>
  <c r="AY348" i="1"/>
  <c r="AZ348" i="1"/>
  <c r="AR349" i="1"/>
  <c r="AS349" i="1"/>
  <c r="AT349" i="1"/>
  <c r="AU349" i="1"/>
  <c r="AV349" i="1"/>
  <c r="AW349" i="1"/>
  <c r="AX349" i="1"/>
  <c r="AY349" i="1"/>
  <c r="AZ349" i="1"/>
  <c r="AR350" i="1"/>
  <c r="AS350" i="1"/>
  <c r="AT350" i="1"/>
  <c r="AU350" i="1"/>
  <c r="AV350" i="1"/>
  <c r="AW350" i="1"/>
  <c r="AX350" i="1"/>
  <c r="AY350" i="1"/>
  <c r="AZ350" i="1"/>
  <c r="AR351" i="1"/>
  <c r="AS351" i="1"/>
  <c r="AT351" i="1"/>
  <c r="AU351" i="1"/>
  <c r="AV351" i="1"/>
  <c r="AW351" i="1"/>
  <c r="AX351" i="1"/>
  <c r="AY351" i="1"/>
  <c r="AZ351" i="1"/>
  <c r="AR352" i="1"/>
  <c r="AS352" i="1"/>
  <c r="AT352" i="1"/>
  <c r="AU352" i="1"/>
  <c r="AV352" i="1"/>
  <c r="AW352" i="1"/>
  <c r="AX352" i="1"/>
  <c r="AY352" i="1"/>
  <c r="AZ352" i="1"/>
  <c r="BN240" i="1" l="1"/>
  <c r="BM240" i="1"/>
  <c r="BL240" i="1"/>
  <c r="BK240" i="1"/>
  <c r="BJ240" i="1"/>
  <c r="BI240" i="1"/>
  <c r="BH240" i="1"/>
  <c r="BG240" i="1"/>
  <c r="BF240" i="1"/>
  <c r="AX240" i="1"/>
  <c r="AY240" i="1" s="1"/>
  <c r="AW240" i="1"/>
  <c r="AU240" i="1"/>
  <c r="AV240" i="1" s="1"/>
  <c r="AT240" i="1"/>
  <c r="AR240" i="1"/>
  <c r="AS240" i="1" s="1"/>
  <c r="AZ240" i="1" l="1"/>
  <c r="BN239" i="1"/>
  <c r="BM239" i="1"/>
  <c r="BL239" i="1"/>
  <c r="BK239" i="1"/>
  <c r="BJ239" i="1"/>
  <c r="BI239" i="1"/>
  <c r="BH239" i="1"/>
  <c r="BG239" i="1"/>
  <c r="BF239" i="1"/>
  <c r="AX239" i="1"/>
  <c r="AZ239" i="1" s="1"/>
  <c r="AW239" i="1"/>
  <c r="AU239" i="1"/>
  <c r="AV239" i="1" s="1"/>
  <c r="AT239" i="1"/>
  <c r="AR239" i="1"/>
  <c r="AS239" i="1" s="1"/>
  <c r="AY239" i="1" l="1"/>
  <c r="BN238" i="1"/>
  <c r="BM238" i="1"/>
  <c r="BL238" i="1"/>
  <c r="BK238" i="1"/>
  <c r="BJ238" i="1"/>
  <c r="BI238" i="1"/>
  <c r="BH238" i="1"/>
  <c r="BG238" i="1"/>
  <c r="BF238" i="1"/>
  <c r="AX238" i="1"/>
  <c r="AY238" i="1" s="1"/>
  <c r="AW238" i="1"/>
  <c r="AU238" i="1"/>
  <c r="AV238" i="1" s="1"/>
  <c r="AT238" i="1"/>
  <c r="AR238" i="1"/>
  <c r="AS238" i="1" s="1"/>
  <c r="AZ238" i="1" l="1"/>
  <c r="AR226" i="1"/>
  <c r="AS226" i="1"/>
  <c r="AT226" i="1"/>
  <c r="AU226" i="1"/>
  <c r="AV226" i="1"/>
  <c r="AW226" i="1"/>
  <c r="AX226" i="1"/>
  <c r="AY226" i="1"/>
  <c r="AZ226" i="1"/>
  <c r="BF226" i="1"/>
  <c r="BG226" i="1" s="1"/>
  <c r="BH226" i="1"/>
  <c r="BI226" i="1"/>
  <c r="BJ226" i="1" s="1"/>
  <c r="BK226" i="1"/>
  <c r="BL226" i="1"/>
  <c r="BM226" i="1" s="1"/>
  <c r="BN226" i="1"/>
  <c r="AR227" i="1"/>
  <c r="AS227" i="1"/>
  <c r="AT227" i="1"/>
  <c r="AU227" i="1"/>
  <c r="AV227" i="1"/>
  <c r="AW227" i="1"/>
  <c r="AX227" i="1"/>
  <c r="AY227" i="1"/>
  <c r="AZ227" i="1"/>
  <c r="BF227" i="1"/>
  <c r="BG227" i="1"/>
  <c r="BH227" i="1"/>
  <c r="BI227" i="1"/>
  <c r="BJ227" i="1"/>
  <c r="BK227" i="1"/>
  <c r="BL227" i="1"/>
  <c r="BM227" i="1"/>
  <c r="BN227" i="1"/>
  <c r="AR228" i="1"/>
  <c r="AS228" i="1"/>
  <c r="AT228" i="1"/>
  <c r="AU228" i="1"/>
  <c r="AV228" i="1"/>
  <c r="AW228" i="1"/>
  <c r="AX228" i="1"/>
  <c r="AY228" i="1"/>
  <c r="AZ228" i="1"/>
  <c r="BF228" i="1"/>
  <c r="BG228" i="1"/>
  <c r="BH228" i="1"/>
  <c r="BI228" i="1"/>
  <c r="BJ228" i="1" s="1"/>
  <c r="BK228" i="1"/>
  <c r="BL228" i="1"/>
  <c r="BM228" i="1"/>
  <c r="BN228" i="1"/>
  <c r="AR229" i="1"/>
  <c r="AS229" i="1"/>
  <c r="AT229" i="1"/>
  <c r="AU229" i="1"/>
  <c r="AV229" i="1"/>
  <c r="AW229" i="1"/>
  <c r="AX229" i="1"/>
  <c r="AY229" i="1"/>
  <c r="AZ229" i="1"/>
  <c r="BF229" i="1"/>
  <c r="BG229" i="1" s="1"/>
  <c r="BH229" i="1"/>
  <c r="BI229" i="1"/>
  <c r="BJ229" i="1"/>
  <c r="BK229" i="1"/>
  <c r="BL229" i="1"/>
  <c r="BM229" i="1"/>
  <c r="BN229" i="1"/>
  <c r="AR230" i="1"/>
  <c r="AS230" i="1"/>
  <c r="AT230" i="1"/>
  <c r="AU230" i="1"/>
  <c r="AV230" i="1"/>
  <c r="AW230" i="1"/>
  <c r="AX230" i="1"/>
  <c r="AY230" i="1"/>
  <c r="AZ230" i="1"/>
  <c r="BF230" i="1"/>
  <c r="BG230" i="1"/>
  <c r="BH230" i="1"/>
  <c r="BI230" i="1"/>
  <c r="BJ230" i="1"/>
  <c r="BK230" i="1"/>
  <c r="BL230" i="1"/>
  <c r="BM230" i="1"/>
  <c r="BN230" i="1"/>
  <c r="AR231" i="1"/>
  <c r="AS231" i="1"/>
  <c r="AT231" i="1"/>
  <c r="AU231" i="1"/>
  <c r="AV231" i="1"/>
  <c r="AW231" i="1"/>
  <c r="AX231" i="1"/>
  <c r="AY231" i="1"/>
  <c r="AZ231" i="1"/>
  <c r="BF231" i="1"/>
  <c r="BG231" i="1"/>
  <c r="BH231" i="1"/>
  <c r="BI231" i="1"/>
  <c r="BJ231" i="1"/>
  <c r="BK231" i="1"/>
  <c r="BL231" i="1"/>
  <c r="BM231" i="1"/>
  <c r="BN231" i="1"/>
  <c r="AR232" i="1"/>
  <c r="AS232" i="1"/>
  <c r="AT232" i="1"/>
  <c r="AU232" i="1"/>
  <c r="AV232" i="1"/>
  <c r="AW232" i="1"/>
  <c r="AX232" i="1"/>
  <c r="AY232" i="1"/>
  <c r="AZ232" i="1"/>
  <c r="BF232" i="1"/>
  <c r="BG232" i="1"/>
  <c r="BH232" i="1"/>
  <c r="BI232" i="1"/>
  <c r="BJ232" i="1" s="1"/>
  <c r="BK232" i="1"/>
  <c r="BL232" i="1"/>
  <c r="BM232" i="1"/>
  <c r="BN232" i="1"/>
  <c r="AR233" i="1"/>
  <c r="AS233" i="1"/>
  <c r="AT233" i="1"/>
  <c r="AU233" i="1"/>
  <c r="AV233" i="1"/>
  <c r="AW233" i="1"/>
  <c r="AX233" i="1"/>
  <c r="AY233" i="1"/>
  <c r="AZ233" i="1"/>
  <c r="BF233" i="1"/>
  <c r="BG233" i="1"/>
  <c r="BH233" i="1"/>
  <c r="BI233" i="1"/>
  <c r="BJ233" i="1"/>
  <c r="BK233" i="1"/>
  <c r="BL233" i="1"/>
  <c r="BM233" i="1"/>
  <c r="BN233" i="1"/>
  <c r="AR234" i="1"/>
  <c r="AS234" i="1"/>
  <c r="AT234" i="1"/>
  <c r="AU234" i="1"/>
  <c r="AV234" i="1"/>
  <c r="AW234" i="1"/>
  <c r="AX234" i="1"/>
  <c r="AY234" i="1"/>
  <c r="AZ234" i="1"/>
  <c r="BF234" i="1"/>
  <c r="BG234" i="1" s="1"/>
  <c r="BH234" i="1"/>
  <c r="BI234" i="1"/>
  <c r="BJ234" i="1"/>
  <c r="BK234" i="1"/>
  <c r="BL234" i="1"/>
  <c r="BM234" i="1" s="1"/>
  <c r="BN234" i="1"/>
  <c r="AR235" i="1"/>
  <c r="AS235" i="1"/>
  <c r="AT235" i="1"/>
  <c r="AU235" i="1"/>
  <c r="AV235" i="1"/>
  <c r="AW235" i="1"/>
  <c r="AX235" i="1"/>
  <c r="AY235" i="1"/>
  <c r="AZ235" i="1"/>
  <c r="BF235" i="1"/>
  <c r="BG235" i="1"/>
  <c r="BH235" i="1"/>
  <c r="BI235" i="1"/>
  <c r="BJ235" i="1"/>
  <c r="BK235" i="1"/>
  <c r="BL235" i="1"/>
  <c r="BM235" i="1"/>
  <c r="BN235" i="1"/>
  <c r="AR236" i="1"/>
  <c r="AS236" i="1"/>
  <c r="AT236" i="1"/>
  <c r="AU236" i="1"/>
  <c r="AV236" i="1"/>
  <c r="AW236" i="1"/>
  <c r="AX236" i="1"/>
  <c r="AY236" i="1"/>
  <c r="AZ236" i="1"/>
  <c r="BF236" i="1"/>
  <c r="BG236" i="1"/>
  <c r="BH236" i="1"/>
  <c r="BI236" i="1"/>
  <c r="BJ236" i="1"/>
  <c r="BK236" i="1"/>
  <c r="BL236" i="1"/>
  <c r="BM236" i="1"/>
  <c r="BN236" i="1"/>
  <c r="AR237" i="1"/>
  <c r="AS237" i="1"/>
  <c r="AT237" i="1"/>
  <c r="AU237" i="1"/>
  <c r="AV237" i="1"/>
  <c r="AW237" i="1"/>
  <c r="AX237" i="1"/>
  <c r="AY237" i="1"/>
  <c r="AZ237" i="1"/>
  <c r="BF237" i="1"/>
  <c r="BG237" i="1"/>
  <c r="BH237" i="1"/>
  <c r="BI237" i="1"/>
  <c r="BJ237" i="1"/>
  <c r="BK237" i="1"/>
  <c r="BL237" i="1"/>
  <c r="BM237" i="1"/>
  <c r="BN237" i="1"/>
  <c r="BN225" i="1" l="1"/>
  <c r="BM225" i="1"/>
  <c r="BL225" i="1"/>
  <c r="BK225" i="1"/>
  <c r="BJ225" i="1"/>
  <c r="BI225" i="1"/>
  <c r="BH225" i="1"/>
  <c r="BG225" i="1"/>
  <c r="BF225" i="1"/>
  <c r="AX225" i="1"/>
  <c r="AY225" i="1" s="1"/>
  <c r="AW225" i="1"/>
  <c r="AU225" i="1"/>
  <c r="AV225" i="1" s="1"/>
  <c r="AT225" i="1"/>
  <c r="AR225" i="1"/>
  <c r="AS225" i="1" s="1"/>
  <c r="AZ225" i="1" l="1"/>
  <c r="BN224" i="1"/>
  <c r="BM224" i="1"/>
  <c r="BL224" i="1"/>
  <c r="BK224" i="1"/>
  <c r="BJ224" i="1"/>
  <c r="BI224" i="1"/>
  <c r="BH224" i="1"/>
  <c r="BG224" i="1"/>
  <c r="BF224" i="1"/>
  <c r="AX224" i="1"/>
  <c r="AY224" i="1" s="1"/>
  <c r="AW224" i="1"/>
  <c r="AU224" i="1"/>
  <c r="AV224" i="1" s="1"/>
  <c r="AT224" i="1"/>
  <c r="AR224" i="1"/>
  <c r="AS224" i="1" s="1"/>
  <c r="BN223" i="1"/>
  <c r="BM223" i="1"/>
  <c r="BL223" i="1"/>
  <c r="BK223" i="1"/>
  <c r="BJ223" i="1"/>
  <c r="BI223" i="1"/>
  <c r="BH223" i="1"/>
  <c r="BG223" i="1"/>
  <c r="BF223" i="1"/>
  <c r="AX223" i="1"/>
  <c r="AZ223" i="1" s="1"/>
  <c r="AW223" i="1"/>
  <c r="AU223" i="1"/>
  <c r="AV223" i="1" s="1"/>
  <c r="AT223" i="1"/>
  <c r="AR223" i="1"/>
  <c r="AS223" i="1" s="1"/>
  <c r="AZ224" i="1" l="1"/>
  <c r="AY223" i="1"/>
  <c r="BN222" i="1"/>
  <c r="BL222" i="1"/>
  <c r="BM222" i="1" s="1"/>
  <c r="BK222" i="1"/>
  <c r="BJ222" i="1"/>
  <c r="BI222" i="1"/>
  <c r="BH222" i="1"/>
  <c r="BF222" i="1"/>
  <c r="BG222" i="1" s="1"/>
  <c r="AX222" i="1"/>
  <c r="AY222" i="1" s="1"/>
  <c r="AW222" i="1"/>
  <c r="AU222" i="1"/>
  <c r="AV222" i="1" s="1"/>
  <c r="AT222" i="1"/>
  <c r="AR222" i="1"/>
  <c r="AS222" i="1" s="1"/>
  <c r="AZ222" i="1" l="1"/>
  <c r="BF215" i="1" l="1"/>
  <c r="BG215" i="1"/>
  <c r="BH215" i="1"/>
  <c r="BI215" i="1"/>
  <c r="BJ215" i="1"/>
  <c r="BK215" i="1"/>
  <c r="BL215" i="1"/>
  <c r="BM215" i="1"/>
  <c r="BN215" i="1"/>
  <c r="BF216" i="1"/>
  <c r="BG216" i="1"/>
  <c r="BH216" i="1"/>
  <c r="BI216" i="1"/>
  <c r="BJ216" i="1"/>
  <c r="BK216" i="1"/>
  <c r="BL216" i="1"/>
  <c r="BM216" i="1"/>
  <c r="BN216" i="1"/>
  <c r="BF217" i="1"/>
  <c r="BG217" i="1"/>
  <c r="BH217" i="1"/>
  <c r="BI217" i="1"/>
  <c r="BJ217" i="1"/>
  <c r="BK217" i="1"/>
  <c r="BL217" i="1"/>
  <c r="BM217" i="1"/>
  <c r="BN217" i="1"/>
  <c r="BF218" i="1"/>
  <c r="BG218" i="1"/>
  <c r="BH218" i="1"/>
  <c r="BI218" i="1"/>
  <c r="BJ218" i="1"/>
  <c r="BK218" i="1"/>
  <c r="BL218" i="1"/>
  <c r="BM218" i="1"/>
  <c r="BN218" i="1"/>
  <c r="BF219" i="1"/>
  <c r="BG219" i="1"/>
  <c r="BH219" i="1"/>
  <c r="BI219" i="1"/>
  <c r="BJ219" i="1"/>
  <c r="BK219" i="1"/>
  <c r="BL219" i="1"/>
  <c r="BM219" i="1"/>
  <c r="BN219" i="1"/>
  <c r="BF220" i="1"/>
  <c r="BG220" i="1"/>
  <c r="BH220" i="1"/>
  <c r="BI220" i="1"/>
  <c r="BJ220" i="1"/>
  <c r="BK220" i="1"/>
  <c r="BL220" i="1"/>
  <c r="BM220" i="1"/>
  <c r="BN220" i="1"/>
  <c r="BF221" i="1"/>
  <c r="BG221" i="1"/>
  <c r="BH221" i="1"/>
  <c r="BI221" i="1"/>
  <c r="BJ221" i="1"/>
  <c r="BK221" i="1"/>
  <c r="BL221" i="1"/>
  <c r="BM221" i="1"/>
  <c r="BN221" i="1"/>
  <c r="AR215" i="1"/>
  <c r="AS215" i="1"/>
  <c r="AT215" i="1"/>
  <c r="AU215" i="1"/>
  <c r="AV215" i="1"/>
  <c r="AW215" i="1"/>
  <c r="AX215" i="1"/>
  <c r="AY215" i="1"/>
  <c r="AZ215" i="1"/>
  <c r="AR216" i="1"/>
  <c r="AS216" i="1"/>
  <c r="AT216" i="1"/>
  <c r="AU216" i="1"/>
  <c r="AV216" i="1"/>
  <c r="AW216" i="1"/>
  <c r="AX216" i="1"/>
  <c r="AY216" i="1"/>
  <c r="AZ216" i="1"/>
  <c r="AR217" i="1"/>
  <c r="AS217" i="1"/>
  <c r="AT217" i="1"/>
  <c r="AU217" i="1"/>
  <c r="AV217" i="1"/>
  <c r="AW217" i="1"/>
  <c r="AX217" i="1"/>
  <c r="AY217" i="1"/>
  <c r="AZ217" i="1"/>
  <c r="AR218" i="1"/>
  <c r="AS218" i="1"/>
  <c r="AT218" i="1"/>
  <c r="AU218" i="1"/>
  <c r="AV218" i="1"/>
  <c r="AW218" i="1"/>
  <c r="AX218" i="1"/>
  <c r="AY218" i="1"/>
  <c r="AZ218" i="1"/>
  <c r="AR219" i="1"/>
  <c r="AS219" i="1"/>
  <c r="AT219" i="1"/>
  <c r="AU219" i="1"/>
  <c r="AV219" i="1"/>
  <c r="AW219" i="1"/>
  <c r="AX219" i="1"/>
  <c r="AY219" i="1"/>
  <c r="AZ219" i="1"/>
  <c r="AR220" i="1"/>
  <c r="AS220" i="1"/>
  <c r="AT220" i="1"/>
  <c r="AU220" i="1"/>
  <c r="AV220" i="1"/>
  <c r="AW220" i="1"/>
  <c r="AX220" i="1"/>
  <c r="AY220" i="1"/>
  <c r="AZ220" i="1"/>
  <c r="AR221" i="1"/>
  <c r="AS221" i="1"/>
  <c r="AT221" i="1"/>
  <c r="AU221" i="1"/>
  <c r="AV221" i="1"/>
  <c r="AW221" i="1"/>
  <c r="AX221" i="1"/>
  <c r="AY221" i="1"/>
  <c r="AZ221" i="1"/>
  <c r="BF213" i="1" l="1"/>
  <c r="BG213" i="1"/>
  <c r="BH213" i="1"/>
  <c r="BI213" i="1"/>
  <c r="BJ213" i="1"/>
  <c r="BK213" i="1"/>
  <c r="BL213" i="1"/>
  <c r="BM213" i="1"/>
  <c r="BN213" i="1"/>
  <c r="BF214" i="1"/>
  <c r="BG214" i="1"/>
  <c r="BH214" i="1"/>
  <c r="BI214" i="1"/>
  <c r="BJ214" i="1"/>
  <c r="BK214" i="1"/>
  <c r="BL214" i="1"/>
  <c r="BM214" i="1"/>
  <c r="BN214" i="1"/>
  <c r="AR213" i="1"/>
  <c r="AS213" i="1"/>
  <c r="AT213" i="1"/>
  <c r="AU213" i="1"/>
  <c r="AV213" i="1"/>
  <c r="AW213" i="1"/>
  <c r="AX213" i="1"/>
  <c r="AY213" i="1"/>
  <c r="AZ213" i="1"/>
  <c r="AR214" i="1"/>
  <c r="AS214" i="1"/>
  <c r="AT214" i="1"/>
  <c r="AU214" i="1"/>
  <c r="AV214" i="1"/>
  <c r="AW214" i="1"/>
  <c r="AX214" i="1"/>
  <c r="AY214" i="1"/>
  <c r="AZ214" i="1"/>
  <c r="BF211" i="1"/>
  <c r="BG211" i="1"/>
  <c r="BH211" i="1"/>
  <c r="BI211" i="1"/>
  <c r="BJ211" i="1"/>
  <c r="BK211" i="1"/>
  <c r="BL211" i="1"/>
  <c r="BM211" i="1"/>
  <c r="BN211" i="1"/>
  <c r="BF212" i="1"/>
  <c r="BG212" i="1"/>
  <c r="BH212" i="1"/>
  <c r="BI212" i="1"/>
  <c r="BJ212" i="1"/>
  <c r="BK212" i="1"/>
  <c r="BL212" i="1"/>
  <c r="BM212" i="1"/>
  <c r="BN212" i="1"/>
  <c r="AR211" i="1"/>
  <c r="AS211" i="1"/>
  <c r="AT211" i="1"/>
  <c r="AU211" i="1"/>
  <c r="AV211" i="1"/>
  <c r="AW211" i="1"/>
  <c r="AX211" i="1"/>
  <c r="AY211" i="1"/>
  <c r="AZ211" i="1"/>
  <c r="AR212" i="1"/>
  <c r="AS212" i="1"/>
  <c r="AT212" i="1"/>
  <c r="AU212" i="1"/>
  <c r="AV212" i="1"/>
  <c r="AW212" i="1"/>
  <c r="AX212" i="1"/>
  <c r="AY212" i="1"/>
  <c r="AZ212" i="1"/>
  <c r="AR200" i="1"/>
  <c r="AS200" i="1"/>
  <c r="AT200" i="1"/>
  <c r="AU200" i="1"/>
  <c r="AV200" i="1"/>
  <c r="AW200" i="1"/>
  <c r="AX200" i="1"/>
  <c r="AY200" i="1"/>
  <c r="AZ200" i="1"/>
  <c r="BF200" i="1"/>
  <c r="BG200" i="1"/>
  <c r="BH200" i="1"/>
  <c r="BI200" i="1"/>
  <c r="BJ200" i="1"/>
  <c r="BK200" i="1"/>
  <c r="BL200" i="1"/>
  <c r="BM200" i="1"/>
  <c r="BN200" i="1"/>
  <c r="AR201" i="1"/>
  <c r="AS201" i="1"/>
  <c r="AT201" i="1"/>
  <c r="AU201" i="1"/>
  <c r="AV201" i="1"/>
  <c r="AW201" i="1"/>
  <c r="AX201" i="1"/>
  <c r="AY201" i="1"/>
  <c r="AZ201" i="1"/>
  <c r="BF201" i="1"/>
  <c r="BG201" i="1"/>
  <c r="BH201" i="1"/>
  <c r="BI201" i="1"/>
  <c r="BJ201" i="1"/>
  <c r="BK201" i="1"/>
  <c r="BL201" i="1"/>
  <c r="BM201" i="1"/>
  <c r="BN201" i="1"/>
  <c r="AR202" i="1"/>
  <c r="AS202" i="1"/>
  <c r="AT202" i="1"/>
  <c r="AU202" i="1"/>
  <c r="AV202" i="1"/>
  <c r="AW202" i="1"/>
  <c r="AX202" i="1"/>
  <c r="AY202" i="1"/>
  <c r="AZ202" i="1"/>
  <c r="BF202" i="1"/>
  <c r="BG202" i="1"/>
  <c r="BH202" i="1"/>
  <c r="BI202" i="1"/>
  <c r="BJ202" i="1"/>
  <c r="BK202" i="1"/>
  <c r="BL202" i="1"/>
  <c r="BM202" i="1"/>
  <c r="BN202" i="1"/>
  <c r="AR203" i="1"/>
  <c r="AS203" i="1"/>
  <c r="AT203" i="1"/>
  <c r="AU203" i="1"/>
  <c r="AV203" i="1"/>
  <c r="AW203" i="1"/>
  <c r="AX203" i="1"/>
  <c r="AY203" i="1"/>
  <c r="AZ203" i="1"/>
  <c r="BF203" i="1"/>
  <c r="BG203" i="1"/>
  <c r="BH203" i="1"/>
  <c r="BI203" i="1"/>
  <c r="BJ203" i="1"/>
  <c r="BK203" i="1"/>
  <c r="BL203" i="1"/>
  <c r="BM203" i="1"/>
  <c r="BN203" i="1"/>
  <c r="AR204" i="1"/>
  <c r="AS204" i="1"/>
  <c r="AT204" i="1"/>
  <c r="AU204" i="1"/>
  <c r="AV204" i="1"/>
  <c r="AW204" i="1"/>
  <c r="AX204" i="1"/>
  <c r="AY204" i="1"/>
  <c r="AZ204" i="1"/>
  <c r="BF204" i="1"/>
  <c r="BG204" i="1"/>
  <c r="BH204" i="1"/>
  <c r="BI204" i="1"/>
  <c r="BJ204" i="1"/>
  <c r="BK204" i="1"/>
  <c r="BL204" i="1"/>
  <c r="BM204" i="1"/>
  <c r="BN204" i="1"/>
  <c r="AR205" i="1"/>
  <c r="AS205" i="1"/>
  <c r="AT205" i="1"/>
  <c r="AU205" i="1"/>
  <c r="AV205" i="1"/>
  <c r="AW205" i="1"/>
  <c r="AX205" i="1"/>
  <c r="AY205" i="1"/>
  <c r="AZ205" i="1"/>
  <c r="BF205" i="1"/>
  <c r="BG205" i="1"/>
  <c r="BH205" i="1"/>
  <c r="BI205" i="1"/>
  <c r="BJ205" i="1"/>
  <c r="BK205" i="1"/>
  <c r="BL205" i="1"/>
  <c r="BM205" i="1"/>
  <c r="BN205" i="1"/>
  <c r="AR206" i="1"/>
  <c r="AS206" i="1"/>
  <c r="AT206" i="1"/>
  <c r="AU206" i="1"/>
  <c r="AV206" i="1"/>
  <c r="AW206" i="1"/>
  <c r="AX206" i="1"/>
  <c r="AY206" i="1"/>
  <c r="AZ206" i="1"/>
  <c r="BF206" i="1"/>
  <c r="BG206" i="1"/>
  <c r="BH206" i="1"/>
  <c r="BI206" i="1"/>
  <c r="BJ206" i="1"/>
  <c r="BK206" i="1"/>
  <c r="BL206" i="1"/>
  <c r="BM206" i="1"/>
  <c r="BN206" i="1"/>
  <c r="AR207" i="1"/>
  <c r="AS207" i="1"/>
  <c r="AT207" i="1"/>
  <c r="AU207" i="1"/>
  <c r="AV207" i="1"/>
  <c r="AW207" i="1"/>
  <c r="AX207" i="1"/>
  <c r="AY207" i="1"/>
  <c r="AZ207" i="1"/>
  <c r="BF207" i="1"/>
  <c r="BG207" i="1"/>
  <c r="BH207" i="1"/>
  <c r="BI207" i="1"/>
  <c r="BJ207" i="1"/>
  <c r="BK207" i="1"/>
  <c r="BL207" i="1"/>
  <c r="BM207" i="1"/>
  <c r="BN207" i="1"/>
  <c r="AR208" i="1"/>
  <c r="AS208" i="1"/>
  <c r="AT208" i="1"/>
  <c r="AU208" i="1"/>
  <c r="AV208" i="1"/>
  <c r="AW208" i="1"/>
  <c r="AX208" i="1"/>
  <c r="AY208" i="1"/>
  <c r="AZ208" i="1"/>
  <c r="BF208" i="1"/>
  <c r="BG208" i="1"/>
  <c r="BH208" i="1"/>
  <c r="BI208" i="1"/>
  <c r="BJ208" i="1"/>
  <c r="BK208" i="1"/>
  <c r="BL208" i="1"/>
  <c r="BM208" i="1"/>
  <c r="BN208" i="1"/>
  <c r="AR209" i="1"/>
  <c r="AS209" i="1"/>
  <c r="AT209" i="1"/>
  <c r="AU209" i="1"/>
  <c r="AV209" i="1"/>
  <c r="AW209" i="1"/>
  <c r="AX209" i="1"/>
  <c r="AY209" i="1"/>
  <c r="AZ209" i="1"/>
  <c r="BF209" i="1"/>
  <c r="BG209" i="1"/>
  <c r="BH209" i="1"/>
  <c r="BI209" i="1"/>
  <c r="BJ209" i="1"/>
  <c r="BK209" i="1"/>
  <c r="BL209" i="1"/>
  <c r="BM209" i="1"/>
  <c r="BN209" i="1"/>
  <c r="AR210" i="1"/>
  <c r="AS210" i="1"/>
  <c r="AT210" i="1"/>
  <c r="AU210" i="1"/>
  <c r="AV210" i="1"/>
  <c r="AW210" i="1"/>
  <c r="AX210" i="1"/>
  <c r="AY210" i="1"/>
  <c r="AZ210" i="1"/>
  <c r="BF210" i="1"/>
  <c r="BG210" i="1"/>
  <c r="BH210" i="1"/>
  <c r="BI210" i="1"/>
  <c r="BJ210" i="1"/>
  <c r="BK210" i="1"/>
  <c r="BL210" i="1"/>
  <c r="BM210" i="1"/>
  <c r="BN210" i="1"/>
  <c r="AR198" i="1"/>
  <c r="AS198" i="1"/>
  <c r="AT198" i="1"/>
  <c r="AU198" i="1"/>
  <c r="AV198" i="1"/>
  <c r="AW198" i="1"/>
  <c r="AX198" i="1"/>
  <c r="AY198" i="1"/>
  <c r="AZ198" i="1"/>
  <c r="BF198" i="1"/>
  <c r="BG198" i="1" s="1"/>
  <c r="BH198" i="1"/>
  <c r="BI198" i="1"/>
  <c r="BJ198" i="1" s="1"/>
  <c r="BK198" i="1"/>
  <c r="BL198" i="1"/>
  <c r="BM198" i="1" s="1"/>
  <c r="BN198" i="1"/>
  <c r="AR199" i="1"/>
  <c r="AS199" i="1"/>
  <c r="AT199" i="1"/>
  <c r="AU199" i="1"/>
  <c r="AV199" i="1"/>
  <c r="AW199" i="1"/>
  <c r="AX199" i="1"/>
  <c r="AY199" i="1"/>
  <c r="AZ199" i="1"/>
  <c r="BF199" i="1"/>
  <c r="BG199" i="1" s="1"/>
  <c r="BH199" i="1"/>
  <c r="BI199" i="1"/>
  <c r="BJ199" i="1"/>
  <c r="BK199" i="1"/>
  <c r="BL199" i="1"/>
  <c r="BM199" i="1"/>
  <c r="BN199" i="1"/>
  <c r="AR196" i="1" l="1"/>
  <c r="AS196" i="1"/>
  <c r="AT196" i="1"/>
  <c r="AU196" i="1"/>
  <c r="AV196" i="1"/>
  <c r="AW196" i="1"/>
  <c r="AX196" i="1"/>
  <c r="AY196" i="1"/>
  <c r="AZ196" i="1"/>
  <c r="BF196" i="1"/>
  <c r="BG196" i="1" s="1"/>
  <c r="BH196" i="1"/>
  <c r="BI196" i="1"/>
  <c r="BJ196" i="1"/>
  <c r="BK196" i="1"/>
  <c r="BL196" i="1"/>
  <c r="BM196" i="1" s="1"/>
  <c r="BN196" i="1"/>
  <c r="AR197" i="1"/>
  <c r="AS197" i="1"/>
  <c r="AT197" i="1"/>
  <c r="AU197" i="1"/>
  <c r="AV197" i="1"/>
  <c r="AW197" i="1"/>
  <c r="AX197" i="1"/>
  <c r="AY197" i="1"/>
  <c r="AZ197" i="1"/>
  <c r="BF197" i="1"/>
  <c r="BG197" i="1"/>
  <c r="BH197" i="1"/>
  <c r="BI197" i="1"/>
  <c r="BJ197" i="1"/>
  <c r="BK197" i="1"/>
  <c r="BL197" i="1"/>
  <c r="BM197" i="1"/>
  <c r="BN197" i="1"/>
  <c r="AX195" i="1" l="1"/>
  <c r="AZ195" i="1" s="1"/>
  <c r="AW195" i="1"/>
  <c r="AU195" i="1"/>
  <c r="AV195" i="1" s="1"/>
  <c r="AT195" i="1"/>
  <c r="AR195" i="1"/>
  <c r="AS195" i="1" s="1"/>
  <c r="AX194" i="1"/>
  <c r="AZ194" i="1" s="1"/>
  <c r="AW194" i="1"/>
  <c r="AU194" i="1"/>
  <c r="AV194" i="1" s="1"/>
  <c r="AT194" i="1"/>
  <c r="AR194" i="1"/>
  <c r="AS194" i="1" s="1"/>
  <c r="AX193" i="1"/>
  <c r="AZ193" i="1" s="1"/>
  <c r="AW193" i="1"/>
  <c r="AU193" i="1"/>
  <c r="AV193" i="1" s="1"/>
  <c r="AT193" i="1"/>
  <c r="AR193" i="1"/>
  <c r="AS193" i="1" s="1"/>
  <c r="AX192" i="1"/>
  <c r="AY192" i="1" s="1"/>
  <c r="AW192" i="1"/>
  <c r="AU192" i="1"/>
  <c r="AV192" i="1" s="1"/>
  <c r="AT192" i="1"/>
  <c r="AR192" i="1"/>
  <c r="AS192" i="1" s="1"/>
  <c r="AX191" i="1"/>
  <c r="AZ191" i="1" s="1"/>
  <c r="AW191" i="1"/>
  <c r="AU191" i="1"/>
  <c r="AV191" i="1" s="1"/>
  <c r="AT191" i="1"/>
  <c r="AR191" i="1"/>
  <c r="AS191" i="1" s="1"/>
  <c r="AX190" i="1"/>
  <c r="AY190" i="1" s="1"/>
  <c r="AW190" i="1"/>
  <c r="AU190" i="1"/>
  <c r="AV190" i="1" s="1"/>
  <c r="AT190" i="1"/>
  <c r="AR190" i="1"/>
  <c r="AS190" i="1" s="1"/>
  <c r="AX189" i="1"/>
  <c r="AZ189" i="1" s="1"/>
  <c r="AW189" i="1"/>
  <c r="AU189" i="1"/>
  <c r="AV189" i="1" s="1"/>
  <c r="AT189" i="1"/>
  <c r="AR189" i="1"/>
  <c r="AS189" i="1" s="1"/>
  <c r="AX188" i="1"/>
  <c r="AY188" i="1" s="1"/>
  <c r="AW188" i="1"/>
  <c r="AU188" i="1"/>
  <c r="AV188" i="1" s="1"/>
  <c r="AT188" i="1"/>
  <c r="AR188" i="1"/>
  <c r="AS188" i="1" s="1"/>
  <c r="AX187" i="1"/>
  <c r="AY187" i="1" s="1"/>
  <c r="AW187" i="1"/>
  <c r="AU187" i="1"/>
  <c r="AV187" i="1" s="1"/>
  <c r="AT187" i="1"/>
  <c r="AR187" i="1"/>
  <c r="AS187" i="1" s="1"/>
  <c r="AX186" i="1"/>
  <c r="AY186" i="1" s="1"/>
  <c r="AW186" i="1"/>
  <c r="AU186" i="1"/>
  <c r="AV186" i="1" s="1"/>
  <c r="AT186" i="1"/>
  <c r="AR186" i="1"/>
  <c r="AS186" i="1" s="1"/>
  <c r="AX185" i="1"/>
  <c r="AZ185" i="1" s="1"/>
  <c r="AW185" i="1"/>
  <c r="AU185" i="1"/>
  <c r="AV185" i="1" s="1"/>
  <c r="AT185" i="1"/>
  <c r="AR185" i="1"/>
  <c r="AS185" i="1" s="1"/>
  <c r="AX184" i="1"/>
  <c r="AY184" i="1" s="1"/>
  <c r="AW184" i="1"/>
  <c r="AU184" i="1"/>
  <c r="AV184" i="1" s="1"/>
  <c r="AT184" i="1"/>
  <c r="AR184" i="1"/>
  <c r="AS184" i="1" s="1"/>
  <c r="AX183" i="1"/>
  <c r="AZ183" i="1" s="1"/>
  <c r="AW183" i="1"/>
  <c r="AU183" i="1"/>
  <c r="AV183" i="1" s="1"/>
  <c r="AT183" i="1"/>
  <c r="AR183" i="1"/>
  <c r="AS183" i="1" s="1"/>
  <c r="AX182" i="1"/>
  <c r="AY182" i="1" s="1"/>
  <c r="AW182" i="1"/>
  <c r="AU182" i="1"/>
  <c r="AV182" i="1" s="1"/>
  <c r="AT182" i="1"/>
  <c r="AR182" i="1"/>
  <c r="AS182" i="1" s="1"/>
  <c r="AX181" i="1"/>
  <c r="AZ181" i="1" s="1"/>
  <c r="AW181" i="1"/>
  <c r="AU181" i="1"/>
  <c r="AV181" i="1" s="1"/>
  <c r="AT181" i="1"/>
  <c r="AR181" i="1"/>
  <c r="AS181" i="1" s="1"/>
  <c r="AX180" i="1"/>
  <c r="AY180" i="1" s="1"/>
  <c r="AW180" i="1"/>
  <c r="AU180" i="1"/>
  <c r="AV180" i="1" s="1"/>
  <c r="AT180" i="1"/>
  <c r="AR180" i="1"/>
  <c r="AS180" i="1" s="1"/>
  <c r="AX179" i="1"/>
  <c r="AZ179" i="1" s="1"/>
  <c r="AW179" i="1"/>
  <c r="AU179" i="1"/>
  <c r="AV179" i="1" s="1"/>
  <c r="AT179" i="1"/>
  <c r="AR179" i="1"/>
  <c r="AS179" i="1" s="1"/>
  <c r="AX178" i="1"/>
  <c r="AY178" i="1" s="1"/>
  <c r="AW178" i="1"/>
  <c r="AU178" i="1"/>
  <c r="AV178" i="1" s="1"/>
  <c r="AT178" i="1"/>
  <c r="AR178" i="1"/>
  <c r="AS178" i="1" s="1"/>
  <c r="AX177" i="1"/>
  <c r="AZ177" i="1" s="1"/>
  <c r="AW177" i="1"/>
  <c r="AU177" i="1"/>
  <c r="AV177" i="1" s="1"/>
  <c r="AT177" i="1"/>
  <c r="AR177" i="1"/>
  <c r="AS177" i="1" s="1"/>
  <c r="AZ176" i="1"/>
  <c r="AY176" i="1"/>
  <c r="AX176" i="1"/>
  <c r="AW176" i="1"/>
  <c r="AV176" i="1"/>
  <c r="AU176" i="1"/>
  <c r="AT176" i="1"/>
  <c r="AS176" i="1"/>
  <c r="AR176" i="1"/>
  <c r="AZ175" i="1"/>
  <c r="AY175" i="1"/>
  <c r="AX175" i="1"/>
  <c r="AW175" i="1"/>
  <c r="AV175" i="1"/>
  <c r="AU175" i="1"/>
  <c r="AT175" i="1"/>
  <c r="AS175" i="1"/>
  <c r="AR175" i="1"/>
  <c r="AZ174" i="1"/>
  <c r="AY174" i="1"/>
  <c r="AX174" i="1"/>
  <c r="AW174" i="1"/>
  <c r="AV174" i="1"/>
  <c r="AU174" i="1"/>
  <c r="AT174" i="1"/>
  <c r="AS174" i="1"/>
  <c r="AR174" i="1"/>
  <c r="AZ173" i="1"/>
  <c r="AY173" i="1"/>
  <c r="AX173" i="1"/>
  <c r="AW173" i="1"/>
  <c r="AV173" i="1"/>
  <c r="AU173" i="1"/>
  <c r="AT173" i="1"/>
  <c r="AS173" i="1"/>
  <c r="AR173" i="1"/>
  <c r="AZ172" i="1"/>
  <c r="AY172" i="1"/>
  <c r="AX172" i="1"/>
  <c r="AW172" i="1"/>
  <c r="AV172" i="1"/>
  <c r="AU172" i="1"/>
  <c r="AT172" i="1"/>
  <c r="AS172" i="1"/>
  <c r="AR172" i="1"/>
  <c r="AZ171" i="1"/>
  <c r="AY171" i="1"/>
  <c r="AX171" i="1"/>
  <c r="AW171" i="1"/>
  <c r="AV171" i="1"/>
  <c r="AU171" i="1"/>
  <c r="AT171" i="1"/>
  <c r="AS171" i="1"/>
  <c r="AR171" i="1"/>
  <c r="AZ170" i="1"/>
  <c r="AY170" i="1"/>
  <c r="AX170" i="1"/>
  <c r="AW170" i="1"/>
  <c r="AV170" i="1"/>
  <c r="AU170" i="1"/>
  <c r="AT170" i="1"/>
  <c r="AS170" i="1"/>
  <c r="AR170" i="1"/>
  <c r="AZ169" i="1"/>
  <c r="AY169" i="1"/>
  <c r="AX169" i="1"/>
  <c r="AW169" i="1"/>
  <c r="AV169" i="1"/>
  <c r="AU169" i="1"/>
  <c r="AT169" i="1"/>
  <c r="AS169" i="1"/>
  <c r="AR169" i="1"/>
  <c r="AZ168" i="1"/>
  <c r="AY168" i="1"/>
  <c r="AX168" i="1"/>
  <c r="AW168" i="1"/>
  <c r="AV168" i="1"/>
  <c r="AU168" i="1"/>
  <c r="AT168" i="1"/>
  <c r="AS168" i="1"/>
  <c r="AR168" i="1"/>
  <c r="AZ167" i="1"/>
  <c r="AY167" i="1"/>
  <c r="AX167" i="1"/>
  <c r="AW167" i="1"/>
  <c r="AV167" i="1"/>
  <c r="AU167" i="1"/>
  <c r="AT167" i="1"/>
  <c r="AS167" i="1"/>
  <c r="AR167" i="1"/>
  <c r="AZ166" i="1"/>
  <c r="AY166" i="1"/>
  <c r="AX166" i="1"/>
  <c r="AW166" i="1"/>
  <c r="AV166" i="1"/>
  <c r="AU166" i="1"/>
  <c r="AT166" i="1"/>
  <c r="AS166" i="1"/>
  <c r="AR166" i="1"/>
  <c r="AZ165" i="1"/>
  <c r="AY165" i="1"/>
  <c r="AX165" i="1"/>
  <c r="AW165" i="1"/>
  <c r="AV165" i="1"/>
  <c r="AU165" i="1"/>
  <c r="AT165" i="1"/>
  <c r="AS165" i="1"/>
  <c r="AR165" i="1"/>
  <c r="AZ164" i="1"/>
  <c r="AY164" i="1"/>
  <c r="AX164" i="1"/>
  <c r="AW164" i="1"/>
  <c r="AV164" i="1"/>
  <c r="AU164" i="1"/>
  <c r="AT164" i="1"/>
  <c r="AS164" i="1"/>
  <c r="AR164" i="1"/>
  <c r="AZ163" i="1"/>
  <c r="AY163" i="1"/>
  <c r="AX163" i="1"/>
  <c r="AW163" i="1"/>
  <c r="AV163" i="1"/>
  <c r="AU163" i="1"/>
  <c r="AT163" i="1"/>
  <c r="AS163" i="1"/>
  <c r="AR163" i="1"/>
  <c r="AZ162" i="1"/>
  <c r="AY162" i="1"/>
  <c r="AX162" i="1"/>
  <c r="AW162" i="1"/>
  <c r="AV162" i="1"/>
  <c r="AU162" i="1"/>
  <c r="AT162" i="1"/>
  <c r="AS162" i="1"/>
  <c r="AR162" i="1"/>
  <c r="AZ161" i="1"/>
  <c r="AY161" i="1"/>
  <c r="AX161" i="1"/>
  <c r="AW161" i="1"/>
  <c r="AV161" i="1"/>
  <c r="AU161" i="1"/>
  <c r="AT161" i="1"/>
  <c r="AS161" i="1"/>
  <c r="AR161" i="1"/>
  <c r="AZ160" i="1"/>
  <c r="AY160" i="1"/>
  <c r="AX160" i="1"/>
  <c r="AW160" i="1"/>
  <c r="AV160" i="1"/>
  <c r="AU160" i="1"/>
  <c r="AT160" i="1"/>
  <c r="AS160" i="1"/>
  <c r="AR160" i="1"/>
  <c r="AZ159" i="1"/>
  <c r="AY159" i="1"/>
  <c r="AX159" i="1"/>
  <c r="AW159" i="1"/>
  <c r="AV159" i="1"/>
  <c r="AU159" i="1"/>
  <c r="AT159" i="1"/>
  <c r="AS159" i="1"/>
  <c r="AR159" i="1"/>
  <c r="AZ158" i="1"/>
  <c r="AY158" i="1"/>
  <c r="AX158" i="1"/>
  <c r="AW158" i="1"/>
  <c r="AV158" i="1"/>
  <c r="AU158" i="1"/>
  <c r="AT158" i="1"/>
  <c r="AS158" i="1"/>
  <c r="AR158" i="1"/>
  <c r="AZ157" i="1"/>
  <c r="AY157" i="1"/>
  <c r="AX157" i="1"/>
  <c r="AW157" i="1"/>
  <c r="AV157" i="1"/>
  <c r="AU157" i="1"/>
  <c r="AT157" i="1"/>
  <c r="AS157" i="1"/>
  <c r="AR157" i="1"/>
  <c r="AZ156" i="1"/>
  <c r="AY156" i="1"/>
  <c r="AX156" i="1"/>
  <c r="AW156" i="1"/>
  <c r="AV156" i="1"/>
  <c r="AU156" i="1"/>
  <c r="AT156" i="1"/>
  <c r="AS156" i="1"/>
  <c r="AR156" i="1"/>
  <c r="AZ155" i="1"/>
  <c r="AY155" i="1"/>
  <c r="AX155" i="1"/>
  <c r="AW155" i="1"/>
  <c r="AV155" i="1"/>
  <c r="AU155" i="1"/>
  <c r="AT155" i="1"/>
  <c r="AS155" i="1"/>
  <c r="AR155" i="1"/>
  <c r="AZ154" i="1"/>
  <c r="AY154" i="1"/>
  <c r="AX154" i="1"/>
  <c r="AW154" i="1"/>
  <c r="AV154" i="1"/>
  <c r="AU154" i="1"/>
  <c r="AT154" i="1"/>
  <c r="AS154" i="1"/>
  <c r="AR154" i="1"/>
  <c r="AZ153" i="1"/>
  <c r="AY153" i="1"/>
  <c r="AX153" i="1"/>
  <c r="AW153" i="1"/>
  <c r="AV153" i="1"/>
  <c r="AU153" i="1"/>
  <c r="AT153" i="1"/>
  <c r="AS153" i="1"/>
  <c r="AR153" i="1"/>
  <c r="AZ152" i="1"/>
  <c r="AY152" i="1"/>
  <c r="AX152" i="1"/>
  <c r="AW152" i="1"/>
  <c r="AV152" i="1"/>
  <c r="AU152" i="1"/>
  <c r="AT152" i="1"/>
  <c r="AS152" i="1"/>
  <c r="AR152" i="1"/>
  <c r="AZ151" i="1"/>
  <c r="AY151" i="1"/>
  <c r="AX151" i="1"/>
  <c r="AW151" i="1"/>
  <c r="AV151" i="1"/>
  <c r="AU151" i="1"/>
  <c r="AT151" i="1"/>
  <c r="AS151" i="1"/>
  <c r="AR151" i="1"/>
  <c r="AZ150" i="1"/>
  <c r="AY150" i="1"/>
  <c r="AX150" i="1"/>
  <c r="AW150" i="1"/>
  <c r="AV150" i="1"/>
  <c r="AU150" i="1"/>
  <c r="AT150" i="1"/>
  <c r="AS150" i="1"/>
  <c r="AR150" i="1"/>
  <c r="AZ149" i="1"/>
  <c r="AY149" i="1"/>
  <c r="AX149" i="1"/>
  <c r="AW149" i="1"/>
  <c r="AV149" i="1"/>
  <c r="AU149" i="1"/>
  <c r="AT149" i="1"/>
  <c r="AS149" i="1"/>
  <c r="AR149" i="1"/>
  <c r="AZ148" i="1"/>
  <c r="AY148" i="1"/>
  <c r="AX148" i="1"/>
  <c r="AW148" i="1"/>
  <c r="AV148" i="1"/>
  <c r="AU148" i="1"/>
  <c r="AT148" i="1"/>
  <c r="AS148" i="1"/>
  <c r="AR148" i="1"/>
  <c r="AZ147" i="1"/>
  <c r="AY147" i="1"/>
  <c r="AX147" i="1"/>
  <c r="AW147" i="1"/>
  <c r="AV147" i="1"/>
  <c r="AU147" i="1"/>
  <c r="AT147" i="1"/>
  <c r="AS147" i="1"/>
  <c r="AR147" i="1"/>
  <c r="AZ146" i="1"/>
  <c r="AY146" i="1"/>
  <c r="AX146" i="1"/>
  <c r="AW146" i="1"/>
  <c r="AV146" i="1"/>
  <c r="AU146" i="1"/>
  <c r="AT146" i="1"/>
  <c r="AS146" i="1"/>
  <c r="AR146" i="1"/>
  <c r="AZ145" i="1"/>
  <c r="AY145" i="1"/>
  <c r="AX145" i="1"/>
  <c r="AW145" i="1"/>
  <c r="AV145" i="1"/>
  <c r="AU145" i="1"/>
  <c r="AT145" i="1"/>
  <c r="AS145" i="1"/>
  <c r="AR145" i="1"/>
  <c r="AZ144" i="1"/>
  <c r="AY144" i="1"/>
  <c r="AX144" i="1"/>
  <c r="AW144" i="1"/>
  <c r="AV144" i="1"/>
  <c r="AU144" i="1"/>
  <c r="AT144" i="1"/>
  <c r="AS144" i="1"/>
  <c r="AR144" i="1"/>
  <c r="AZ143" i="1"/>
  <c r="AY143" i="1"/>
  <c r="AX143" i="1"/>
  <c r="AW143" i="1"/>
  <c r="AV143" i="1"/>
  <c r="AU143" i="1"/>
  <c r="AT143" i="1"/>
  <c r="AS143" i="1"/>
  <c r="AR143" i="1"/>
  <c r="AZ142" i="1"/>
  <c r="AY142" i="1"/>
  <c r="AX142" i="1"/>
  <c r="AW142" i="1"/>
  <c r="AV142" i="1"/>
  <c r="AU142" i="1"/>
  <c r="AT142" i="1"/>
  <c r="AS142" i="1"/>
  <c r="AR142" i="1"/>
  <c r="AZ141" i="1"/>
  <c r="AY141" i="1"/>
  <c r="AX141" i="1"/>
  <c r="AW141" i="1"/>
  <c r="AV141" i="1"/>
  <c r="AU141" i="1"/>
  <c r="AT141" i="1"/>
  <c r="AS141" i="1"/>
  <c r="AR141" i="1"/>
  <c r="AZ140" i="1"/>
  <c r="AY140" i="1"/>
  <c r="AX140" i="1"/>
  <c r="AW140" i="1"/>
  <c r="AV140" i="1"/>
  <c r="AU140" i="1"/>
  <c r="AT140" i="1"/>
  <c r="AS140" i="1"/>
  <c r="AR140" i="1"/>
  <c r="AZ139" i="1"/>
  <c r="AY139" i="1"/>
  <c r="AX139" i="1"/>
  <c r="AW139" i="1"/>
  <c r="AV139" i="1"/>
  <c r="AU139" i="1"/>
  <c r="AT139" i="1"/>
  <c r="AS139" i="1"/>
  <c r="AR139" i="1"/>
  <c r="AZ138" i="1"/>
  <c r="AY138" i="1"/>
  <c r="AX138" i="1"/>
  <c r="AW138" i="1"/>
  <c r="AV138" i="1"/>
  <c r="AU138" i="1"/>
  <c r="AT138" i="1"/>
  <c r="AS138" i="1"/>
  <c r="AR138" i="1"/>
  <c r="AZ137" i="1"/>
  <c r="AY137" i="1"/>
  <c r="AX137" i="1"/>
  <c r="AW137" i="1"/>
  <c r="AV137" i="1"/>
  <c r="AU137" i="1"/>
  <c r="AT137" i="1"/>
  <c r="AS137" i="1"/>
  <c r="AR137" i="1"/>
  <c r="AZ136" i="1"/>
  <c r="AY136" i="1"/>
  <c r="AX136" i="1"/>
  <c r="AW136" i="1"/>
  <c r="AV136" i="1"/>
  <c r="AU136" i="1"/>
  <c r="AT136" i="1"/>
  <c r="AS136" i="1"/>
  <c r="AR136" i="1"/>
  <c r="AZ135" i="1"/>
  <c r="AY135" i="1"/>
  <c r="AX135" i="1"/>
  <c r="AW135" i="1"/>
  <c r="AV135" i="1"/>
  <c r="AU135" i="1"/>
  <c r="AT135" i="1"/>
  <c r="AS135" i="1"/>
  <c r="AR135" i="1"/>
  <c r="AZ134" i="1"/>
  <c r="AY134" i="1"/>
  <c r="AX134" i="1"/>
  <c r="AW134" i="1"/>
  <c r="AV134" i="1"/>
  <c r="AU134" i="1"/>
  <c r="AT134" i="1"/>
  <c r="AS134" i="1"/>
  <c r="AR134" i="1"/>
  <c r="AZ133" i="1"/>
  <c r="AY133" i="1"/>
  <c r="AX133" i="1"/>
  <c r="AW133" i="1"/>
  <c r="AV133" i="1"/>
  <c r="AU133" i="1"/>
  <c r="AT133" i="1"/>
  <c r="AS133" i="1"/>
  <c r="AR133" i="1"/>
  <c r="AZ132" i="1"/>
  <c r="AY132" i="1"/>
  <c r="AX132" i="1"/>
  <c r="AW132" i="1"/>
  <c r="AV132" i="1"/>
  <c r="AU132" i="1"/>
  <c r="AT132" i="1"/>
  <c r="AS132" i="1"/>
  <c r="AR132" i="1"/>
  <c r="AZ131" i="1"/>
  <c r="AY131" i="1"/>
  <c r="AX131" i="1"/>
  <c r="AW131" i="1"/>
  <c r="AV131" i="1"/>
  <c r="AU131" i="1"/>
  <c r="AT131" i="1"/>
  <c r="AS131" i="1"/>
  <c r="AR131" i="1"/>
  <c r="AZ130" i="1"/>
  <c r="AY130" i="1"/>
  <c r="AX130" i="1"/>
  <c r="AW130" i="1"/>
  <c r="AV130" i="1"/>
  <c r="AU130" i="1"/>
  <c r="AT130" i="1"/>
  <c r="AS130" i="1"/>
  <c r="AR130" i="1"/>
  <c r="AZ129" i="1"/>
  <c r="AY129" i="1"/>
  <c r="AX129" i="1"/>
  <c r="AW129" i="1"/>
  <c r="AV129" i="1"/>
  <c r="AU129" i="1"/>
  <c r="AT129" i="1"/>
  <c r="AS129" i="1"/>
  <c r="AR129" i="1"/>
  <c r="AZ128" i="1"/>
  <c r="AY128" i="1"/>
  <c r="AX128" i="1"/>
  <c r="AW128" i="1"/>
  <c r="AV128" i="1"/>
  <c r="AU128" i="1"/>
  <c r="AT128" i="1"/>
  <c r="AS128" i="1"/>
  <c r="AR128" i="1"/>
  <c r="AZ127" i="1"/>
  <c r="AY127" i="1"/>
  <c r="AX127" i="1"/>
  <c r="AW127" i="1"/>
  <c r="AV127" i="1"/>
  <c r="AU127" i="1"/>
  <c r="AT127" i="1"/>
  <c r="AS127" i="1"/>
  <c r="AR127" i="1"/>
  <c r="AZ126" i="1"/>
  <c r="AY126" i="1"/>
  <c r="AX126" i="1"/>
  <c r="AW126" i="1"/>
  <c r="AV126" i="1"/>
  <c r="AU126" i="1"/>
  <c r="AT126" i="1"/>
  <c r="AS126" i="1"/>
  <c r="AR126" i="1"/>
  <c r="AZ125" i="1"/>
  <c r="AY125" i="1"/>
  <c r="AX125" i="1"/>
  <c r="AW125" i="1"/>
  <c r="AV125" i="1"/>
  <c r="AU125" i="1"/>
  <c r="AT125" i="1"/>
  <c r="AS125" i="1"/>
  <c r="AR125" i="1"/>
  <c r="AZ124" i="1"/>
  <c r="AY124" i="1"/>
  <c r="AX124" i="1"/>
  <c r="AW124" i="1"/>
  <c r="AV124" i="1"/>
  <c r="AU124" i="1"/>
  <c r="AT124" i="1"/>
  <c r="AS124" i="1"/>
  <c r="AR124" i="1"/>
  <c r="AZ123" i="1"/>
  <c r="AY123" i="1"/>
  <c r="AX123" i="1"/>
  <c r="AW123" i="1"/>
  <c r="AV123" i="1"/>
  <c r="AU123" i="1"/>
  <c r="AT123" i="1"/>
  <c r="AS123" i="1"/>
  <c r="AR123" i="1"/>
  <c r="AZ122" i="1"/>
  <c r="AY122" i="1"/>
  <c r="AX122" i="1"/>
  <c r="AW122" i="1"/>
  <c r="AV122" i="1"/>
  <c r="AU122" i="1"/>
  <c r="AT122" i="1"/>
  <c r="AS122" i="1"/>
  <c r="AR122" i="1"/>
  <c r="AZ121" i="1"/>
  <c r="AY121" i="1"/>
  <c r="AX121" i="1"/>
  <c r="AW121" i="1"/>
  <c r="AV121" i="1"/>
  <c r="AU121" i="1"/>
  <c r="AT121" i="1"/>
  <c r="AS121" i="1"/>
  <c r="AR121" i="1"/>
  <c r="AZ120" i="1"/>
  <c r="AY120" i="1"/>
  <c r="AX120" i="1"/>
  <c r="AW120" i="1"/>
  <c r="AV120" i="1"/>
  <c r="AU120" i="1"/>
  <c r="AT120" i="1"/>
  <c r="AS120" i="1"/>
  <c r="AR120" i="1"/>
  <c r="AZ119" i="1"/>
  <c r="AY119" i="1"/>
  <c r="AX119" i="1"/>
  <c r="AW119" i="1"/>
  <c r="AV119" i="1"/>
  <c r="AU119" i="1"/>
  <c r="AT119" i="1"/>
  <c r="AS119" i="1"/>
  <c r="AR119" i="1"/>
  <c r="AZ118" i="1"/>
  <c r="AY118" i="1"/>
  <c r="AX118" i="1"/>
  <c r="AW118" i="1"/>
  <c r="AV118" i="1"/>
  <c r="AU118" i="1"/>
  <c r="AT118" i="1"/>
  <c r="AS118" i="1"/>
  <c r="AR118" i="1"/>
  <c r="AZ117" i="1"/>
  <c r="AY117" i="1"/>
  <c r="AX117" i="1"/>
  <c r="AW117" i="1"/>
  <c r="AV117" i="1"/>
  <c r="AU117" i="1"/>
  <c r="AT117" i="1"/>
  <c r="AS117" i="1"/>
  <c r="AR117" i="1"/>
  <c r="AZ116" i="1"/>
  <c r="AY116" i="1"/>
  <c r="AX116" i="1"/>
  <c r="AW116" i="1"/>
  <c r="AV116" i="1"/>
  <c r="AU116" i="1"/>
  <c r="AT116" i="1"/>
  <c r="AS116" i="1"/>
  <c r="AR116" i="1"/>
  <c r="AZ115" i="1"/>
  <c r="AY115" i="1"/>
  <c r="AX115" i="1"/>
  <c r="AW115" i="1"/>
  <c r="AV115" i="1"/>
  <c r="AU115" i="1"/>
  <c r="AT115" i="1"/>
  <c r="AS115" i="1"/>
  <c r="AR115" i="1"/>
  <c r="AZ114" i="1"/>
  <c r="AY114" i="1"/>
  <c r="AX114" i="1"/>
  <c r="AW114" i="1"/>
  <c r="AV114" i="1"/>
  <c r="AU114" i="1"/>
  <c r="AT114" i="1"/>
  <c r="AS114" i="1"/>
  <c r="AR114" i="1"/>
  <c r="AZ113" i="1"/>
  <c r="AY113" i="1"/>
  <c r="AX113" i="1"/>
  <c r="AW113" i="1"/>
  <c r="AV113" i="1"/>
  <c r="AU113" i="1"/>
  <c r="AT113" i="1"/>
  <c r="AS113" i="1"/>
  <c r="AR113" i="1"/>
  <c r="AZ112" i="1"/>
  <c r="AY112" i="1"/>
  <c r="AX112" i="1"/>
  <c r="AW112" i="1"/>
  <c r="AV112" i="1"/>
  <c r="AU112" i="1"/>
  <c r="AT112" i="1"/>
  <c r="AS112" i="1"/>
  <c r="AR112" i="1"/>
  <c r="AZ111" i="1"/>
  <c r="AY111" i="1"/>
  <c r="AX111" i="1"/>
  <c r="AW111" i="1"/>
  <c r="AV111" i="1"/>
  <c r="AU111" i="1"/>
  <c r="AT111" i="1"/>
  <c r="AS111" i="1"/>
  <c r="AR111" i="1"/>
  <c r="AZ110" i="1"/>
  <c r="AY110" i="1"/>
  <c r="AX110" i="1"/>
  <c r="AW110" i="1"/>
  <c r="AV110" i="1"/>
  <c r="AU110" i="1"/>
  <c r="AT110" i="1"/>
  <c r="AS110" i="1"/>
  <c r="AR110" i="1"/>
  <c r="AZ109" i="1"/>
  <c r="AY109" i="1"/>
  <c r="AX109" i="1"/>
  <c r="AW109" i="1"/>
  <c r="AV109" i="1"/>
  <c r="AU109" i="1"/>
  <c r="AT109" i="1"/>
  <c r="AS109" i="1"/>
  <c r="AR109" i="1"/>
  <c r="AZ108" i="1"/>
  <c r="AY108" i="1"/>
  <c r="AX108" i="1"/>
  <c r="AW108" i="1"/>
  <c r="AV108" i="1"/>
  <c r="AU108" i="1"/>
  <c r="AT108" i="1"/>
  <c r="AS108" i="1"/>
  <c r="AR108" i="1"/>
  <c r="AZ107" i="1"/>
  <c r="AY107" i="1"/>
  <c r="AX107" i="1"/>
  <c r="AW107" i="1"/>
  <c r="AV107" i="1"/>
  <c r="AU107" i="1"/>
  <c r="AT107" i="1"/>
  <c r="AS107" i="1"/>
  <c r="AR107" i="1"/>
  <c r="AZ106" i="1"/>
  <c r="AY106" i="1"/>
  <c r="AX106" i="1"/>
  <c r="AW106" i="1"/>
  <c r="AV106" i="1"/>
  <c r="AU106" i="1"/>
  <c r="AT106" i="1"/>
  <c r="AS106" i="1"/>
  <c r="AR106" i="1"/>
  <c r="AZ105" i="1"/>
  <c r="AY105" i="1"/>
  <c r="AX105" i="1"/>
  <c r="AW105" i="1"/>
  <c r="AV105" i="1"/>
  <c r="AU105" i="1"/>
  <c r="AT105" i="1"/>
  <c r="AS105" i="1"/>
  <c r="AR105" i="1"/>
  <c r="AZ104" i="1"/>
  <c r="AY104" i="1"/>
  <c r="AX104" i="1"/>
  <c r="AW104" i="1"/>
  <c r="AV104" i="1"/>
  <c r="AU104" i="1"/>
  <c r="AT104" i="1"/>
  <c r="AS104" i="1"/>
  <c r="AR104" i="1"/>
  <c r="AZ103" i="1"/>
  <c r="AY103" i="1"/>
  <c r="AX103" i="1"/>
  <c r="AW103" i="1"/>
  <c r="AV103" i="1"/>
  <c r="AU103" i="1"/>
  <c r="AT103" i="1"/>
  <c r="AS103" i="1"/>
  <c r="AR103" i="1"/>
  <c r="AZ102" i="1"/>
  <c r="AY102" i="1"/>
  <c r="AX102" i="1"/>
  <c r="AW102" i="1"/>
  <c r="AV102" i="1"/>
  <c r="AU102" i="1"/>
  <c r="AT102" i="1"/>
  <c r="AS102" i="1"/>
  <c r="AR102" i="1"/>
  <c r="AZ101" i="1"/>
  <c r="AY101" i="1"/>
  <c r="AX101" i="1"/>
  <c r="AW101" i="1"/>
  <c r="AV101" i="1"/>
  <c r="AU101" i="1"/>
  <c r="AT101" i="1"/>
  <c r="AS101" i="1"/>
  <c r="AR101" i="1"/>
  <c r="AZ100" i="1"/>
  <c r="AY100" i="1"/>
  <c r="AX100" i="1"/>
  <c r="AW100" i="1"/>
  <c r="AV100" i="1"/>
  <c r="AU100" i="1"/>
  <c r="AT100" i="1"/>
  <c r="AS100" i="1"/>
  <c r="AR100" i="1"/>
  <c r="AZ99" i="1"/>
  <c r="AY99" i="1"/>
  <c r="AX99" i="1"/>
  <c r="AW99" i="1"/>
  <c r="AV99" i="1"/>
  <c r="AU99" i="1"/>
  <c r="AT99" i="1"/>
  <c r="AS99" i="1"/>
  <c r="AR99" i="1"/>
  <c r="AZ98" i="1"/>
  <c r="AY98" i="1"/>
  <c r="AX98" i="1"/>
  <c r="AW98" i="1"/>
  <c r="AV98" i="1"/>
  <c r="AU98" i="1"/>
  <c r="AT98" i="1"/>
  <c r="AS98" i="1"/>
  <c r="AR98" i="1"/>
  <c r="AZ97" i="1"/>
  <c r="AY97" i="1"/>
  <c r="AX97" i="1"/>
  <c r="AW97" i="1"/>
  <c r="AV97" i="1"/>
  <c r="AU97" i="1"/>
  <c r="AT97" i="1"/>
  <c r="AS97" i="1"/>
  <c r="AR97" i="1"/>
  <c r="AZ96" i="1"/>
  <c r="AY96" i="1"/>
  <c r="AX96" i="1"/>
  <c r="AW96" i="1"/>
  <c r="AV96" i="1"/>
  <c r="AU96" i="1"/>
  <c r="AT96" i="1"/>
  <c r="AS96" i="1"/>
  <c r="AR96" i="1"/>
  <c r="AZ95" i="1"/>
  <c r="AY95" i="1"/>
  <c r="AX95" i="1"/>
  <c r="AW95" i="1"/>
  <c r="AV95" i="1"/>
  <c r="AU95" i="1"/>
  <c r="AT95" i="1"/>
  <c r="AS95" i="1"/>
  <c r="AR95" i="1"/>
  <c r="AZ94" i="1"/>
  <c r="AY94" i="1"/>
  <c r="AX94" i="1"/>
  <c r="AW94" i="1"/>
  <c r="AV94" i="1"/>
  <c r="AU94" i="1"/>
  <c r="AT94" i="1"/>
  <c r="AS94" i="1"/>
  <c r="AR94" i="1"/>
  <c r="AZ93" i="1"/>
  <c r="AY93" i="1"/>
  <c r="AX93" i="1"/>
  <c r="AW93" i="1"/>
  <c r="AV93" i="1"/>
  <c r="AU93" i="1"/>
  <c r="AT93" i="1"/>
  <c r="AS93" i="1"/>
  <c r="AR93" i="1"/>
  <c r="AZ92" i="1"/>
  <c r="AY92" i="1"/>
  <c r="AX92" i="1"/>
  <c r="AW92" i="1"/>
  <c r="AV92" i="1"/>
  <c r="AU92" i="1"/>
  <c r="AT92" i="1"/>
  <c r="AS92" i="1"/>
  <c r="AR92" i="1"/>
  <c r="AZ91" i="1"/>
  <c r="AY91" i="1"/>
  <c r="AX91" i="1"/>
  <c r="AW91" i="1"/>
  <c r="AV91" i="1"/>
  <c r="AU91" i="1"/>
  <c r="AT91" i="1"/>
  <c r="AS91" i="1"/>
  <c r="AR91" i="1"/>
  <c r="AZ90" i="1"/>
  <c r="AY90" i="1"/>
  <c r="AX90" i="1"/>
  <c r="AW90" i="1"/>
  <c r="AV90" i="1"/>
  <c r="AU90" i="1"/>
  <c r="AT90" i="1"/>
  <c r="AS90" i="1"/>
  <c r="AR90" i="1"/>
  <c r="AZ89" i="1"/>
  <c r="AY89" i="1"/>
  <c r="AX89" i="1"/>
  <c r="AW89" i="1"/>
  <c r="AV89" i="1"/>
  <c r="AU89" i="1"/>
  <c r="AT89" i="1"/>
  <c r="AS89" i="1"/>
  <c r="AR89" i="1"/>
  <c r="AZ88" i="1"/>
  <c r="AY88" i="1"/>
  <c r="AX88" i="1"/>
  <c r="AW88" i="1"/>
  <c r="AV88" i="1"/>
  <c r="AU88" i="1"/>
  <c r="AT88" i="1"/>
  <c r="AS88" i="1"/>
  <c r="AR88" i="1"/>
  <c r="AZ87" i="1"/>
  <c r="AY87" i="1"/>
  <c r="AX87" i="1"/>
  <c r="AW87" i="1"/>
  <c r="AV87" i="1"/>
  <c r="AU87" i="1"/>
  <c r="AT87" i="1"/>
  <c r="AS87" i="1"/>
  <c r="AR87" i="1"/>
  <c r="AZ86" i="1"/>
  <c r="AY86" i="1"/>
  <c r="AX86" i="1"/>
  <c r="AW86" i="1"/>
  <c r="AV86" i="1"/>
  <c r="AU86" i="1"/>
  <c r="AT86" i="1"/>
  <c r="AS86" i="1"/>
  <c r="AR86" i="1"/>
  <c r="AZ85" i="1"/>
  <c r="AY85" i="1"/>
  <c r="AX85" i="1"/>
  <c r="AW85" i="1"/>
  <c r="AV85" i="1"/>
  <c r="AU85" i="1"/>
  <c r="AT85" i="1"/>
  <c r="AS85" i="1"/>
  <c r="AR85" i="1"/>
  <c r="AZ84" i="1"/>
  <c r="AY84" i="1"/>
  <c r="AX84" i="1"/>
  <c r="AW84" i="1"/>
  <c r="AV84" i="1"/>
  <c r="AU84" i="1"/>
  <c r="AT84" i="1"/>
  <c r="AS84" i="1"/>
  <c r="AR84" i="1"/>
  <c r="AZ83" i="1"/>
  <c r="AY83" i="1"/>
  <c r="AX83" i="1"/>
  <c r="AW83" i="1"/>
  <c r="AV83" i="1"/>
  <c r="AU83" i="1"/>
  <c r="AT83" i="1"/>
  <c r="AS83" i="1"/>
  <c r="AR83" i="1"/>
  <c r="AZ82" i="1"/>
  <c r="AY82" i="1"/>
  <c r="AX82" i="1"/>
  <c r="AW82" i="1"/>
  <c r="AV82" i="1"/>
  <c r="AU82" i="1"/>
  <c r="AT82" i="1"/>
  <c r="AS82" i="1"/>
  <c r="AR82" i="1"/>
  <c r="AZ81" i="1"/>
  <c r="AY81" i="1"/>
  <c r="AX81" i="1"/>
  <c r="AW81" i="1"/>
  <c r="AV81" i="1"/>
  <c r="AU81" i="1"/>
  <c r="AT81" i="1"/>
  <c r="AS81" i="1"/>
  <c r="AR81" i="1"/>
  <c r="AZ80" i="1"/>
  <c r="AY80" i="1"/>
  <c r="AX80" i="1"/>
  <c r="AW80" i="1"/>
  <c r="AV80" i="1"/>
  <c r="AU80" i="1"/>
  <c r="AT80" i="1"/>
  <c r="AS80" i="1"/>
  <c r="AR80" i="1"/>
  <c r="AZ79" i="1"/>
  <c r="AY79" i="1"/>
  <c r="AX79" i="1"/>
  <c r="AW79" i="1"/>
  <c r="AV79" i="1"/>
  <c r="AU79" i="1"/>
  <c r="AT79" i="1"/>
  <c r="AS79" i="1"/>
  <c r="AR79" i="1"/>
  <c r="AZ78" i="1"/>
  <c r="AY78" i="1"/>
  <c r="AX78" i="1"/>
  <c r="AW78" i="1"/>
  <c r="AV78" i="1"/>
  <c r="AU78" i="1"/>
  <c r="AT78" i="1"/>
  <c r="AS78" i="1"/>
  <c r="AR78" i="1"/>
  <c r="AZ77" i="1"/>
  <c r="AY77" i="1"/>
  <c r="AX77" i="1"/>
  <c r="AW77" i="1"/>
  <c r="AV77" i="1"/>
  <c r="AU77" i="1"/>
  <c r="AT77" i="1"/>
  <c r="AS77" i="1"/>
  <c r="AR77" i="1"/>
  <c r="AZ76" i="1"/>
  <c r="AY76" i="1"/>
  <c r="AX76" i="1"/>
  <c r="AW76" i="1"/>
  <c r="AV76" i="1"/>
  <c r="AU76" i="1"/>
  <c r="AT76" i="1"/>
  <c r="AS76" i="1"/>
  <c r="AR76" i="1"/>
  <c r="AZ75" i="1"/>
  <c r="AY75" i="1"/>
  <c r="AX75" i="1"/>
  <c r="AW75" i="1"/>
  <c r="AV75" i="1"/>
  <c r="AU75" i="1"/>
  <c r="AT75" i="1"/>
  <c r="AS75" i="1"/>
  <c r="AR75" i="1"/>
  <c r="AZ74" i="1"/>
  <c r="AY74" i="1"/>
  <c r="AX74" i="1"/>
  <c r="AW74" i="1"/>
  <c r="AV74" i="1"/>
  <c r="AU74" i="1"/>
  <c r="AT74" i="1"/>
  <c r="AS74" i="1"/>
  <c r="AR74" i="1"/>
  <c r="AZ73" i="1"/>
  <c r="AY73" i="1"/>
  <c r="AX73" i="1"/>
  <c r="AW73" i="1"/>
  <c r="AV73" i="1"/>
  <c r="AU73" i="1"/>
  <c r="AT73" i="1"/>
  <c r="AS73" i="1"/>
  <c r="AR73" i="1"/>
  <c r="AZ72" i="1"/>
  <c r="AY72" i="1"/>
  <c r="AX72" i="1"/>
  <c r="AW72" i="1"/>
  <c r="AV72" i="1"/>
  <c r="AU72" i="1"/>
  <c r="AT72" i="1"/>
  <c r="AS72" i="1"/>
  <c r="AR72" i="1"/>
  <c r="AZ71" i="1"/>
  <c r="AY71" i="1"/>
  <c r="AX71" i="1"/>
  <c r="AW71" i="1"/>
  <c r="AV71" i="1"/>
  <c r="AU71" i="1"/>
  <c r="AT71" i="1"/>
  <c r="AS71" i="1"/>
  <c r="AR71" i="1"/>
  <c r="AZ70" i="1"/>
  <c r="AY70" i="1"/>
  <c r="AX70" i="1"/>
  <c r="AW70" i="1"/>
  <c r="AV70" i="1"/>
  <c r="AU70" i="1"/>
  <c r="AT70" i="1"/>
  <c r="AS70" i="1"/>
  <c r="AR70" i="1"/>
  <c r="AZ69" i="1"/>
  <c r="AY69" i="1"/>
  <c r="AX69" i="1"/>
  <c r="AW69" i="1"/>
  <c r="AV69" i="1"/>
  <c r="AU69" i="1"/>
  <c r="AT69" i="1"/>
  <c r="AS69" i="1"/>
  <c r="AR69" i="1"/>
  <c r="AZ68" i="1"/>
  <c r="AY68" i="1"/>
  <c r="AX68" i="1"/>
  <c r="AW68" i="1"/>
  <c r="AV68" i="1"/>
  <c r="AU68" i="1"/>
  <c r="AT68" i="1"/>
  <c r="AS68" i="1"/>
  <c r="AR68" i="1"/>
  <c r="AZ67" i="1"/>
  <c r="AY67" i="1"/>
  <c r="AX67" i="1"/>
  <c r="AW67" i="1"/>
  <c r="AV67" i="1"/>
  <c r="AU67" i="1"/>
  <c r="AT67" i="1"/>
  <c r="AS67" i="1"/>
  <c r="AR67" i="1"/>
  <c r="AZ66" i="1"/>
  <c r="AY66" i="1"/>
  <c r="AX66" i="1"/>
  <c r="AW66" i="1"/>
  <c r="AV66" i="1"/>
  <c r="AU66" i="1"/>
  <c r="AT66" i="1"/>
  <c r="AS66" i="1"/>
  <c r="AR66" i="1"/>
  <c r="AZ65" i="1"/>
  <c r="AY65" i="1"/>
  <c r="AX65" i="1"/>
  <c r="AW65" i="1"/>
  <c r="AV65" i="1"/>
  <c r="AU65" i="1"/>
  <c r="AT65" i="1"/>
  <c r="AS65" i="1"/>
  <c r="AR65" i="1"/>
  <c r="AZ64" i="1"/>
  <c r="AY64" i="1"/>
  <c r="AX64" i="1"/>
  <c r="AW64" i="1"/>
  <c r="AV64" i="1"/>
  <c r="AU64" i="1"/>
  <c r="AT64" i="1"/>
  <c r="AS64" i="1"/>
  <c r="AR64" i="1"/>
  <c r="AZ63" i="1"/>
  <c r="AY63" i="1"/>
  <c r="AX63" i="1"/>
  <c r="AW63" i="1"/>
  <c r="AV63" i="1"/>
  <c r="AU63" i="1"/>
  <c r="AT63" i="1"/>
  <c r="AS63" i="1"/>
  <c r="AR63" i="1"/>
  <c r="AZ62" i="1"/>
  <c r="AY62" i="1"/>
  <c r="AX62" i="1"/>
  <c r="AW62" i="1"/>
  <c r="AV62" i="1"/>
  <c r="AU62" i="1"/>
  <c r="AT62" i="1"/>
  <c r="AS62" i="1"/>
  <c r="AR62" i="1"/>
  <c r="AZ61" i="1"/>
  <c r="AY61" i="1"/>
  <c r="AX61" i="1"/>
  <c r="AW61" i="1"/>
  <c r="AV61" i="1"/>
  <c r="AU61" i="1"/>
  <c r="AT61" i="1"/>
  <c r="AS61" i="1"/>
  <c r="AR61" i="1"/>
  <c r="AZ60" i="1"/>
  <c r="AY60" i="1"/>
  <c r="AX60" i="1"/>
  <c r="AW60" i="1"/>
  <c r="AV60" i="1"/>
  <c r="AU60" i="1"/>
  <c r="AT60" i="1"/>
  <c r="AS60" i="1"/>
  <c r="AR60" i="1"/>
  <c r="AZ59" i="1"/>
  <c r="AY59" i="1"/>
  <c r="AX59" i="1"/>
  <c r="AW59" i="1"/>
  <c r="AV59" i="1"/>
  <c r="AU59" i="1"/>
  <c r="AT59" i="1"/>
  <c r="AS59" i="1"/>
  <c r="AR59" i="1"/>
  <c r="AZ58" i="1"/>
  <c r="AY58" i="1"/>
  <c r="AX58" i="1"/>
  <c r="AW58" i="1"/>
  <c r="AV58" i="1"/>
  <c r="AU58" i="1"/>
  <c r="AT58" i="1"/>
  <c r="AS58" i="1"/>
  <c r="AR58" i="1"/>
  <c r="AZ57" i="1"/>
  <c r="AY57" i="1"/>
  <c r="AX57" i="1"/>
  <c r="AW57" i="1"/>
  <c r="AV57" i="1"/>
  <c r="AU57" i="1"/>
  <c r="AT57" i="1"/>
  <c r="AS57" i="1"/>
  <c r="AR57" i="1"/>
  <c r="AZ56" i="1"/>
  <c r="AY56" i="1"/>
  <c r="AX56" i="1"/>
  <c r="AW56" i="1"/>
  <c r="AV56" i="1"/>
  <c r="AU56" i="1"/>
  <c r="AT56" i="1"/>
  <c r="AS56" i="1"/>
  <c r="AR56" i="1"/>
  <c r="AZ55" i="1"/>
  <c r="AY55" i="1"/>
  <c r="AX55" i="1"/>
  <c r="AW55" i="1"/>
  <c r="AV55" i="1"/>
  <c r="AU55" i="1"/>
  <c r="AT55" i="1"/>
  <c r="AS55" i="1"/>
  <c r="AR55" i="1"/>
  <c r="AZ54" i="1"/>
  <c r="AY54" i="1"/>
  <c r="AX54" i="1"/>
  <c r="AW54" i="1"/>
  <c r="AV54" i="1"/>
  <c r="AU54" i="1"/>
  <c r="AT54" i="1"/>
  <c r="AS54" i="1"/>
  <c r="AR54" i="1"/>
  <c r="AZ53" i="1"/>
  <c r="AY53" i="1"/>
  <c r="AX53" i="1"/>
  <c r="AW53" i="1"/>
  <c r="AV53" i="1"/>
  <c r="AU53" i="1"/>
  <c r="AT53" i="1"/>
  <c r="AS53" i="1"/>
  <c r="AR53" i="1"/>
  <c r="AZ52" i="1"/>
  <c r="AY52" i="1"/>
  <c r="AX52" i="1"/>
  <c r="AW52" i="1"/>
  <c r="AV52" i="1"/>
  <c r="AU52" i="1"/>
  <c r="AT52" i="1"/>
  <c r="AS52" i="1"/>
  <c r="AR52" i="1"/>
  <c r="AZ51" i="1"/>
  <c r="AY51" i="1"/>
  <c r="AX51" i="1"/>
  <c r="AW51" i="1"/>
  <c r="AV51" i="1"/>
  <c r="AU51" i="1"/>
  <c r="AT51" i="1"/>
  <c r="AS51" i="1"/>
  <c r="AR51" i="1"/>
  <c r="AZ50" i="1"/>
  <c r="AY50" i="1"/>
  <c r="AX50" i="1"/>
  <c r="AW50" i="1"/>
  <c r="AV50" i="1"/>
  <c r="AU50" i="1"/>
  <c r="AT50" i="1"/>
  <c r="AS50" i="1"/>
  <c r="AR50" i="1"/>
  <c r="AZ49" i="1"/>
  <c r="AY49" i="1"/>
  <c r="AX49" i="1"/>
  <c r="AW49" i="1"/>
  <c r="AV49" i="1"/>
  <c r="AU49" i="1"/>
  <c r="AT49" i="1"/>
  <c r="AS49" i="1"/>
  <c r="AR49" i="1"/>
  <c r="AZ48" i="1"/>
  <c r="AY48" i="1"/>
  <c r="AX48" i="1"/>
  <c r="AW48" i="1"/>
  <c r="AV48" i="1"/>
  <c r="AU48" i="1"/>
  <c r="AT48" i="1"/>
  <c r="AS48" i="1"/>
  <c r="AR48" i="1"/>
  <c r="AZ47" i="1"/>
  <c r="AY47" i="1"/>
  <c r="AX47" i="1"/>
  <c r="AW47" i="1"/>
  <c r="AV47" i="1"/>
  <c r="AU47" i="1"/>
  <c r="AT47" i="1"/>
  <c r="AS47" i="1"/>
  <c r="AR47" i="1"/>
  <c r="AZ46" i="1"/>
  <c r="AY46" i="1"/>
  <c r="AX46" i="1"/>
  <c r="AW46" i="1"/>
  <c r="AV46" i="1"/>
  <c r="AU46" i="1"/>
  <c r="AT46" i="1"/>
  <c r="AS46" i="1"/>
  <c r="AR46" i="1"/>
  <c r="AZ45" i="1"/>
  <c r="AY45" i="1"/>
  <c r="AX45" i="1"/>
  <c r="AW45" i="1"/>
  <c r="AV45" i="1"/>
  <c r="AU45" i="1"/>
  <c r="AT45" i="1"/>
  <c r="AS45" i="1"/>
  <c r="AR45" i="1"/>
  <c r="AZ44" i="1"/>
  <c r="AY44" i="1"/>
  <c r="AX44" i="1"/>
  <c r="AW44" i="1"/>
  <c r="AV44" i="1"/>
  <c r="AU44" i="1"/>
  <c r="AT44" i="1"/>
  <c r="AS44" i="1"/>
  <c r="AR44" i="1"/>
  <c r="AZ43" i="1"/>
  <c r="AY43" i="1"/>
  <c r="AX43" i="1"/>
  <c r="AW43" i="1"/>
  <c r="AV43" i="1"/>
  <c r="AU43" i="1"/>
  <c r="AT43" i="1"/>
  <c r="AS43" i="1"/>
  <c r="AR43" i="1"/>
  <c r="AZ42" i="1"/>
  <c r="AY42" i="1"/>
  <c r="AX42" i="1"/>
  <c r="AW42" i="1"/>
  <c r="AV42" i="1"/>
  <c r="AU42" i="1"/>
  <c r="AT42" i="1"/>
  <c r="AS42" i="1"/>
  <c r="AR42" i="1"/>
  <c r="AZ41" i="1"/>
  <c r="AY41" i="1"/>
  <c r="AX41" i="1"/>
  <c r="AW41" i="1"/>
  <c r="AV41" i="1"/>
  <c r="AU41" i="1"/>
  <c r="AT41" i="1"/>
  <c r="AS41" i="1"/>
  <c r="AR41" i="1"/>
  <c r="AZ40" i="1"/>
  <c r="AY40" i="1"/>
  <c r="AX40" i="1"/>
  <c r="AW40" i="1"/>
  <c r="AV40" i="1"/>
  <c r="AU40" i="1"/>
  <c r="AT40" i="1"/>
  <c r="AS40" i="1"/>
  <c r="AR40" i="1"/>
  <c r="AZ39" i="1"/>
  <c r="AY39" i="1"/>
  <c r="AX39" i="1"/>
  <c r="AW39" i="1"/>
  <c r="AV39" i="1"/>
  <c r="AU39" i="1"/>
  <c r="AT39" i="1"/>
  <c r="AS39" i="1"/>
  <c r="AR39" i="1"/>
  <c r="AZ38" i="1"/>
  <c r="AY38" i="1"/>
  <c r="AX38" i="1"/>
  <c r="AW38" i="1"/>
  <c r="AV38" i="1"/>
  <c r="AU38" i="1"/>
  <c r="AT38" i="1"/>
  <c r="AS38" i="1"/>
  <c r="AR38" i="1"/>
  <c r="AZ37" i="1"/>
  <c r="AY37" i="1"/>
  <c r="AX37" i="1"/>
  <c r="AW37" i="1"/>
  <c r="AV37" i="1"/>
  <c r="AU37" i="1"/>
  <c r="AT37" i="1"/>
  <c r="AS37" i="1"/>
  <c r="AR37" i="1"/>
  <c r="AZ36" i="1"/>
  <c r="AY36" i="1"/>
  <c r="AX36" i="1"/>
  <c r="AW36" i="1"/>
  <c r="AV36" i="1"/>
  <c r="AU36" i="1"/>
  <c r="AT36" i="1"/>
  <c r="AS36" i="1"/>
  <c r="AR36" i="1"/>
  <c r="AZ35" i="1"/>
  <c r="AY35" i="1"/>
  <c r="AX35" i="1"/>
  <c r="AW35" i="1"/>
  <c r="AV35" i="1"/>
  <c r="AU35" i="1"/>
  <c r="AT35" i="1"/>
  <c r="AS35" i="1"/>
  <c r="AR35" i="1"/>
  <c r="AZ34" i="1"/>
  <c r="AY34" i="1"/>
  <c r="AX34" i="1"/>
  <c r="AW34" i="1"/>
  <c r="AV34" i="1"/>
  <c r="AU34" i="1"/>
  <c r="AT34" i="1"/>
  <c r="AS34" i="1"/>
  <c r="AR34" i="1"/>
  <c r="AZ33" i="1"/>
  <c r="AY33" i="1"/>
  <c r="AX33" i="1"/>
  <c r="AW33" i="1"/>
  <c r="AV33" i="1"/>
  <c r="AU33" i="1"/>
  <c r="AT33" i="1"/>
  <c r="AS33" i="1"/>
  <c r="AR33" i="1"/>
  <c r="AZ32" i="1"/>
  <c r="AY32" i="1"/>
  <c r="AX32" i="1"/>
  <c r="AW32" i="1"/>
  <c r="AV32" i="1"/>
  <c r="AU32" i="1"/>
  <c r="AT32" i="1"/>
  <c r="AS32" i="1"/>
  <c r="AR32" i="1"/>
  <c r="AZ31" i="1"/>
  <c r="AY31" i="1"/>
  <c r="AX31" i="1"/>
  <c r="AW31" i="1"/>
  <c r="AV31" i="1"/>
  <c r="AU31" i="1"/>
  <c r="AT31" i="1"/>
  <c r="AS31" i="1"/>
  <c r="AR31" i="1"/>
  <c r="AZ30" i="1"/>
  <c r="AY30" i="1"/>
  <c r="AX30" i="1"/>
  <c r="AW30" i="1"/>
  <c r="AV30" i="1"/>
  <c r="AU30" i="1"/>
  <c r="AT30" i="1"/>
  <c r="AS30" i="1"/>
  <c r="AR30" i="1"/>
  <c r="AZ29" i="1"/>
  <c r="AY29" i="1"/>
  <c r="AX29" i="1"/>
  <c r="AW29" i="1"/>
  <c r="AV29" i="1"/>
  <c r="AU29" i="1"/>
  <c r="AT29" i="1"/>
  <c r="AS29" i="1"/>
  <c r="AR29" i="1"/>
  <c r="AZ28" i="1"/>
  <c r="AY28" i="1"/>
  <c r="AX28" i="1"/>
  <c r="AW28" i="1"/>
  <c r="AV28" i="1"/>
  <c r="AU28" i="1"/>
  <c r="AT28" i="1"/>
  <c r="AS28" i="1"/>
  <c r="AR28" i="1"/>
  <c r="AZ27" i="1"/>
  <c r="AY27" i="1"/>
  <c r="AX27" i="1"/>
  <c r="AW27" i="1"/>
  <c r="AV27" i="1"/>
  <c r="AU27" i="1"/>
  <c r="AT27" i="1"/>
  <c r="AS27" i="1"/>
  <c r="AR27" i="1"/>
  <c r="AZ26" i="1"/>
  <c r="AY26" i="1"/>
  <c r="AX26" i="1"/>
  <c r="AW26" i="1"/>
  <c r="AV26" i="1"/>
  <c r="AU26" i="1"/>
  <c r="AT26" i="1"/>
  <c r="AS26" i="1"/>
  <c r="AR26" i="1"/>
  <c r="AZ25" i="1"/>
  <c r="AY25" i="1"/>
  <c r="AX25" i="1"/>
  <c r="AW25" i="1"/>
  <c r="AV25" i="1"/>
  <c r="AU25" i="1"/>
  <c r="AT25" i="1"/>
  <c r="AS25" i="1"/>
  <c r="AR25" i="1"/>
  <c r="AZ24" i="1"/>
  <c r="AY24" i="1"/>
  <c r="AX24" i="1"/>
  <c r="AW24" i="1"/>
  <c r="AV24" i="1"/>
  <c r="AU24" i="1"/>
  <c r="AT24" i="1"/>
  <c r="AS24" i="1"/>
  <c r="AR24" i="1"/>
  <c r="AZ23" i="1"/>
  <c r="AY23" i="1"/>
  <c r="AX23" i="1"/>
  <c r="AW23" i="1"/>
  <c r="AV23" i="1"/>
  <c r="AU23" i="1"/>
  <c r="AT23" i="1"/>
  <c r="AS23" i="1"/>
  <c r="AR23" i="1"/>
  <c r="AZ22" i="1"/>
  <c r="AY22" i="1"/>
  <c r="AX22" i="1"/>
  <c r="AW22" i="1"/>
  <c r="AV22" i="1"/>
  <c r="AU22" i="1"/>
  <c r="AT22" i="1"/>
  <c r="AS22" i="1"/>
  <c r="AR22" i="1"/>
  <c r="AZ21" i="1"/>
  <c r="AY21" i="1"/>
  <c r="AX21" i="1"/>
  <c r="AW21" i="1"/>
  <c r="AV21" i="1"/>
  <c r="AU21" i="1"/>
  <c r="AT21" i="1"/>
  <c r="AS21" i="1"/>
  <c r="AR21" i="1"/>
  <c r="AZ20" i="1"/>
  <c r="AY20" i="1"/>
  <c r="AX20" i="1"/>
  <c r="AW20" i="1"/>
  <c r="AV20" i="1"/>
  <c r="AU20" i="1"/>
  <c r="AT20" i="1"/>
  <c r="AS20" i="1"/>
  <c r="AR20" i="1"/>
  <c r="AZ19" i="1"/>
  <c r="AY19" i="1"/>
  <c r="AX19" i="1"/>
  <c r="AW19" i="1"/>
  <c r="AV19" i="1"/>
  <c r="AU19" i="1"/>
  <c r="AT19" i="1"/>
  <c r="AS19" i="1"/>
  <c r="AR19" i="1"/>
  <c r="AZ18" i="1"/>
  <c r="AY18" i="1"/>
  <c r="AX18" i="1"/>
  <c r="AW18" i="1"/>
  <c r="AV18" i="1"/>
  <c r="AU18" i="1"/>
  <c r="AT18" i="1"/>
  <c r="AS18" i="1"/>
  <c r="AR18" i="1"/>
  <c r="AZ17" i="1"/>
  <c r="AY17" i="1"/>
  <c r="AX17" i="1"/>
  <c r="AW17" i="1"/>
  <c r="AV17" i="1"/>
  <c r="AU17" i="1"/>
  <c r="AT17" i="1"/>
  <c r="AS17" i="1"/>
  <c r="AR17" i="1"/>
  <c r="BI176" i="1"/>
  <c r="BN195" i="1"/>
  <c r="BM195" i="1"/>
  <c r="BL195" i="1"/>
  <c r="BK195" i="1"/>
  <c r="BJ195" i="1"/>
  <c r="BI195" i="1"/>
  <c r="BH195" i="1"/>
  <c r="BG195" i="1"/>
  <c r="BF195" i="1"/>
  <c r="BN194" i="1"/>
  <c r="BM194" i="1"/>
  <c r="BL194" i="1"/>
  <c r="BK194" i="1"/>
  <c r="BJ194" i="1"/>
  <c r="BI194" i="1"/>
  <c r="BH194" i="1"/>
  <c r="BG194" i="1"/>
  <c r="BF194" i="1"/>
  <c r="BN193" i="1"/>
  <c r="BM193" i="1"/>
  <c r="BL193" i="1"/>
  <c r="BK193" i="1"/>
  <c r="BJ193" i="1"/>
  <c r="BI193" i="1"/>
  <c r="BH193" i="1"/>
  <c r="BG193" i="1"/>
  <c r="BF193" i="1"/>
  <c r="BN192" i="1"/>
  <c r="BM192" i="1"/>
  <c r="BL192" i="1"/>
  <c r="BK192" i="1"/>
  <c r="BJ192" i="1"/>
  <c r="BI192" i="1"/>
  <c r="BH192" i="1"/>
  <c r="BG192" i="1"/>
  <c r="BF192" i="1"/>
  <c r="BN191" i="1"/>
  <c r="BM191" i="1"/>
  <c r="BL191" i="1"/>
  <c r="BK191" i="1"/>
  <c r="BJ191" i="1"/>
  <c r="BI191" i="1"/>
  <c r="BH191" i="1"/>
  <c r="BG191" i="1"/>
  <c r="BF191" i="1"/>
  <c r="BN190" i="1"/>
  <c r="BM190" i="1"/>
  <c r="BL190" i="1"/>
  <c r="BK190" i="1"/>
  <c r="BJ190" i="1"/>
  <c r="BI190" i="1"/>
  <c r="BH190" i="1"/>
  <c r="BG190" i="1"/>
  <c r="BF190" i="1"/>
  <c r="BN189" i="1"/>
  <c r="BM189" i="1"/>
  <c r="BL189" i="1"/>
  <c r="BK189" i="1"/>
  <c r="BJ189" i="1"/>
  <c r="BI189" i="1"/>
  <c r="BH189" i="1"/>
  <c r="BG189" i="1"/>
  <c r="BF189" i="1"/>
  <c r="BN188" i="1"/>
  <c r="BM188" i="1"/>
  <c r="BL188" i="1"/>
  <c r="BK188" i="1"/>
  <c r="BJ188" i="1"/>
  <c r="BI188" i="1"/>
  <c r="BH188" i="1"/>
  <c r="BG188" i="1"/>
  <c r="BF188" i="1"/>
  <c r="BN187" i="1"/>
  <c r="BM187" i="1"/>
  <c r="BL187" i="1"/>
  <c r="BK187" i="1"/>
  <c r="BJ187" i="1"/>
  <c r="BI187" i="1"/>
  <c r="BH187" i="1"/>
  <c r="BG187" i="1"/>
  <c r="BF187" i="1"/>
  <c r="BN186" i="1"/>
  <c r="BM186" i="1"/>
  <c r="BL186" i="1"/>
  <c r="BK186" i="1"/>
  <c r="BJ186" i="1"/>
  <c r="BI186" i="1"/>
  <c r="BH186" i="1"/>
  <c r="BG186" i="1"/>
  <c r="BF186" i="1"/>
  <c r="BN185" i="1"/>
  <c r="BM185" i="1"/>
  <c r="BL185" i="1"/>
  <c r="BK185" i="1"/>
  <c r="BJ185" i="1"/>
  <c r="BI185" i="1"/>
  <c r="BH185" i="1"/>
  <c r="BG185" i="1"/>
  <c r="BF185" i="1"/>
  <c r="BN184" i="1"/>
  <c r="BM184" i="1"/>
  <c r="BL184" i="1"/>
  <c r="BK184" i="1"/>
  <c r="BJ184" i="1"/>
  <c r="BI184" i="1"/>
  <c r="BH184" i="1"/>
  <c r="BG184" i="1"/>
  <c r="BF184" i="1"/>
  <c r="BN183" i="1"/>
  <c r="BM183" i="1"/>
  <c r="BL183" i="1"/>
  <c r="BK183" i="1"/>
  <c r="BJ183" i="1"/>
  <c r="BI183" i="1"/>
  <c r="BH183" i="1"/>
  <c r="BG183" i="1"/>
  <c r="BF183" i="1"/>
  <c r="BN182" i="1"/>
  <c r="BM182" i="1"/>
  <c r="BL182" i="1"/>
  <c r="BK182" i="1"/>
  <c r="BJ182" i="1"/>
  <c r="BI182" i="1"/>
  <c r="BH182" i="1"/>
  <c r="BG182" i="1"/>
  <c r="BF182" i="1"/>
  <c r="BN181" i="1"/>
  <c r="BM181" i="1"/>
  <c r="BL181" i="1"/>
  <c r="BK181" i="1"/>
  <c r="BJ181" i="1"/>
  <c r="BI181" i="1"/>
  <c r="BH181" i="1"/>
  <c r="BG181" i="1"/>
  <c r="BF181" i="1"/>
  <c r="BN180" i="1"/>
  <c r="BM180" i="1"/>
  <c r="BL180" i="1"/>
  <c r="BK180" i="1"/>
  <c r="BJ180" i="1"/>
  <c r="BI180" i="1"/>
  <c r="BH180" i="1"/>
  <c r="BG180" i="1"/>
  <c r="BF180" i="1"/>
  <c r="BN179" i="1"/>
  <c r="BM179" i="1"/>
  <c r="BL179" i="1"/>
  <c r="BK179" i="1"/>
  <c r="BJ179" i="1"/>
  <c r="BI179" i="1"/>
  <c r="BH179" i="1"/>
  <c r="BG179" i="1"/>
  <c r="BF179" i="1"/>
  <c r="BN178" i="1"/>
  <c r="BM178" i="1"/>
  <c r="BL178" i="1"/>
  <c r="BK178" i="1"/>
  <c r="BJ178" i="1"/>
  <c r="BI178" i="1"/>
  <c r="BH178" i="1"/>
  <c r="BG178" i="1"/>
  <c r="BF178" i="1"/>
  <c r="BN177" i="1"/>
  <c r="BM177" i="1"/>
  <c r="BL177" i="1"/>
  <c r="BK177" i="1"/>
  <c r="BJ177" i="1"/>
  <c r="BI177" i="1"/>
  <c r="BH177" i="1"/>
  <c r="BG177" i="1"/>
  <c r="BF177" i="1"/>
  <c r="BN176" i="1"/>
  <c r="BM176" i="1"/>
  <c r="BL176" i="1"/>
  <c r="BK176" i="1"/>
  <c r="BJ176" i="1"/>
  <c r="BH176" i="1"/>
  <c r="BG176" i="1"/>
  <c r="BF176" i="1"/>
  <c r="BN175" i="1"/>
  <c r="BM175" i="1"/>
  <c r="BL175" i="1"/>
  <c r="BK175" i="1"/>
  <c r="BJ175" i="1"/>
  <c r="BI175" i="1"/>
  <c r="BH175" i="1"/>
  <c r="BG175" i="1"/>
  <c r="BF175" i="1"/>
  <c r="BN174" i="1"/>
  <c r="BM174" i="1"/>
  <c r="BL174" i="1"/>
  <c r="BK174" i="1"/>
  <c r="BJ174" i="1"/>
  <c r="BI174" i="1"/>
  <c r="BH174" i="1"/>
  <c r="BG174" i="1"/>
  <c r="BF174" i="1"/>
  <c r="BN173" i="1"/>
  <c r="BM173" i="1"/>
  <c r="BL173" i="1"/>
  <c r="BK173" i="1"/>
  <c r="BJ173" i="1"/>
  <c r="BI173" i="1"/>
  <c r="BH173" i="1"/>
  <c r="BG173" i="1"/>
  <c r="BF173" i="1"/>
  <c r="BN172" i="1"/>
  <c r="BM172" i="1"/>
  <c r="BL172" i="1"/>
  <c r="BK172" i="1"/>
  <c r="BJ172" i="1"/>
  <c r="BI172" i="1"/>
  <c r="BH172" i="1"/>
  <c r="BG172" i="1"/>
  <c r="BF172" i="1"/>
  <c r="BN171" i="1"/>
  <c r="BM171" i="1"/>
  <c r="BL171" i="1"/>
  <c r="BK171" i="1"/>
  <c r="BJ171" i="1"/>
  <c r="BI171" i="1"/>
  <c r="BH171" i="1"/>
  <c r="BG171" i="1"/>
  <c r="BF171" i="1"/>
  <c r="BN170" i="1"/>
  <c r="BM170" i="1"/>
  <c r="BL170" i="1"/>
  <c r="BK170" i="1"/>
  <c r="BJ170" i="1"/>
  <c r="BI170" i="1"/>
  <c r="BH170" i="1"/>
  <c r="BG170" i="1"/>
  <c r="BF170" i="1"/>
  <c r="BN169" i="1"/>
  <c r="BL169" i="1"/>
  <c r="BM169" i="1" s="1"/>
  <c r="BK169" i="1"/>
  <c r="BJ169" i="1"/>
  <c r="BI169" i="1"/>
  <c r="BH169" i="1"/>
  <c r="BG169" i="1"/>
  <c r="BF169" i="1"/>
  <c r="BN168" i="1"/>
  <c r="BM168" i="1"/>
  <c r="BL168" i="1"/>
  <c r="BK168" i="1"/>
  <c r="BJ168" i="1"/>
  <c r="BI168" i="1"/>
  <c r="BH168" i="1"/>
  <c r="BG168" i="1"/>
  <c r="BF168" i="1"/>
  <c r="BN167" i="1"/>
  <c r="BM167" i="1"/>
  <c r="BL167" i="1"/>
  <c r="BK167" i="1"/>
  <c r="BJ167" i="1"/>
  <c r="BI167" i="1"/>
  <c r="BH167" i="1"/>
  <c r="BG167" i="1"/>
  <c r="BF167" i="1"/>
  <c r="BN166" i="1"/>
  <c r="BM166" i="1"/>
  <c r="BL166" i="1"/>
  <c r="BK166" i="1"/>
  <c r="BJ166" i="1"/>
  <c r="BI166" i="1"/>
  <c r="BH166" i="1"/>
  <c r="BG166" i="1"/>
  <c r="BF166" i="1"/>
  <c r="BN165" i="1"/>
  <c r="BM165" i="1"/>
  <c r="BL165" i="1"/>
  <c r="BK165" i="1"/>
  <c r="BJ165" i="1"/>
  <c r="BI165" i="1"/>
  <c r="BH165" i="1"/>
  <c r="BG165" i="1"/>
  <c r="BF165" i="1"/>
  <c r="BN164" i="1"/>
  <c r="BM164" i="1"/>
  <c r="BL164" i="1"/>
  <c r="BK164" i="1"/>
  <c r="BI164" i="1"/>
  <c r="BJ164" i="1" s="1"/>
  <c r="BH164" i="1"/>
  <c r="BF164" i="1"/>
  <c r="BG164" i="1" s="1"/>
  <c r="BN163" i="1"/>
  <c r="BM163" i="1"/>
  <c r="BL163" i="1"/>
  <c r="BK163" i="1"/>
  <c r="BJ163" i="1"/>
  <c r="BI163" i="1"/>
  <c r="BH163" i="1"/>
  <c r="BG163" i="1"/>
  <c r="BF163" i="1"/>
  <c r="BN162" i="1"/>
  <c r="BM162" i="1"/>
  <c r="BL162" i="1"/>
  <c r="BK162" i="1"/>
  <c r="BJ162" i="1"/>
  <c r="BI162" i="1"/>
  <c r="BH162" i="1"/>
  <c r="BG162" i="1"/>
  <c r="BF162" i="1"/>
  <c r="BN161" i="1"/>
  <c r="BL161" i="1"/>
  <c r="BM161" i="1" s="1"/>
  <c r="BK161" i="1"/>
  <c r="BJ161" i="1"/>
  <c r="BI161" i="1"/>
  <c r="BH161" i="1"/>
  <c r="BF161" i="1"/>
  <c r="BG161" i="1" s="1"/>
  <c r="BN160" i="1"/>
  <c r="BM160" i="1"/>
  <c r="BL160" i="1"/>
  <c r="BK160" i="1"/>
  <c r="BJ160" i="1"/>
  <c r="BI160" i="1"/>
  <c r="BH160" i="1"/>
  <c r="BG160" i="1"/>
  <c r="BF160" i="1"/>
  <c r="BN159" i="1"/>
  <c r="BM159" i="1"/>
  <c r="BL159" i="1"/>
  <c r="BK159" i="1"/>
  <c r="BJ159" i="1"/>
  <c r="BI159" i="1"/>
  <c r="BH159" i="1"/>
  <c r="BG159" i="1"/>
  <c r="BF159" i="1"/>
  <c r="BN158" i="1"/>
  <c r="BM158" i="1"/>
  <c r="BL158" i="1"/>
  <c r="BK158" i="1"/>
  <c r="BJ158" i="1"/>
  <c r="BI158" i="1"/>
  <c r="BH158" i="1"/>
  <c r="BG158" i="1"/>
  <c r="BF158" i="1"/>
  <c r="BN157" i="1"/>
  <c r="BM157" i="1"/>
  <c r="BL157" i="1"/>
  <c r="BK157" i="1"/>
  <c r="BJ157" i="1"/>
  <c r="BI157" i="1"/>
  <c r="BH157" i="1"/>
  <c r="BG157" i="1"/>
  <c r="BF157" i="1"/>
  <c r="BN156" i="1"/>
  <c r="BM156" i="1"/>
  <c r="BL156" i="1"/>
  <c r="BK156" i="1"/>
  <c r="BJ156" i="1"/>
  <c r="BI156" i="1"/>
  <c r="BH156" i="1"/>
  <c r="BG156" i="1"/>
  <c r="BF156" i="1"/>
  <c r="BN155" i="1"/>
  <c r="BL155" i="1"/>
  <c r="BM155" i="1" s="1"/>
  <c r="BK155" i="1"/>
  <c r="BJ155" i="1"/>
  <c r="BI155" i="1"/>
  <c r="BH155" i="1"/>
  <c r="BF155" i="1"/>
  <c r="BG155" i="1" s="1"/>
  <c r="BN154" i="1"/>
  <c r="BM154" i="1"/>
  <c r="BL154" i="1"/>
  <c r="BK154" i="1"/>
  <c r="BJ154" i="1"/>
  <c r="BI154" i="1"/>
  <c r="BH154" i="1"/>
  <c r="BG154" i="1"/>
  <c r="BF154" i="1"/>
  <c r="BN153" i="1"/>
  <c r="BM153" i="1"/>
  <c r="BL153" i="1"/>
  <c r="BK153" i="1"/>
  <c r="BJ153" i="1"/>
  <c r="BI153" i="1"/>
  <c r="BH153" i="1"/>
  <c r="BG153" i="1"/>
  <c r="BF153" i="1"/>
  <c r="BN152" i="1"/>
  <c r="BM152" i="1"/>
  <c r="BL152" i="1"/>
  <c r="BK152" i="1"/>
  <c r="BJ152" i="1"/>
  <c r="BI152" i="1"/>
  <c r="BH152" i="1"/>
  <c r="BG152" i="1"/>
  <c r="BF152" i="1"/>
  <c r="BN151" i="1"/>
  <c r="BM151" i="1"/>
  <c r="BL151" i="1"/>
  <c r="BK151" i="1"/>
  <c r="BJ151" i="1"/>
  <c r="BI151" i="1"/>
  <c r="BH151" i="1"/>
  <c r="BG151" i="1"/>
  <c r="BF151" i="1"/>
  <c r="BN150" i="1"/>
  <c r="BM150" i="1"/>
  <c r="BL150" i="1"/>
  <c r="BK150" i="1"/>
  <c r="BJ150" i="1"/>
  <c r="BI150" i="1"/>
  <c r="BH150" i="1"/>
  <c r="BG150" i="1"/>
  <c r="BF150" i="1"/>
  <c r="BN149" i="1"/>
  <c r="BM149" i="1"/>
  <c r="BL149" i="1"/>
  <c r="BK149" i="1"/>
  <c r="BJ149" i="1"/>
  <c r="BI149" i="1"/>
  <c r="BH149" i="1"/>
  <c r="BG149" i="1"/>
  <c r="BF149" i="1"/>
  <c r="BN148" i="1"/>
  <c r="BM148" i="1"/>
  <c r="BL148" i="1"/>
  <c r="BK148" i="1"/>
  <c r="BJ148" i="1"/>
  <c r="BI148" i="1"/>
  <c r="BH148" i="1"/>
  <c r="BG148" i="1"/>
  <c r="BF148" i="1"/>
  <c r="BN147" i="1"/>
  <c r="BM147" i="1"/>
  <c r="BL147" i="1"/>
  <c r="BK147" i="1"/>
  <c r="BJ147" i="1"/>
  <c r="BI147" i="1"/>
  <c r="BH147" i="1"/>
  <c r="BG147" i="1"/>
  <c r="BF147" i="1"/>
  <c r="BN146" i="1"/>
  <c r="BM146" i="1"/>
  <c r="BL146" i="1"/>
  <c r="BK146" i="1"/>
  <c r="BJ146" i="1"/>
  <c r="BI146" i="1"/>
  <c r="BH146" i="1"/>
  <c r="BG146" i="1"/>
  <c r="BF146" i="1"/>
  <c r="BN145" i="1"/>
  <c r="BM145" i="1"/>
  <c r="BL145" i="1"/>
  <c r="BK145" i="1"/>
  <c r="BJ145" i="1"/>
  <c r="BI145" i="1"/>
  <c r="BH145" i="1"/>
  <c r="BG145" i="1"/>
  <c r="BF145" i="1"/>
  <c r="BN144" i="1"/>
  <c r="BM144" i="1"/>
  <c r="BL144" i="1"/>
  <c r="BK144" i="1"/>
  <c r="BJ144" i="1"/>
  <c r="BI144" i="1"/>
  <c r="BH144" i="1"/>
  <c r="BG144" i="1"/>
  <c r="BF144" i="1"/>
  <c r="BN143" i="1"/>
  <c r="BM143" i="1"/>
  <c r="BL143" i="1"/>
  <c r="BK143" i="1"/>
  <c r="BJ143" i="1"/>
  <c r="BI143" i="1"/>
  <c r="BH143" i="1"/>
  <c r="BG143" i="1"/>
  <c r="BF143" i="1"/>
  <c r="BN142" i="1"/>
  <c r="BM142" i="1"/>
  <c r="BL142" i="1"/>
  <c r="BK142" i="1"/>
  <c r="BJ142" i="1"/>
  <c r="BI142" i="1"/>
  <c r="BH142" i="1"/>
  <c r="BG142" i="1"/>
  <c r="BF142" i="1"/>
  <c r="BN141" i="1"/>
  <c r="BM141" i="1"/>
  <c r="BL141" i="1"/>
  <c r="BK141" i="1"/>
  <c r="BJ141" i="1"/>
  <c r="BI141" i="1"/>
  <c r="BH141" i="1"/>
  <c r="BG141" i="1"/>
  <c r="BF141" i="1"/>
  <c r="BN140" i="1"/>
  <c r="BM140" i="1"/>
  <c r="BL140" i="1"/>
  <c r="BK140" i="1"/>
  <c r="BJ140" i="1"/>
  <c r="BI140" i="1"/>
  <c r="BH140" i="1"/>
  <c r="BG140" i="1"/>
  <c r="BF140" i="1"/>
  <c r="BN139" i="1"/>
  <c r="BL139" i="1"/>
  <c r="BM139" i="1" s="1"/>
  <c r="BK139" i="1"/>
  <c r="BJ139" i="1"/>
  <c r="BI139" i="1"/>
  <c r="BH139" i="1"/>
  <c r="BF139" i="1"/>
  <c r="BG139" i="1" s="1"/>
  <c r="BN138" i="1"/>
  <c r="BM138" i="1"/>
  <c r="BL138" i="1"/>
  <c r="BK138" i="1"/>
  <c r="BJ138" i="1"/>
  <c r="BI138" i="1"/>
  <c r="BH138" i="1"/>
  <c r="BG138" i="1"/>
  <c r="BF138" i="1"/>
  <c r="BN137" i="1"/>
  <c r="BM137" i="1"/>
  <c r="BL137" i="1"/>
  <c r="BK137" i="1"/>
  <c r="BJ137" i="1"/>
  <c r="BI137" i="1"/>
  <c r="BH137" i="1"/>
  <c r="BG137" i="1"/>
  <c r="BF137" i="1"/>
  <c r="BN136" i="1"/>
  <c r="BM136" i="1"/>
  <c r="BL136" i="1"/>
  <c r="BK136" i="1"/>
  <c r="BJ136" i="1"/>
  <c r="BI136" i="1"/>
  <c r="BH136" i="1"/>
  <c r="BG136" i="1"/>
  <c r="BF136" i="1"/>
  <c r="BN135" i="1"/>
  <c r="BM135" i="1"/>
  <c r="BL135" i="1"/>
  <c r="BK135" i="1"/>
  <c r="BJ135" i="1"/>
  <c r="BI135" i="1"/>
  <c r="BH135" i="1"/>
  <c r="BG135" i="1"/>
  <c r="BF135" i="1"/>
  <c r="BN134" i="1"/>
  <c r="BM134" i="1"/>
  <c r="BL134" i="1"/>
  <c r="BK134" i="1"/>
  <c r="BI134" i="1"/>
  <c r="BJ134" i="1" s="1"/>
  <c r="BH134" i="1"/>
  <c r="BF134" i="1"/>
  <c r="BG134" i="1" s="1"/>
  <c r="BN133" i="1"/>
  <c r="BM133" i="1"/>
  <c r="BL133" i="1"/>
  <c r="BK133" i="1"/>
  <c r="BJ133" i="1"/>
  <c r="BI133" i="1"/>
  <c r="BH133" i="1"/>
  <c r="BG133" i="1"/>
  <c r="BF133" i="1"/>
  <c r="BN132" i="1"/>
  <c r="BM132" i="1"/>
  <c r="BL132" i="1"/>
  <c r="BK132" i="1"/>
  <c r="BJ132" i="1"/>
  <c r="BI132" i="1"/>
  <c r="BH132" i="1"/>
  <c r="BG132" i="1"/>
  <c r="BF132" i="1"/>
  <c r="BN131" i="1"/>
  <c r="BM131" i="1"/>
  <c r="BL131" i="1"/>
  <c r="BK131" i="1"/>
  <c r="BJ131" i="1"/>
  <c r="BI131" i="1"/>
  <c r="BH131" i="1"/>
  <c r="BG131" i="1"/>
  <c r="BF131" i="1"/>
  <c r="BN130" i="1"/>
  <c r="BL130" i="1"/>
  <c r="BM130" i="1" s="1"/>
  <c r="BK130" i="1"/>
  <c r="BJ130" i="1"/>
  <c r="BI130" i="1"/>
  <c r="BH130" i="1"/>
  <c r="BG130" i="1"/>
  <c r="BF130" i="1"/>
  <c r="BN129" i="1"/>
  <c r="BL129" i="1"/>
  <c r="BM129" i="1" s="1"/>
  <c r="BK129" i="1"/>
  <c r="BJ129" i="1"/>
  <c r="BI129" i="1"/>
  <c r="BH129" i="1"/>
  <c r="BF129" i="1"/>
  <c r="BG129" i="1" s="1"/>
  <c r="BN128" i="1"/>
  <c r="BM128" i="1"/>
  <c r="BL128" i="1"/>
  <c r="BK128" i="1"/>
  <c r="BJ128" i="1"/>
  <c r="BI128" i="1"/>
  <c r="BH128" i="1"/>
  <c r="BG128" i="1"/>
  <c r="BF128" i="1"/>
  <c r="BN127" i="1"/>
  <c r="BM127" i="1"/>
  <c r="BL127" i="1"/>
  <c r="BK127" i="1"/>
  <c r="BJ127" i="1"/>
  <c r="BI127" i="1"/>
  <c r="BH127" i="1"/>
  <c r="BG127" i="1"/>
  <c r="BF127" i="1"/>
  <c r="BN126" i="1"/>
  <c r="BM126" i="1"/>
  <c r="BL126" i="1"/>
  <c r="BK126" i="1"/>
  <c r="BJ126" i="1"/>
  <c r="BI126" i="1"/>
  <c r="BH126" i="1"/>
  <c r="BG126" i="1"/>
  <c r="BF126" i="1"/>
  <c r="BN125" i="1"/>
  <c r="BM125" i="1"/>
  <c r="BL125" i="1"/>
  <c r="BK125" i="1"/>
  <c r="BJ125" i="1"/>
  <c r="BI125" i="1"/>
  <c r="BH125" i="1"/>
  <c r="BG125" i="1"/>
  <c r="BF125" i="1"/>
  <c r="BN124" i="1"/>
  <c r="BM124" i="1"/>
  <c r="BL124" i="1"/>
  <c r="BK124" i="1"/>
  <c r="BJ124" i="1"/>
  <c r="BI124" i="1"/>
  <c r="BH124" i="1"/>
  <c r="BG124" i="1"/>
  <c r="BF124" i="1"/>
  <c r="BN123" i="1"/>
  <c r="BM123" i="1"/>
  <c r="BL123" i="1"/>
  <c r="BK123" i="1"/>
  <c r="BJ123" i="1"/>
  <c r="BI123" i="1"/>
  <c r="BH123" i="1"/>
  <c r="BG123" i="1"/>
  <c r="BF123" i="1"/>
  <c r="BN122" i="1"/>
  <c r="BM122" i="1"/>
  <c r="BL122" i="1"/>
  <c r="BK122" i="1"/>
  <c r="BJ122" i="1"/>
  <c r="BI122" i="1"/>
  <c r="BH122" i="1"/>
  <c r="BG122" i="1"/>
  <c r="BF122" i="1"/>
  <c r="BN121" i="1"/>
  <c r="BM121" i="1"/>
  <c r="BL121" i="1"/>
  <c r="BK121" i="1"/>
  <c r="BJ121" i="1"/>
  <c r="BI121" i="1"/>
  <c r="BH121" i="1"/>
  <c r="BG121" i="1"/>
  <c r="BF121" i="1"/>
  <c r="BN120" i="1"/>
  <c r="BM120" i="1"/>
  <c r="BL120" i="1"/>
  <c r="BK120" i="1"/>
  <c r="BJ120" i="1"/>
  <c r="BI120" i="1"/>
  <c r="BH120" i="1"/>
  <c r="BG120" i="1"/>
  <c r="BF120" i="1"/>
  <c r="BN119" i="1"/>
  <c r="BM119" i="1"/>
  <c r="BL119" i="1"/>
  <c r="BK119" i="1"/>
  <c r="BJ119" i="1"/>
  <c r="BI119" i="1"/>
  <c r="BH119" i="1"/>
  <c r="BG119" i="1"/>
  <c r="BF119" i="1"/>
  <c r="BN118" i="1"/>
  <c r="BM118" i="1"/>
  <c r="BL118" i="1"/>
  <c r="BK118" i="1"/>
  <c r="BJ118" i="1"/>
  <c r="BI118" i="1"/>
  <c r="BH118" i="1"/>
  <c r="BG118" i="1"/>
  <c r="BF118" i="1"/>
  <c r="BN117" i="1"/>
  <c r="BM117" i="1"/>
  <c r="BL117" i="1"/>
  <c r="BK117" i="1"/>
  <c r="BJ117" i="1"/>
  <c r="BI117" i="1"/>
  <c r="BH117" i="1"/>
  <c r="BG117" i="1"/>
  <c r="BF117" i="1"/>
  <c r="BN116" i="1"/>
  <c r="BM116" i="1"/>
  <c r="BL116" i="1"/>
  <c r="BK116" i="1"/>
  <c r="BJ116" i="1"/>
  <c r="BI116" i="1"/>
  <c r="BH116" i="1"/>
  <c r="BG116" i="1"/>
  <c r="BF116" i="1"/>
  <c r="BN115" i="1"/>
  <c r="BM115" i="1"/>
  <c r="BL115" i="1"/>
  <c r="BK115" i="1"/>
  <c r="BJ115" i="1"/>
  <c r="BI115" i="1"/>
  <c r="BH115" i="1"/>
  <c r="BG115" i="1"/>
  <c r="BF115" i="1"/>
  <c r="BN114" i="1"/>
  <c r="BM114" i="1"/>
  <c r="BL114" i="1"/>
  <c r="BK114" i="1"/>
  <c r="BJ114" i="1"/>
  <c r="BI114" i="1"/>
  <c r="BH114" i="1"/>
  <c r="BG114" i="1"/>
  <c r="BF114" i="1"/>
  <c r="BN113" i="1"/>
  <c r="BM113" i="1"/>
  <c r="BL113" i="1"/>
  <c r="BK113" i="1"/>
  <c r="BJ113" i="1"/>
  <c r="BI113" i="1"/>
  <c r="BH113" i="1"/>
  <c r="BG113" i="1"/>
  <c r="BF113" i="1"/>
  <c r="BN112" i="1"/>
  <c r="BM112" i="1"/>
  <c r="BL112" i="1"/>
  <c r="BK112" i="1"/>
  <c r="BJ112" i="1"/>
  <c r="BI112" i="1"/>
  <c r="BH112" i="1"/>
  <c r="BG112" i="1"/>
  <c r="BF112" i="1"/>
  <c r="BN111" i="1"/>
  <c r="BM111" i="1"/>
  <c r="BL111" i="1"/>
  <c r="BK111" i="1"/>
  <c r="BJ111" i="1"/>
  <c r="BI111" i="1"/>
  <c r="BH111" i="1"/>
  <c r="BG111" i="1"/>
  <c r="BF111" i="1"/>
  <c r="BN110" i="1"/>
  <c r="BM110" i="1"/>
  <c r="BL110" i="1"/>
  <c r="BK110" i="1"/>
  <c r="BJ110" i="1"/>
  <c r="BI110" i="1"/>
  <c r="BH110" i="1"/>
  <c r="BG110" i="1"/>
  <c r="BF110" i="1"/>
  <c r="BN109" i="1"/>
  <c r="BM109" i="1"/>
  <c r="BL109" i="1"/>
  <c r="BK109" i="1"/>
  <c r="BJ109" i="1"/>
  <c r="BI109" i="1"/>
  <c r="BH109" i="1"/>
  <c r="BG109" i="1"/>
  <c r="BF109" i="1"/>
  <c r="BN108" i="1"/>
  <c r="BM108" i="1"/>
  <c r="BL108" i="1"/>
  <c r="BK108" i="1"/>
  <c r="BJ108" i="1"/>
  <c r="BI108" i="1"/>
  <c r="BH108" i="1"/>
  <c r="BG108" i="1"/>
  <c r="BF108" i="1"/>
  <c r="BN107" i="1"/>
  <c r="BM107" i="1"/>
  <c r="BL107" i="1"/>
  <c r="BK107" i="1"/>
  <c r="BJ107" i="1"/>
  <c r="BI107" i="1"/>
  <c r="BH107" i="1"/>
  <c r="BG107" i="1"/>
  <c r="BF107" i="1"/>
  <c r="BN106" i="1"/>
  <c r="BM106" i="1"/>
  <c r="BL106" i="1"/>
  <c r="BK106" i="1"/>
  <c r="BJ106" i="1"/>
  <c r="BI106" i="1"/>
  <c r="BH106" i="1"/>
  <c r="BG106" i="1"/>
  <c r="BF106" i="1"/>
  <c r="BN105" i="1"/>
  <c r="BM105" i="1"/>
  <c r="BL105" i="1"/>
  <c r="BK105" i="1"/>
  <c r="BJ105" i="1"/>
  <c r="BI105" i="1"/>
  <c r="BH105" i="1"/>
  <c r="BG105" i="1"/>
  <c r="BF105" i="1"/>
  <c r="BN104" i="1"/>
  <c r="BM104" i="1"/>
  <c r="BL104" i="1"/>
  <c r="BK104" i="1"/>
  <c r="BJ104" i="1"/>
  <c r="BI104" i="1"/>
  <c r="BH104" i="1"/>
  <c r="BG104" i="1"/>
  <c r="BF104" i="1"/>
  <c r="BN103" i="1"/>
  <c r="BM103" i="1"/>
  <c r="BL103" i="1"/>
  <c r="BK103" i="1"/>
  <c r="BJ103" i="1"/>
  <c r="BI103" i="1"/>
  <c r="BH103" i="1"/>
  <c r="BG103" i="1"/>
  <c r="BF103" i="1"/>
  <c r="BN102" i="1"/>
  <c r="BM102" i="1"/>
  <c r="BL102" i="1"/>
  <c r="BK102" i="1"/>
  <c r="BJ102" i="1"/>
  <c r="BI102" i="1"/>
  <c r="BH102" i="1"/>
  <c r="BG102" i="1"/>
  <c r="BF102" i="1"/>
  <c r="BN101" i="1"/>
  <c r="BM101" i="1"/>
  <c r="BL101" i="1"/>
  <c r="BK101" i="1"/>
  <c r="BJ101" i="1"/>
  <c r="BI101" i="1"/>
  <c r="BH101" i="1"/>
  <c r="BG101" i="1"/>
  <c r="BF101" i="1"/>
  <c r="BN100" i="1"/>
  <c r="BM100" i="1"/>
  <c r="BL100" i="1"/>
  <c r="BK100" i="1"/>
  <c r="BJ100" i="1"/>
  <c r="BI100" i="1"/>
  <c r="BH100" i="1"/>
  <c r="BG100" i="1"/>
  <c r="BF100" i="1"/>
  <c r="BN99" i="1"/>
  <c r="BM99" i="1"/>
  <c r="BL99" i="1"/>
  <c r="BK99" i="1"/>
  <c r="BJ99" i="1"/>
  <c r="BI99" i="1"/>
  <c r="BH99" i="1"/>
  <c r="BG99" i="1"/>
  <c r="BF99" i="1"/>
  <c r="BN98" i="1"/>
  <c r="BM98" i="1"/>
  <c r="BL98" i="1"/>
  <c r="BK98" i="1"/>
  <c r="BJ98" i="1"/>
  <c r="BI98" i="1"/>
  <c r="BH98" i="1"/>
  <c r="BG98" i="1"/>
  <c r="BF98" i="1"/>
  <c r="BN97" i="1"/>
  <c r="BM97" i="1"/>
  <c r="BL97" i="1"/>
  <c r="BK97" i="1"/>
  <c r="BJ97" i="1"/>
  <c r="BI97" i="1"/>
  <c r="BH97" i="1"/>
  <c r="BG97" i="1"/>
  <c r="BF97" i="1"/>
  <c r="BN96" i="1"/>
  <c r="BM96" i="1"/>
  <c r="BL96" i="1"/>
  <c r="BK96" i="1"/>
  <c r="BJ96" i="1"/>
  <c r="BI96" i="1"/>
  <c r="BH96" i="1"/>
  <c r="BG96" i="1"/>
  <c r="BF96" i="1"/>
  <c r="BN95" i="1"/>
  <c r="BM95" i="1"/>
  <c r="BL95" i="1"/>
  <c r="BK95" i="1"/>
  <c r="BJ95" i="1"/>
  <c r="BI95" i="1"/>
  <c r="BH95" i="1"/>
  <c r="BG95" i="1"/>
  <c r="BF95" i="1"/>
  <c r="BN94" i="1"/>
  <c r="BM94" i="1"/>
  <c r="BL94" i="1"/>
  <c r="BK94" i="1"/>
  <c r="BJ94" i="1"/>
  <c r="BI94" i="1"/>
  <c r="BH94" i="1"/>
  <c r="BG94" i="1"/>
  <c r="BF94" i="1"/>
  <c r="BN93" i="1"/>
  <c r="BM93" i="1"/>
  <c r="BL93" i="1"/>
  <c r="BK93" i="1"/>
  <c r="BJ93" i="1"/>
  <c r="BI93" i="1"/>
  <c r="BH93" i="1"/>
  <c r="BG93" i="1"/>
  <c r="BF93" i="1"/>
  <c r="BN92" i="1"/>
  <c r="BM92" i="1"/>
  <c r="BL92" i="1"/>
  <c r="BK92" i="1"/>
  <c r="BJ92" i="1"/>
  <c r="BI92" i="1"/>
  <c r="BH92" i="1"/>
  <c r="BG92" i="1"/>
  <c r="BF92" i="1"/>
  <c r="BN91" i="1"/>
  <c r="BM91" i="1"/>
  <c r="BL91" i="1"/>
  <c r="BK91" i="1"/>
  <c r="BJ91" i="1"/>
  <c r="BI91" i="1"/>
  <c r="BH91" i="1"/>
  <c r="BG91" i="1"/>
  <c r="BF91" i="1"/>
  <c r="BN90" i="1"/>
  <c r="BM90" i="1"/>
  <c r="BL90" i="1"/>
  <c r="BK90" i="1"/>
  <c r="BJ90" i="1"/>
  <c r="BI90" i="1"/>
  <c r="BH90" i="1"/>
  <c r="BG90" i="1"/>
  <c r="BF90" i="1"/>
  <c r="BN89" i="1"/>
  <c r="BM89" i="1"/>
  <c r="BL89" i="1"/>
  <c r="BK89" i="1"/>
  <c r="BJ89" i="1"/>
  <c r="BI89" i="1"/>
  <c r="BH89" i="1"/>
  <c r="BG89" i="1"/>
  <c r="BF89" i="1"/>
  <c r="BN88" i="1"/>
  <c r="BM88" i="1"/>
  <c r="BL88" i="1"/>
  <c r="BK88" i="1"/>
  <c r="BJ88" i="1"/>
  <c r="BI88" i="1"/>
  <c r="BH88" i="1"/>
  <c r="BG88" i="1"/>
  <c r="BF88" i="1"/>
  <c r="BN87" i="1"/>
  <c r="BM87" i="1"/>
  <c r="BL87" i="1"/>
  <c r="BK87" i="1"/>
  <c r="BJ87" i="1"/>
  <c r="BI87" i="1"/>
  <c r="BH87" i="1"/>
  <c r="BG87" i="1"/>
  <c r="BF87" i="1"/>
  <c r="BN86" i="1"/>
  <c r="BM86" i="1"/>
  <c r="BL86" i="1"/>
  <c r="BK86" i="1"/>
  <c r="BJ86" i="1"/>
  <c r="BI86" i="1"/>
  <c r="BH86" i="1"/>
  <c r="BG86" i="1"/>
  <c r="BF86" i="1"/>
  <c r="BN85" i="1"/>
  <c r="BM85" i="1"/>
  <c r="BL85" i="1"/>
  <c r="BK85" i="1"/>
  <c r="BJ85" i="1"/>
  <c r="BI85" i="1"/>
  <c r="BH85" i="1"/>
  <c r="BG85" i="1"/>
  <c r="BF85" i="1"/>
  <c r="BN84" i="1"/>
  <c r="BM84" i="1"/>
  <c r="BL84" i="1"/>
  <c r="BK84" i="1"/>
  <c r="BJ84" i="1"/>
  <c r="BI84" i="1"/>
  <c r="BH84" i="1"/>
  <c r="BG84" i="1"/>
  <c r="BF84" i="1"/>
  <c r="BN83" i="1"/>
  <c r="BM83" i="1"/>
  <c r="BL83" i="1"/>
  <c r="BK83" i="1"/>
  <c r="BJ83" i="1"/>
  <c r="BI83" i="1"/>
  <c r="BH83" i="1"/>
  <c r="BG83" i="1"/>
  <c r="BF83" i="1"/>
  <c r="BN82" i="1"/>
  <c r="BM82" i="1"/>
  <c r="BL82" i="1"/>
  <c r="BK82" i="1"/>
  <c r="BJ82" i="1"/>
  <c r="BI82" i="1"/>
  <c r="BH82" i="1"/>
  <c r="BG82" i="1"/>
  <c r="BF82" i="1"/>
  <c r="BN81" i="1"/>
  <c r="BM81" i="1"/>
  <c r="BL81" i="1"/>
  <c r="BK81" i="1"/>
  <c r="BJ81" i="1"/>
  <c r="BI81" i="1"/>
  <c r="BH81" i="1"/>
  <c r="BG81" i="1"/>
  <c r="BF81" i="1"/>
  <c r="BN80" i="1"/>
  <c r="BM80" i="1"/>
  <c r="BL80" i="1"/>
  <c r="BK80" i="1"/>
  <c r="BJ80" i="1"/>
  <c r="BI80" i="1"/>
  <c r="BH80" i="1"/>
  <c r="BG80" i="1"/>
  <c r="BF80" i="1"/>
  <c r="BN79" i="1"/>
  <c r="BM79" i="1"/>
  <c r="BL79" i="1"/>
  <c r="BK79" i="1"/>
  <c r="BJ79" i="1"/>
  <c r="BI79" i="1"/>
  <c r="BH79" i="1"/>
  <c r="BG79" i="1"/>
  <c r="BF79" i="1"/>
  <c r="BN78" i="1"/>
  <c r="BM78" i="1"/>
  <c r="BL78" i="1"/>
  <c r="BK78" i="1"/>
  <c r="BJ78" i="1"/>
  <c r="BI78" i="1"/>
  <c r="BH78" i="1"/>
  <c r="BG78" i="1"/>
  <c r="BF78" i="1"/>
  <c r="BN77" i="1"/>
  <c r="BM77" i="1"/>
  <c r="BL77" i="1"/>
  <c r="BK77" i="1"/>
  <c r="BJ77" i="1"/>
  <c r="BI77" i="1"/>
  <c r="BH77" i="1"/>
  <c r="BG77" i="1"/>
  <c r="BF77" i="1"/>
  <c r="BN76" i="1"/>
  <c r="BL76" i="1"/>
  <c r="BM76" i="1" s="1"/>
  <c r="BK76" i="1"/>
  <c r="BJ76" i="1"/>
  <c r="BI76" i="1"/>
  <c r="BH76" i="1"/>
  <c r="BF76" i="1"/>
  <c r="BG76" i="1" s="1"/>
  <c r="BN75" i="1"/>
  <c r="BM75" i="1"/>
  <c r="BL75" i="1"/>
  <c r="BK75" i="1"/>
  <c r="BJ75" i="1"/>
  <c r="BI75" i="1"/>
  <c r="BH75" i="1"/>
  <c r="BG75" i="1"/>
  <c r="BF75" i="1"/>
  <c r="BN74" i="1"/>
  <c r="BM74" i="1"/>
  <c r="BL74" i="1"/>
  <c r="BK74" i="1"/>
  <c r="BJ74" i="1"/>
  <c r="BI74" i="1"/>
  <c r="BH74" i="1"/>
  <c r="BG74" i="1"/>
  <c r="BF74" i="1"/>
  <c r="BN73" i="1"/>
  <c r="BM73" i="1"/>
  <c r="BL73" i="1"/>
  <c r="BK73" i="1"/>
  <c r="BJ73" i="1"/>
  <c r="BI73" i="1"/>
  <c r="BH73" i="1"/>
  <c r="BG73" i="1"/>
  <c r="BF73" i="1"/>
  <c r="BN72" i="1"/>
  <c r="BM72" i="1"/>
  <c r="BL72" i="1"/>
  <c r="BK72" i="1"/>
  <c r="BJ72" i="1"/>
  <c r="BI72" i="1"/>
  <c r="BH72" i="1"/>
  <c r="BG72" i="1"/>
  <c r="BF72" i="1"/>
  <c r="BN71" i="1"/>
  <c r="BM71" i="1"/>
  <c r="BL71" i="1"/>
  <c r="BK71" i="1"/>
  <c r="BI71" i="1"/>
  <c r="BJ71" i="1" s="1"/>
  <c r="BH71" i="1"/>
  <c r="BF71" i="1"/>
  <c r="BG71" i="1" s="1"/>
  <c r="BN70" i="1"/>
  <c r="BM70" i="1"/>
  <c r="BL70" i="1"/>
  <c r="BK70" i="1"/>
  <c r="BJ70" i="1"/>
  <c r="BI70" i="1"/>
  <c r="BH70" i="1"/>
  <c r="BG70" i="1"/>
  <c r="BF70" i="1"/>
  <c r="BN69" i="1"/>
  <c r="BM69" i="1"/>
  <c r="BL69" i="1"/>
  <c r="BK69" i="1"/>
  <c r="BJ69" i="1"/>
  <c r="BI69" i="1"/>
  <c r="BH69" i="1"/>
  <c r="BG69" i="1"/>
  <c r="BF69" i="1"/>
  <c r="BN68" i="1"/>
  <c r="BM68" i="1"/>
  <c r="BL68" i="1"/>
  <c r="BK68" i="1"/>
  <c r="BJ68" i="1"/>
  <c r="BI68" i="1"/>
  <c r="BH68" i="1"/>
  <c r="BG68" i="1"/>
  <c r="BF68" i="1"/>
  <c r="BN67" i="1"/>
  <c r="BM67" i="1"/>
  <c r="BL67" i="1"/>
  <c r="BK67" i="1"/>
  <c r="BJ67" i="1"/>
  <c r="BI67" i="1"/>
  <c r="BH67" i="1"/>
  <c r="BG67" i="1"/>
  <c r="BF67" i="1"/>
  <c r="BN66" i="1"/>
  <c r="BM66" i="1"/>
  <c r="BL66" i="1"/>
  <c r="BK66" i="1"/>
  <c r="BJ66" i="1"/>
  <c r="BI66" i="1"/>
  <c r="BH66" i="1"/>
  <c r="BG66" i="1"/>
  <c r="BF66" i="1"/>
  <c r="BN65" i="1"/>
  <c r="BM65" i="1"/>
  <c r="BL65" i="1"/>
  <c r="BK65" i="1"/>
  <c r="BJ65" i="1"/>
  <c r="BI65" i="1"/>
  <c r="BH65" i="1"/>
  <c r="BG65" i="1"/>
  <c r="BF65" i="1"/>
  <c r="BN64" i="1"/>
  <c r="BM64" i="1"/>
  <c r="BL64" i="1"/>
  <c r="BK64" i="1"/>
  <c r="BJ64" i="1"/>
  <c r="BI64" i="1"/>
  <c r="BH64" i="1"/>
  <c r="BG64" i="1"/>
  <c r="BF64" i="1"/>
  <c r="BN63" i="1"/>
  <c r="BM63" i="1"/>
  <c r="BL63" i="1"/>
  <c r="BK63" i="1"/>
  <c r="BJ63" i="1"/>
  <c r="BI63" i="1"/>
  <c r="BH63" i="1"/>
  <c r="BG63" i="1"/>
  <c r="BF63" i="1"/>
  <c r="BN62" i="1"/>
  <c r="BM62" i="1"/>
  <c r="BL62" i="1"/>
  <c r="BK62" i="1"/>
  <c r="BJ62" i="1"/>
  <c r="BI62" i="1"/>
  <c r="BH62" i="1"/>
  <c r="BG62" i="1"/>
  <c r="BF62" i="1"/>
  <c r="BN61" i="1"/>
  <c r="BM61" i="1"/>
  <c r="BL61" i="1"/>
  <c r="BK61" i="1"/>
  <c r="BJ61" i="1"/>
  <c r="BI61" i="1"/>
  <c r="BH61" i="1"/>
  <c r="BG61" i="1"/>
  <c r="BF61" i="1"/>
  <c r="BN60" i="1"/>
  <c r="BM60" i="1"/>
  <c r="BL60" i="1"/>
  <c r="BK60" i="1"/>
  <c r="BJ60" i="1"/>
  <c r="BI60" i="1"/>
  <c r="BH60" i="1"/>
  <c r="BG60" i="1"/>
  <c r="BF60" i="1"/>
  <c r="BN59" i="1"/>
  <c r="BM59" i="1"/>
  <c r="BL59" i="1"/>
  <c r="BK59" i="1"/>
  <c r="BJ59" i="1"/>
  <c r="BI59" i="1"/>
  <c r="BH59" i="1"/>
  <c r="BG59" i="1"/>
  <c r="BF59" i="1"/>
  <c r="BN58" i="1"/>
  <c r="BM58" i="1"/>
  <c r="BL58" i="1"/>
  <c r="BK58" i="1"/>
  <c r="BJ58" i="1"/>
  <c r="BI58" i="1"/>
  <c r="BH58" i="1"/>
  <c r="BG58" i="1"/>
  <c r="BF58" i="1"/>
  <c r="BN57" i="1"/>
  <c r="BM57" i="1"/>
  <c r="BL57" i="1"/>
  <c r="BK57" i="1"/>
  <c r="BJ57" i="1"/>
  <c r="BI57" i="1"/>
  <c r="BH57" i="1"/>
  <c r="BG57" i="1"/>
  <c r="BF57" i="1"/>
  <c r="BN56" i="1"/>
  <c r="BM56" i="1"/>
  <c r="BL56" i="1"/>
  <c r="BK56" i="1"/>
  <c r="BJ56" i="1"/>
  <c r="BI56" i="1"/>
  <c r="BH56" i="1"/>
  <c r="BG56" i="1"/>
  <c r="BF56" i="1"/>
  <c r="BN55" i="1"/>
  <c r="BM55" i="1"/>
  <c r="BL55" i="1"/>
  <c r="BK55" i="1"/>
  <c r="BJ55" i="1"/>
  <c r="BI55" i="1"/>
  <c r="BH55" i="1"/>
  <c r="BG55" i="1"/>
  <c r="BF55" i="1"/>
  <c r="BN54" i="1"/>
  <c r="BM54" i="1"/>
  <c r="BL54" i="1"/>
  <c r="BK54" i="1"/>
  <c r="BJ54" i="1"/>
  <c r="BI54" i="1"/>
  <c r="BH54" i="1"/>
  <c r="BG54" i="1"/>
  <c r="BF54" i="1"/>
  <c r="BN53" i="1"/>
  <c r="BM53" i="1"/>
  <c r="BL53" i="1"/>
  <c r="BK53" i="1"/>
  <c r="BJ53" i="1"/>
  <c r="BI53" i="1"/>
  <c r="BH53" i="1"/>
  <c r="BG53" i="1"/>
  <c r="BF53" i="1"/>
  <c r="BN52" i="1"/>
  <c r="BM52" i="1"/>
  <c r="BL52" i="1"/>
  <c r="BK52" i="1"/>
  <c r="BJ52" i="1"/>
  <c r="BI52" i="1"/>
  <c r="BH52" i="1"/>
  <c r="BG52" i="1"/>
  <c r="BF52" i="1"/>
  <c r="BN51" i="1"/>
  <c r="BM51" i="1"/>
  <c r="BL51" i="1"/>
  <c r="BK51" i="1"/>
  <c r="BJ51" i="1"/>
  <c r="BI51" i="1"/>
  <c r="BH51" i="1"/>
  <c r="BG51" i="1"/>
  <c r="BF51" i="1"/>
  <c r="BN50" i="1"/>
  <c r="BM50" i="1"/>
  <c r="BL50" i="1"/>
  <c r="BK50" i="1"/>
  <c r="BJ50" i="1"/>
  <c r="BI50" i="1"/>
  <c r="BH50" i="1"/>
  <c r="BG50" i="1"/>
  <c r="BF50" i="1"/>
  <c r="BN49" i="1"/>
  <c r="BM49" i="1"/>
  <c r="BL49" i="1"/>
  <c r="BK49" i="1"/>
  <c r="BJ49" i="1"/>
  <c r="BI49" i="1"/>
  <c r="BH49" i="1"/>
  <c r="BG49" i="1"/>
  <c r="BF49" i="1"/>
  <c r="BN48" i="1"/>
  <c r="BM48" i="1"/>
  <c r="BL48" i="1"/>
  <c r="BK48" i="1"/>
  <c r="BJ48" i="1"/>
  <c r="BI48" i="1"/>
  <c r="BH48" i="1"/>
  <c r="BG48" i="1"/>
  <c r="BF48" i="1"/>
  <c r="BN47" i="1"/>
  <c r="BM47" i="1"/>
  <c r="BL47" i="1"/>
  <c r="BK47" i="1"/>
  <c r="BJ47" i="1"/>
  <c r="BI47" i="1"/>
  <c r="BH47" i="1"/>
  <c r="BG47" i="1"/>
  <c r="BF47" i="1"/>
  <c r="BN46" i="1"/>
  <c r="BM46" i="1"/>
  <c r="BL46" i="1"/>
  <c r="BK46" i="1"/>
  <c r="BJ46" i="1"/>
  <c r="BI46" i="1"/>
  <c r="BH46" i="1"/>
  <c r="BG46" i="1"/>
  <c r="BF46" i="1"/>
  <c r="BN45" i="1"/>
  <c r="BM45" i="1"/>
  <c r="BL45" i="1"/>
  <c r="BK45" i="1"/>
  <c r="BJ45" i="1"/>
  <c r="BI45" i="1"/>
  <c r="BH45" i="1"/>
  <c r="BG45" i="1"/>
  <c r="BF45" i="1"/>
  <c r="BN44" i="1"/>
  <c r="BM44" i="1"/>
  <c r="BL44" i="1"/>
  <c r="BK44" i="1"/>
  <c r="BJ44" i="1"/>
  <c r="BI44" i="1"/>
  <c r="BH44" i="1"/>
  <c r="BG44" i="1"/>
  <c r="BF44" i="1"/>
  <c r="BN43" i="1"/>
  <c r="BM43" i="1"/>
  <c r="BL43" i="1"/>
  <c r="BK43" i="1"/>
  <c r="BJ43" i="1"/>
  <c r="BI43" i="1"/>
  <c r="BH43" i="1"/>
  <c r="BG43" i="1"/>
  <c r="BF43" i="1"/>
  <c r="BN42" i="1"/>
  <c r="BM42" i="1"/>
  <c r="BL42" i="1"/>
  <c r="BK42" i="1"/>
  <c r="BJ42" i="1"/>
  <c r="BI42" i="1"/>
  <c r="BH42" i="1"/>
  <c r="BG42" i="1"/>
  <c r="BF42" i="1"/>
  <c r="BN41" i="1"/>
  <c r="BM41" i="1"/>
  <c r="BL41" i="1"/>
  <c r="BK41" i="1"/>
  <c r="BJ41" i="1"/>
  <c r="BI41" i="1"/>
  <c r="BH41" i="1"/>
  <c r="BG41" i="1"/>
  <c r="BF41" i="1"/>
  <c r="BN40" i="1"/>
  <c r="BM40" i="1"/>
  <c r="BL40" i="1"/>
  <c r="BK40" i="1"/>
  <c r="BJ40" i="1"/>
  <c r="BI40" i="1"/>
  <c r="BH40" i="1"/>
  <c r="BG40" i="1"/>
  <c r="BF40" i="1"/>
  <c r="BN39" i="1"/>
  <c r="BM39" i="1"/>
  <c r="BL39" i="1"/>
  <c r="BK39" i="1"/>
  <c r="BJ39" i="1"/>
  <c r="BI39" i="1"/>
  <c r="BH39" i="1"/>
  <c r="BG39" i="1"/>
  <c r="BF39" i="1"/>
  <c r="BN38" i="1"/>
  <c r="BM38" i="1"/>
  <c r="BL38" i="1"/>
  <c r="BK38" i="1"/>
  <c r="BJ38" i="1"/>
  <c r="BI38" i="1"/>
  <c r="BH38" i="1"/>
  <c r="BG38" i="1"/>
  <c r="BF38" i="1"/>
  <c r="BN37" i="1"/>
  <c r="BM37" i="1"/>
  <c r="BL37" i="1"/>
  <c r="BK37" i="1"/>
  <c r="BJ37" i="1"/>
  <c r="BI37" i="1"/>
  <c r="BH37" i="1"/>
  <c r="BG37" i="1"/>
  <c r="BF37" i="1"/>
  <c r="BN36" i="1"/>
  <c r="BM36" i="1"/>
  <c r="BL36" i="1"/>
  <c r="BK36" i="1"/>
  <c r="BJ36" i="1"/>
  <c r="BI36" i="1"/>
  <c r="BH36" i="1"/>
  <c r="BG36" i="1"/>
  <c r="BF36" i="1"/>
  <c r="BN35" i="1"/>
  <c r="BM35" i="1"/>
  <c r="BL35" i="1"/>
  <c r="BK35" i="1"/>
  <c r="BJ35" i="1"/>
  <c r="BI35" i="1"/>
  <c r="BH35" i="1"/>
  <c r="BG35" i="1"/>
  <c r="BF35" i="1"/>
  <c r="BN34" i="1"/>
  <c r="BM34" i="1"/>
  <c r="BL34" i="1"/>
  <c r="BK34" i="1"/>
  <c r="BJ34" i="1"/>
  <c r="BI34" i="1"/>
  <c r="BH34" i="1"/>
  <c r="BG34" i="1"/>
  <c r="BF34" i="1"/>
  <c r="BN33" i="1"/>
  <c r="BM33" i="1"/>
  <c r="BL33" i="1"/>
  <c r="BK33" i="1"/>
  <c r="BJ33" i="1"/>
  <c r="BI33" i="1"/>
  <c r="BH33" i="1"/>
  <c r="BG33" i="1"/>
  <c r="BF33" i="1"/>
  <c r="BN32" i="1"/>
  <c r="BM32" i="1"/>
  <c r="BL32" i="1"/>
  <c r="BK32" i="1"/>
  <c r="BJ32" i="1"/>
  <c r="BI32" i="1"/>
  <c r="BH32" i="1"/>
  <c r="BG32" i="1"/>
  <c r="BF32" i="1"/>
  <c r="BN31" i="1"/>
  <c r="BM31" i="1"/>
  <c r="BL31" i="1"/>
  <c r="BK31" i="1"/>
  <c r="BJ31" i="1"/>
  <c r="BI31" i="1"/>
  <c r="BH31" i="1"/>
  <c r="BG31" i="1"/>
  <c r="BF31" i="1"/>
  <c r="BN30" i="1"/>
  <c r="BM30" i="1"/>
  <c r="BL30" i="1"/>
  <c r="BK30" i="1"/>
  <c r="BJ30" i="1"/>
  <c r="BI30" i="1"/>
  <c r="BH30" i="1"/>
  <c r="BG30" i="1"/>
  <c r="BF30" i="1"/>
  <c r="BN29" i="1"/>
  <c r="BM29" i="1"/>
  <c r="BL29" i="1"/>
  <c r="BK29" i="1"/>
  <c r="BJ29" i="1"/>
  <c r="BI29" i="1"/>
  <c r="BH29" i="1"/>
  <c r="BG29" i="1"/>
  <c r="BF29" i="1"/>
  <c r="BN28" i="1"/>
  <c r="BM28" i="1"/>
  <c r="BL28" i="1"/>
  <c r="BK28" i="1"/>
  <c r="BJ28" i="1"/>
  <c r="BI28" i="1"/>
  <c r="BH28" i="1"/>
  <c r="BG28" i="1"/>
  <c r="BF28" i="1"/>
  <c r="BN27" i="1"/>
  <c r="BM27" i="1"/>
  <c r="BL27" i="1"/>
  <c r="BK27" i="1"/>
  <c r="BJ27" i="1"/>
  <c r="BI27" i="1"/>
  <c r="BH27" i="1"/>
  <c r="BG27" i="1"/>
  <c r="BF27" i="1"/>
  <c r="BN26" i="1"/>
  <c r="BM26" i="1"/>
  <c r="BL26" i="1"/>
  <c r="BK26" i="1"/>
  <c r="BJ26" i="1"/>
  <c r="BI26" i="1"/>
  <c r="BH26" i="1"/>
  <c r="BG26" i="1"/>
  <c r="BF26" i="1"/>
  <c r="BN25" i="1"/>
  <c r="BM25" i="1"/>
  <c r="BL25" i="1"/>
  <c r="BK25" i="1"/>
  <c r="BJ25" i="1"/>
  <c r="BI25" i="1"/>
  <c r="BH25" i="1"/>
  <c r="BG25" i="1"/>
  <c r="BF25" i="1"/>
  <c r="BN24" i="1"/>
  <c r="BM24" i="1"/>
  <c r="BL24" i="1"/>
  <c r="BK24" i="1"/>
  <c r="BJ24" i="1"/>
  <c r="BI24" i="1"/>
  <c r="BH24" i="1"/>
  <c r="BG24" i="1"/>
  <c r="BF24" i="1"/>
  <c r="BN23" i="1"/>
  <c r="BM23" i="1"/>
  <c r="BL23" i="1"/>
  <c r="BK23" i="1"/>
  <c r="BJ23" i="1"/>
  <c r="BI23" i="1"/>
  <c r="BH23" i="1"/>
  <c r="BG23" i="1"/>
  <c r="BF23" i="1"/>
  <c r="BN22" i="1"/>
  <c r="BM22" i="1"/>
  <c r="BL22" i="1"/>
  <c r="BK22" i="1"/>
  <c r="BJ22" i="1"/>
  <c r="BI22" i="1"/>
  <c r="BH22" i="1"/>
  <c r="BG22" i="1"/>
  <c r="BF22" i="1"/>
  <c r="BN21" i="1"/>
  <c r="BM21" i="1"/>
  <c r="BL21" i="1"/>
  <c r="BK21" i="1"/>
  <c r="BJ21" i="1"/>
  <c r="BI21" i="1"/>
  <c r="BH21" i="1"/>
  <c r="BG21" i="1"/>
  <c r="BF21" i="1"/>
  <c r="BN20" i="1"/>
  <c r="BM20" i="1"/>
  <c r="BL20" i="1"/>
  <c r="BK20" i="1"/>
  <c r="BJ20" i="1"/>
  <c r="BI20" i="1"/>
  <c r="BH20" i="1"/>
  <c r="BG20" i="1"/>
  <c r="BF20" i="1"/>
  <c r="BN19" i="1"/>
  <c r="BM19" i="1"/>
  <c r="BL19" i="1"/>
  <c r="BK19" i="1"/>
  <c r="BJ19" i="1"/>
  <c r="BI19" i="1"/>
  <c r="BH19" i="1"/>
  <c r="BG19" i="1"/>
  <c r="BF19" i="1"/>
  <c r="BN18" i="1"/>
  <c r="BL18" i="1"/>
  <c r="BM18" i="1" s="1"/>
  <c r="BK18" i="1"/>
  <c r="BJ18" i="1"/>
  <c r="BI18" i="1"/>
  <c r="BH18" i="1"/>
  <c r="BF18" i="1"/>
  <c r="BG18" i="1" s="1"/>
  <c r="BI16" i="1"/>
  <c r="AS16" i="1"/>
  <c r="AR16" i="1"/>
  <c r="AZ178" i="1" l="1"/>
  <c r="AY183" i="1"/>
  <c r="AZ187" i="1"/>
  <c r="AZ190" i="1"/>
  <c r="BC9" i="1"/>
  <c r="AY179" i="1"/>
  <c r="AZ182" i="1"/>
  <c r="AZ186" i="1"/>
  <c r="AY191" i="1"/>
  <c r="AY177" i="1"/>
  <c r="AZ180" i="1"/>
  <c r="AY181" i="1"/>
  <c r="AZ184" i="1"/>
  <c r="AY185" i="1"/>
  <c r="AZ188" i="1"/>
  <c r="AY189" i="1"/>
  <c r="AZ192" i="1"/>
  <c r="AY193" i="1"/>
  <c r="AY194" i="1"/>
  <c r="AY195" i="1"/>
  <c r="BF17" i="1" l="1"/>
  <c r="BG17" i="1"/>
  <c r="BH17" i="1"/>
  <c r="BI17" i="1"/>
  <c r="BJ17" i="1" s="1"/>
  <c r="BK17" i="1"/>
  <c r="BL17" i="1"/>
  <c r="BM17" i="1"/>
  <c r="BN17" i="1"/>
  <c r="A17" i="1" l="1"/>
  <c r="A18" i="1" s="1"/>
  <c r="A19" i="1" s="1"/>
  <c r="A20" i="1" s="1"/>
  <c r="A21" i="1" l="1"/>
  <c r="A22" i="1" s="1"/>
  <c r="A23" i="1" s="1"/>
  <c r="A24" i="1" s="1"/>
  <c r="AT16" i="1"/>
  <c r="AU16" i="1"/>
  <c r="AV16" i="1"/>
  <c r="BD9" i="1" s="1"/>
  <c r="BC11" i="1" s="1"/>
  <c r="AW16" i="1"/>
  <c r="AX16" i="1"/>
  <c r="AY16" i="1"/>
  <c r="BC13" i="1" s="1"/>
  <c r="AZ16" i="1"/>
  <c r="BF16" i="1"/>
  <c r="BG16" i="1" s="1"/>
  <c r="BH16" i="1"/>
  <c r="BJ16" i="1"/>
  <c r="BK16" i="1"/>
  <c r="BL16" i="1"/>
  <c r="BM16" i="1" s="1"/>
  <c r="BN16" i="1"/>
  <c r="A25" i="1" l="1"/>
  <c r="A26" i="1" s="1"/>
  <c r="A27" i="1" s="1"/>
  <c r="A28" i="1" s="1"/>
  <c r="A29" i="1" s="1"/>
  <c r="A30" i="1" s="1"/>
  <c r="A31" i="1" s="1"/>
  <c r="BC14" i="1"/>
  <c r="A32" i="1" l="1"/>
  <c r="A33" i="1" s="1"/>
  <c r="A34" i="1" s="1"/>
  <c r="A35" i="1" s="1"/>
  <c r="A36" i="1" s="1"/>
  <c r="A37" i="1" s="1"/>
  <c r="A38" i="1" s="1"/>
  <c r="A39" i="1" s="1"/>
  <c r="A40" i="1" s="1"/>
  <c r="A41" i="1" s="1"/>
  <c r="A42" i="1" s="1"/>
  <c r="A43" i="1" s="1"/>
  <c r="A44" i="1" s="1"/>
  <c r="A45" i="1" s="1"/>
  <c r="A46" i="1" s="1"/>
  <c r="A47" i="1" s="1"/>
  <c r="A48" i="1" s="1"/>
  <c r="A49" i="1" s="1"/>
  <c r="BD14" i="1"/>
  <c r="BQ9" i="1"/>
  <c r="BQ10" i="1"/>
  <c r="BP9" i="1"/>
  <c r="BP10" i="1"/>
  <c r="BP13" i="1"/>
  <c r="BP14" i="1"/>
  <c r="A50" i="1" l="1"/>
  <c r="A51" i="1" s="1"/>
  <c r="A52" i="1" s="1"/>
  <c r="A53" i="1" s="1"/>
  <c r="A54" i="1" s="1"/>
  <c r="A55" i="1" s="1"/>
  <c r="A56" i="1" s="1"/>
  <c r="A57" i="1" s="1"/>
  <c r="A58" i="1" s="1"/>
  <c r="A59" i="1" s="1"/>
  <c r="BQ14" i="1"/>
  <c r="BP12" i="1"/>
  <c r="BP11" i="1"/>
  <c r="A60" i="1" l="1"/>
  <c r="A61" i="1" s="1"/>
  <c r="A62" i="1" s="1"/>
  <c r="A63" i="1" s="1"/>
  <c r="A64" i="1" s="1"/>
  <c r="BQ12" i="1"/>
  <c r="A65" i="1" l="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BD10" i="1"/>
  <c r="BC10" i="1"/>
  <c r="A93" i="1" l="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BC12" i="1"/>
  <c r="BD12" i="1" s="1"/>
  <c r="A125" i="1" l="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alcChain>
</file>

<file path=xl/sharedStrings.xml><?xml version="1.0" encoding="utf-8"?>
<sst xmlns="http://schemas.openxmlformats.org/spreadsheetml/2006/main" count="6720" uniqueCount="1112">
  <si>
    <t>X1</t>
  </si>
  <si>
    <t>Y1</t>
  </si>
  <si>
    <t>X2</t>
  </si>
  <si>
    <t>Y2</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</si>
  <si>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</si>
  <si>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</si>
  <si>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</si>
  <si>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</si>
  <si>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</si>
  <si>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</si>
  <si>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</si>
  <si>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</si>
  <si>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</si>
  <si>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</si>
  <si>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</si>
  <si>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</si>
  <si>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</si>
  <si>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</si>
  <si>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</si>
  <si>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</si>
  <si>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</si>
  <si>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</si>
  <si>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</si>
  <si>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</si>
  <si>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</si>
  <si>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</si>
  <si>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</si>
  <si>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</si>
  <si>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</si>
  <si>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Nr. crt. / Item No.</t>
  </si>
  <si>
    <t>Data</t>
  </si>
  <si>
    <t>Ora</t>
  </si>
  <si>
    <t xml:space="preserve">Data și ora efectivă de limitare/întrerupere </t>
  </si>
  <si>
    <t>Foaia de manevră</t>
  </si>
  <si>
    <t>Data și ora informării UR</t>
  </si>
  <si>
    <t>Data și ora informării partenerului adiacent</t>
  </si>
  <si>
    <t>Data și ora efectivă de reluare a prestării serviciului</t>
  </si>
  <si>
    <t>UR</t>
  </si>
  <si>
    <t>Partener adiacent</t>
  </si>
  <si>
    <r>
      <t>N</t>
    </r>
    <r>
      <rPr>
        <b/>
        <vertAlign val="subscript"/>
        <sz val="10"/>
        <color theme="1"/>
        <rFont val="Arial Narrow"/>
        <family val="2"/>
      </rPr>
      <t>Uafectati</t>
    </r>
  </si>
  <si>
    <r>
      <t>N</t>
    </r>
    <r>
      <rPr>
        <b/>
        <vertAlign val="subscript"/>
        <sz val="10"/>
        <color theme="1"/>
        <rFont val="Arial Narrow"/>
        <family val="2"/>
      </rPr>
      <t>U5</t>
    </r>
  </si>
  <si>
    <r>
      <t>N</t>
    </r>
    <r>
      <rPr>
        <b/>
        <vertAlign val="subscript"/>
        <sz val="10"/>
        <color theme="1"/>
        <rFont val="Arial Narrow"/>
        <family val="2"/>
      </rPr>
      <t>Ureluate</t>
    </r>
  </si>
  <si>
    <t>Sarbatoare</t>
  </si>
  <si>
    <t>Sf Andrei</t>
  </si>
  <si>
    <t>Ziua Nationala</t>
  </si>
  <si>
    <t>Paste</t>
  </si>
  <si>
    <t>Rusalii</t>
  </si>
  <si>
    <t>Ziua unirii</t>
  </si>
  <si>
    <t>Ziua muncii</t>
  </si>
  <si>
    <t>Ziua copilului</t>
  </si>
  <si>
    <t>Adormirea Maicii Domnului</t>
  </si>
  <si>
    <t>Numar de zile lucratoare de anuntare partener adiacent pana la limitare / intrerupere (trebuie sa fie mai mare de 5)</t>
  </si>
  <si>
    <t>Observatii</t>
  </si>
  <si>
    <t>Lucrari neprogramate</t>
  </si>
  <si>
    <t>Lucrari programate</t>
  </si>
  <si>
    <t>Numar de zile de anuntare UR pana la limitare / intrerupere 
(trebuie sa fie mai mare de 5)</t>
  </si>
  <si>
    <t>Utilizator de rețea / Network User</t>
  </si>
  <si>
    <t>Partener adiacent / Adjacent Partner</t>
  </si>
  <si>
    <r>
      <t>N</t>
    </r>
    <r>
      <rPr>
        <b/>
        <vertAlign val="subscript"/>
        <sz val="10"/>
        <color theme="1"/>
        <rFont val="Arial Narrow"/>
        <family val="2"/>
      </rPr>
      <t>Ureluare</t>
    </r>
  </si>
  <si>
    <r>
      <t>N</t>
    </r>
    <r>
      <rPr>
        <b/>
        <vertAlign val="subscript"/>
        <sz val="10"/>
        <color theme="1"/>
        <rFont val="Arial Narrow"/>
        <family val="2"/>
      </rPr>
      <t>U6</t>
    </r>
  </si>
  <si>
    <r>
      <t>N</t>
    </r>
    <r>
      <rPr>
        <b/>
        <vertAlign val="subscript"/>
        <sz val="10"/>
        <color theme="1"/>
        <rFont val="Arial Narrow"/>
        <family val="2"/>
      </rPr>
      <t>U24</t>
    </r>
  </si>
  <si>
    <r>
      <t>N</t>
    </r>
    <r>
      <rPr>
        <b/>
        <vertAlign val="subscript"/>
        <sz val="10"/>
        <color theme="1"/>
        <rFont val="Arial Narrow"/>
        <family val="2"/>
      </rPr>
      <t>uafectati</t>
    </r>
  </si>
  <si>
    <r>
      <t>IP</t>
    </r>
    <r>
      <rPr>
        <b/>
        <vertAlign val="subscript"/>
        <sz val="10"/>
        <color theme="1"/>
        <rFont val="Arial Narrow"/>
        <family val="2"/>
      </rPr>
      <t>6</t>
    </r>
    <r>
      <rPr>
        <b/>
        <vertAlign val="superscript"/>
        <sz val="10"/>
        <color theme="1"/>
        <rFont val="Arial Narrow"/>
        <family val="2"/>
      </rPr>
      <t>2</t>
    </r>
  </si>
  <si>
    <r>
      <t>IP</t>
    </r>
    <r>
      <rPr>
        <b/>
        <vertAlign val="subscript"/>
        <sz val="10"/>
        <color theme="1"/>
        <rFont val="Arial Narrow"/>
        <family val="2"/>
      </rPr>
      <t>6</t>
    </r>
    <r>
      <rPr>
        <b/>
        <vertAlign val="superscript"/>
        <sz val="10"/>
        <color theme="1"/>
        <rFont val="Arial Narrow"/>
        <family val="2"/>
      </rPr>
      <t>1</t>
    </r>
  </si>
  <si>
    <t>Partener adiacent informat din 12 in 12 ore, daca durata mai mare de 24h
(DA/NU)</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</si>
  <si>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</si>
  <si>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</si>
  <si>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</si>
  <si>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parteneri adiacenti</t>
  </si>
  <si>
    <r>
      <t>N</t>
    </r>
    <r>
      <rPr>
        <vertAlign val="subscript"/>
        <sz val="10"/>
        <color theme="1"/>
        <rFont val="Arial Narrow"/>
        <family val="2"/>
      </rPr>
      <t>U6</t>
    </r>
    <r>
      <rPr>
        <sz val="10"/>
        <color theme="1"/>
        <rFont val="Arial Narrow"/>
        <family val="2"/>
      </rPr>
      <t xml:space="preserve"> </t>
    </r>
  </si>
  <si>
    <r>
      <t>N</t>
    </r>
    <r>
      <rPr>
        <vertAlign val="subscript"/>
        <sz val="10"/>
        <color theme="1"/>
        <rFont val="Arial Narrow"/>
        <family val="2"/>
      </rPr>
      <t>Uafectati</t>
    </r>
    <r>
      <rPr>
        <sz val="10"/>
        <color theme="1"/>
        <rFont val="Arial Narrow"/>
        <family val="2"/>
      </rPr>
      <t xml:space="preserve"> </t>
    </r>
  </si>
  <si>
    <r>
      <t>N</t>
    </r>
    <r>
      <rPr>
        <b/>
        <vertAlign val="subscript"/>
        <sz val="10"/>
        <color theme="1"/>
        <rFont val="Arial Narrow"/>
        <family val="2"/>
      </rPr>
      <t>U6</t>
    </r>
    <r>
      <rPr>
        <b/>
        <sz val="10"/>
        <color theme="1"/>
        <rFont val="Arial Narrow"/>
        <family val="2"/>
      </rPr>
      <t xml:space="preserve"> </t>
    </r>
  </si>
  <si>
    <r>
      <t>N</t>
    </r>
    <r>
      <rPr>
        <b/>
        <vertAlign val="subscript"/>
        <sz val="10"/>
        <color theme="1"/>
        <rFont val="Arial Narrow"/>
        <family val="2"/>
      </rPr>
      <t>Uafectati</t>
    </r>
    <r>
      <rPr>
        <b/>
        <sz val="10"/>
        <color theme="1"/>
        <rFont val="Arial Narrow"/>
        <family val="2"/>
      </rPr>
      <t xml:space="preserve"> </t>
    </r>
  </si>
  <si>
    <r>
      <t>IP</t>
    </r>
    <r>
      <rPr>
        <b/>
        <vertAlign val="subscript"/>
        <sz val="12"/>
        <color theme="1"/>
        <rFont val="Arial Narrow"/>
        <family val="2"/>
      </rPr>
      <t>5</t>
    </r>
    <r>
      <rPr>
        <b/>
        <vertAlign val="superscript"/>
        <sz val="12"/>
        <color theme="1"/>
        <rFont val="Arial Narrow"/>
        <family val="2"/>
      </rPr>
      <t>1</t>
    </r>
  </si>
  <si>
    <r>
      <t>IP</t>
    </r>
    <r>
      <rPr>
        <b/>
        <vertAlign val="subscript"/>
        <sz val="12"/>
        <color theme="1"/>
        <rFont val="Arial Narrow"/>
        <family val="2"/>
      </rPr>
      <t>5</t>
    </r>
    <r>
      <rPr>
        <b/>
        <vertAlign val="superscript"/>
        <sz val="12"/>
        <color theme="1"/>
        <rFont val="Arial Narrow"/>
        <family val="2"/>
      </rPr>
      <t>2</t>
    </r>
  </si>
  <si>
    <t>Numar ore intre data anuntata si cea efectiva de reluare
(trebuie sa fie mai mic sau egal cu 0)</t>
  </si>
  <si>
    <t>Vinerea Mare</t>
  </si>
  <si>
    <t>Justificarea modificării perioadei planificate de execuție a lucrări</t>
  </si>
  <si>
    <t>Durata intreruperii / limitarii [ore]
(daca este mai mare de 24, trebuie sa fie completata celula aferenta de pe coloana AZ)</t>
  </si>
  <si>
    <t>Craciun prima zi</t>
  </si>
  <si>
    <t>Craciun a doua zi</t>
  </si>
  <si>
    <t>Anul nou prima zi</t>
  </si>
  <si>
    <t>Anul nou a doua zi</t>
  </si>
  <si>
    <t>Coordonate GPS sfârșit / GPS coordinates-end</t>
  </si>
  <si>
    <t>Program bugetat</t>
  </si>
  <si>
    <t>X</t>
  </si>
  <si>
    <t>Dezvoltare SNT - Conducta de transport gaze 20” Craiova - Segarcea - Băilești - Calafat, et.I, tronson Craiova - Segarcea</t>
  </si>
  <si>
    <t>EVIDENȚA LIMITĂRILOR ȘI/SAU ÎNTRERUPERILOR PLANIFICATE ȘI NEPLANIFICATE pentru anul gazier 2019 - 2020 / RECORD OF THE PLANNED AND UNPLANNED LIMITATIONS AND/OR INTERRUPTIONS related to the gas year 2019 - 2020</t>
  </si>
  <si>
    <t>Modernizare NT Schitu Goleşti - montare gară godevil</t>
  </si>
  <si>
    <t>PMDI 2019_10 (Anexa 1)</t>
  </si>
  <si>
    <t>Modernizare și înlocuire instalații tehnologice în cadrul SRM Miercurea Ciuc</t>
  </si>
  <si>
    <t>Cluj</t>
  </si>
  <si>
    <t>Punerea în siguranță (deviere) a conductei de transport gaze naturale 20” Hațeg - Dealul Babii - Paroșeni, zona Dealul Babii, jud. Hunedoara</t>
  </si>
  <si>
    <t>Arad</t>
  </si>
  <si>
    <t>Punerea în siguranță (deviere) a conductei 10” Frasin - Spătărești în zona Spătărești</t>
  </si>
  <si>
    <t>Bacău</t>
  </si>
  <si>
    <t>Craiova</t>
  </si>
  <si>
    <t>București</t>
  </si>
  <si>
    <t>Brașov</t>
  </si>
  <si>
    <t>Punere în siguranță conductă 20” Hurezani – Corbu – București, Fir 1 negodevilabil, tronson Oporelu - Teu Albeni, zona loc. Bârla, jud. Argeș</t>
  </si>
  <si>
    <t>Punere în siguranță traversare aeriană peste canal râu Bistrița cu conducta 12” Piatra Neamț – Bicaz, zona Pângărați, Stejaru și Bicaz</t>
  </si>
  <si>
    <t>propunere PRRASM 2020</t>
  </si>
  <si>
    <t xml:space="preserve">Reabilitare conductă 32” Afumați - Butimanu </t>
  </si>
  <si>
    <t>Reabilitare conductă 20” Hurezani - Oveselu, fir I</t>
  </si>
  <si>
    <t>Reabilitare conductă 20” Oveselu - Drăgășani, fir I</t>
  </si>
  <si>
    <t>Reabilitare conductă 20” Drăgășani - Corbu, fir I</t>
  </si>
  <si>
    <t>aprilie - septembrie 2020</t>
  </si>
  <si>
    <t>Reparație conductă 12” ocolire oraș Piatra Neamț</t>
  </si>
  <si>
    <t>Refacere subtraversare râu Strei cu conducta Vest II, zona Totia</t>
  </si>
  <si>
    <t>Refacere subtraversare râu Strei cu conducta Vest III, zona Totia</t>
  </si>
  <si>
    <t>aprilie - iunie 2020</t>
  </si>
  <si>
    <t>iulie - septembrie 2020</t>
  </si>
  <si>
    <t>Pregătire conductă 28” Stâlp 89 - Filipești pentru transformare în conductă godevilabilă</t>
  </si>
  <si>
    <t>Pregătire conductă 20” Stâlp 89 - Filipești pentru transformare în conductă godevilabilă</t>
  </si>
  <si>
    <t>Pregătire conductă 28” Inel București pentru transformare în conductă godevilabilă</t>
  </si>
  <si>
    <t>Pregătire conductă 24” Paltin - Schitu Golești pentru transformare în conductă godevilabilă</t>
  </si>
  <si>
    <t>Pregătire conductă 28” Hetiur - Onești pentru transformare în conductă godevilabilă</t>
  </si>
  <si>
    <t>Pregătire conductă 20” Ceanu Mare - Cluj I pentru transformare în conductă godevilabilă</t>
  </si>
  <si>
    <t>mai - iulie 2020</t>
  </si>
  <si>
    <t>august - septembrie 2020</t>
  </si>
  <si>
    <t>iunie - septembrie 2020</t>
  </si>
  <si>
    <t>Pregătirea conductei 20” Ișalnița - Cruce Ghercești pentru transformarea în conductă godevilabilă, zonele Melinești, CET II Craiova și Ghercești</t>
  </si>
  <si>
    <t>Ghercești</t>
  </si>
  <si>
    <t>Dolj</t>
  </si>
  <si>
    <t>-</t>
  </si>
  <si>
    <t>PM0275</t>
  </si>
  <si>
    <t>Stație Centrală Ghercești EXTR</t>
  </si>
  <si>
    <t>VPM01</t>
  </si>
  <si>
    <t>Depogaz Ploiești</t>
  </si>
  <si>
    <t>SM1142D0</t>
  </si>
  <si>
    <t>Stație Centrală Ghercești INMA</t>
  </si>
  <si>
    <t>VSM01</t>
  </si>
  <si>
    <t>Mischii</t>
  </si>
  <si>
    <t>SM1037D0</t>
  </si>
  <si>
    <t>SM-SD001</t>
  </si>
  <si>
    <t>SM1146D0</t>
  </si>
  <si>
    <t>Pielești</t>
  </si>
  <si>
    <t>SM1187D0</t>
  </si>
  <si>
    <t>SM1158D0</t>
  </si>
  <si>
    <t>CET Craiova II</t>
  </si>
  <si>
    <t>SM-CF001</t>
  </si>
  <si>
    <t>Complexul Energetic Oltenia</t>
  </si>
  <si>
    <t>SM0209D1</t>
  </si>
  <si>
    <t>SC Ford Combinat</t>
  </si>
  <si>
    <t>SM0209D2</t>
  </si>
  <si>
    <t>Ford Craiova Casnici</t>
  </si>
  <si>
    <t>SM0208D0</t>
  </si>
  <si>
    <t>Craiova Sud</t>
  </si>
  <si>
    <t>Podari</t>
  </si>
  <si>
    <t>SM1053D0</t>
  </si>
  <si>
    <t xml:space="preserve">Înlocuire 2 tronsoane pe conducta 3” racord alimentare SRM Bisericani, zona Bisericani  </t>
  </si>
  <si>
    <t>Bisericani</t>
  </si>
  <si>
    <t>Neamț</t>
  </si>
  <si>
    <t>SM0456D0</t>
  </si>
  <si>
    <t>Spitalul de Pneumoftiziologie Bisericani</t>
  </si>
  <si>
    <t>Refacere sudură pe 4” racord alimentare SRM Livezi localitate, în zona de cuplare în 20” Helegiu - Racova, fir I, zona Livezi</t>
  </si>
  <si>
    <t>Livezi</t>
  </si>
  <si>
    <t>SM0445D0</t>
  </si>
  <si>
    <t>SC Olympus Spedition Livezi</t>
  </si>
  <si>
    <t>SC Olympus Spedition SRL</t>
  </si>
  <si>
    <t>Răcari</t>
  </si>
  <si>
    <t>Dâmbovița</t>
  </si>
  <si>
    <t>SM0145D0</t>
  </si>
  <si>
    <t>Tărtășești</t>
  </si>
  <si>
    <t>SM0112D0</t>
  </si>
  <si>
    <t>Săbăreni</t>
  </si>
  <si>
    <t>Giurgiu</t>
  </si>
  <si>
    <t>SM1086D0</t>
  </si>
  <si>
    <t>Joița</t>
  </si>
  <si>
    <t>EuroSeven</t>
  </si>
  <si>
    <t>SRM Clinceni - Eficientizarea sistemului de măsură prin completarea instalației tehnologice cu elemente/echipamente corespunzătoare</t>
  </si>
  <si>
    <t>Clinceni</t>
  </si>
  <si>
    <t>Ilfov</t>
  </si>
  <si>
    <t>SM0249D1</t>
  </si>
  <si>
    <t xml:space="preserve">Clinceni  </t>
  </si>
  <si>
    <t>SM0249D2</t>
  </si>
  <si>
    <t>Cornetu</t>
  </si>
  <si>
    <t>SM0249D3</t>
  </si>
  <si>
    <t>Clinceni Aeroport</t>
  </si>
  <si>
    <t>Înlocuit robinet R4 Inel București, zona Chiajna</t>
  </si>
  <si>
    <t>Chiajna</t>
  </si>
  <si>
    <t>SM0170D0</t>
  </si>
  <si>
    <t>SC Complex Carrefour Chiajna</t>
  </si>
  <si>
    <t>SM0154D0</t>
  </si>
  <si>
    <t>SC Linde gaz București</t>
  </si>
  <si>
    <t>Lucrări mentenanță robinete și înlocuit flanță Electroizolantă racord 6" PM Fierbinți</t>
  </si>
  <si>
    <t>Dridu</t>
  </si>
  <si>
    <t>Ialomița</t>
  </si>
  <si>
    <t>PM0030</t>
  </si>
  <si>
    <t>Fierbinți</t>
  </si>
  <si>
    <t>PM-PP001</t>
  </si>
  <si>
    <t>Lucrări mentenanță robinete R39 Fir 20", zona Breaza</t>
  </si>
  <si>
    <t>Nistorești</t>
  </si>
  <si>
    <t>Prahova</t>
  </si>
  <si>
    <t>SM0087D0</t>
  </si>
  <si>
    <t>SC Izvorul Rece Nistorești</t>
  </si>
  <si>
    <t>SC Izvorul Rece PS SRL</t>
  </si>
  <si>
    <t>Lucrări mentenanță robinete racord 6" SRM Posada</t>
  </si>
  <si>
    <t>Posada</t>
  </si>
  <si>
    <t>SM0081D0</t>
  </si>
  <si>
    <t>Lucrări mentenanță robinete contor US 28" Posada</t>
  </si>
  <si>
    <t xml:space="preserve">Posada </t>
  </si>
  <si>
    <t>Forțe proprii + Sucursala</t>
  </si>
  <si>
    <t>Forțe proprii</t>
  </si>
  <si>
    <t>mai - septembrie 2020</t>
  </si>
  <si>
    <t>Sucursala_B4</t>
  </si>
  <si>
    <t>septembrie 2020</t>
  </si>
  <si>
    <t>SM0871D0</t>
  </si>
  <si>
    <t>Cojocna</t>
  </si>
  <si>
    <t>CPL Concordia Filiala Cluj</t>
  </si>
  <si>
    <t>Csanadpalota Export</t>
  </si>
  <si>
    <t>Csanadpalota</t>
  </si>
  <si>
    <t>FGSZ Ltd</t>
  </si>
  <si>
    <t>PM0266</t>
  </si>
  <si>
    <t>Csanadpalota Import</t>
  </si>
  <si>
    <t>SM1281D0</t>
  </si>
  <si>
    <t>SM1194D0</t>
  </si>
  <si>
    <t>Ghercești II</t>
  </si>
  <si>
    <t>SC Ford România SA</t>
  </si>
  <si>
    <t>SC Distrigaz Sud Rețele</t>
  </si>
  <si>
    <t>SM1089D0</t>
  </si>
  <si>
    <t>SM1243D0</t>
  </si>
  <si>
    <t>Schitu Golești</t>
  </si>
  <si>
    <t>Argeș</t>
  </si>
  <si>
    <t>Mihaești AG</t>
  </si>
  <si>
    <t>Mihăești</t>
  </si>
  <si>
    <t>SNGN Romgaz SA - Distribuție</t>
  </si>
  <si>
    <t>SM0490D0</t>
  </si>
  <si>
    <t>Fălticeni</t>
  </si>
  <si>
    <t>Delgaz Grid SA</t>
  </si>
  <si>
    <t>Suceava</t>
  </si>
  <si>
    <t>SC Kober Vaduri</t>
  </si>
  <si>
    <t>SM0457D0</t>
  </si>
  <si>
    <t>SM1052D0</t>
  </si>
  <si>
    <t>Vaduri</t>
  </si>
  <si>
    <t>SM0458D0</t>
  </si>
  <si>
    <t>Stejaru</t>
  </si>
  <si>
    <t>Bicaz</t>
  </si>
  <si>
    <t xml:space="preserve">Spitalul de Pneumoftiziologie Bisericani </t>
  </si>
  <si>
    <t>SM0461D0</t>
  </si>
  <si>
    <t>SC Kober SRL - Sucursala Vaduri</t>
  </si>
  <si>
    <t>SC Unopan SRL Vaduri</t>
  </si>
  <si>
    <t>SC Unopan SRL</t>
  </si>
  <si>
    <t>SM0459D0</t>
  </si>
  <si>
    <t>SM0128D0</t>
  </si>
  <si>
    <t>SC Fabrica de pâine Șerban Filipești</t>
  </si>
  <si>
    <t>SM0385D0</t>
  </si>
  <si>
    <t>SM0387D0</t>
  </si>
  <si>
    <t>SC PA&amp;CO Inernațional Oituz</t>
  </si>
  <si>
    <t>SM0909D0</t>
  </si>
  <si>
    <t>PA&amp;CO Inernațional Oituz locuință</t>
  </si>
  <si>
    <t>SC Fabrica de pâine Șerban SRL</t>
  </si>
  <si>
    <t>Filipești</t>
  </si>
  <si>
    <t>SC Pem Turist Poiana Sărată</t>
  </si>
  <si>
    <t>SC Pem Turist SRL</t>
  </si>
  <si>
    <t>Poiana Sărată</t>
  </si>
  <si>
    <t>SM0386D0</t>
  </si>
  <si>
    <t>Oituz</t>
  </si>
  <si>
    <t>SC PA&amp;CO Inernațional SRL</t>
  </si>
  <si>
    <t>SM1074D0</t>
  </si>
  <si>
    <t>SM1137D0</t>
  </si>
  <si>
    <t>SM0454D0</t>
  </si>
  <si>
    <t>SC Petrocart Piatra Neamț</t>
  </si>
  <si>
    <t>SC TLSIT Bistrița NT</t>
  </si>
  <si>
    <t>Piatra Neamț II</t>
  </si>
  <si>
    <t>Piatra Neamț</t>
  </si>
  <si>
    <t>Piatra Neamț III</t>
  </si>
  <si>
    <t>SC Petrocart SA</t>
  </si>
  <si>
    <t>SC TLSIT SA</t>
  </si>
  <si>
    <t>Bistrița NT</t>
  </si>
  <si>
    <t>SM0415D1</t>
  </si>
  <si>
    <t>Miercurea Ciuc</t>
  </si>
  <si>
    <t>Harghita</t>
  </si>
  <si>
    <t>SM0415D2</t>
  </si>
  <si>
    <t>SC Heineken M. Ciuc</t>
  </si>
  <si>
    <t>SC Heineken România SA</t>
  </si>
  <si>
    <t>SM0070D0</t>
  </si>
  <si>
    <t>SC Cabana Gura Diham</t>
  </si>
  <si>
    <t>SC Gura Diham SRL</t>
  </si>
  <si>
    <t>Bușteni</t>
  </si>
  <si>
    <t>SM1139D0</t>
  </si>
  <si>
    <t>SM1088D0</t>
  </si>
  <si>
    <t>SM0938D0</t>
  </si>
  <si>
    <t>SM0212D0</t>
  </si>
  <si>
    <t>Moieciu</t>
  </si>
  <si>
    <t>Poiana Mărului</t>
  </si>
  <si>
    <t>SM1251D0</t>
  </si>
  <si>
    <t>DS Smith Paper Zărnești</t>
  </si>
  <si>
    <t>DS Smith Paper Zarnești SRL</t>
  </si>
  <si>
    <t>Zărnești</t>
  </si>
  <si>
    <t>SC Premier Energy SRL</t>
  </si>
  <si>
    <t>Moieciu de Jos</t>
  </si>
  <si>
    <t>Rucăr</t>
  </si>
  <si>
    <t>Podu Dâmboviței</t>
  </si>
  <si>
    <t>PM0205</t>
  </si>
  <si>
    <t>Hurezani SU</t>
  </si>
  <si>
    <t>PM0062</t>
  </si>
  <si>
    <t>Hurezani Bulbuceni</t>
  </si>
  <si>
    <t>PM0206</t>
  </si>
  <si>
    <t>PM0270</t>
  </si>
  <si>
    <t>PM0054</t>
  </si>
  <si>
    <t>PM0053</t>
  </si>
  <si>
    <t>PM0259</t>
  </si>
  <si>
    <t>PM0296</t>
  </si>
  <si>
    <t>PM0191</t>
  </si>
  <si>
    <t>PM0034</t>
  </si>
  <si>
    <t>PM0068</t>
  </si>
  <si>
    <t>PM0069</t>
  </si>
  <si>
    <t>Corbu</t>
  </si>
  <si>
    <t>SU Zătreni</t>
  </si>
  <si>
    <t>Zătreni</t>
  </si>
  <si>
    <t>Grădiștea</t>
  </si>
  <si>
    <t>Pârâienii de Jos</t>
  </si>
  <si>
    <t>Mamu (Crețeni)</t>
  </si>
  <si>
    <t>Mădulari</t>
  </si>
  <si>
    <t>Popești Lăpușata</t>
  </si>
  <si>
    <t>Tătărani</t>
  </si>
  <si>
    <t>SNGN Romgaz SA</t>
  </si>
  <si>
    <t>Hurezani</t>
  </si>
  <si>
    <t>Gorj</t>
  </si>
  <si>
    <t>SC OMV Petrom SA</t>
  </si>
  <si>
    <t>Stejari (Băcești)</t>
  </si>
  <si>
    <t>Piscu Stejari SU</t>
  </si>
  <si>
    <t>Vâlcea</t>
  </si>
  <si>
    <t>SNGN Romgaz SA, SC Amromco Energy SRL, SC Foraj Sonde SA</t>
  </si>
  <si>
    <t>SNGN Romgaz SA, SC Amromco Energy SRL</t>
  </si>
  <si>
    <t>SNGN Romgaz SA, SC OMV Petrom SA</t>
  </si>
  <si>
    <t>Mamu</t>
  </si>
  <si>
    <t>Popești</t>
  </si>
  <si>
    <t>SC OMV Petrom SA, SC Amromco Energy SRL</t>
  </si>
  <si>
    <t>Olt</t>
  </si>
  <si>
    <t>SM0506D0</t>
  </si>
  <si>
    <t>SM0096D0</t>
  </si>
  <si>
    <t>SM0085D1</t>
  </si>
  <si>
    <t>Breaza PH</t>
  </si>
  <si>
    <t>Măgureni</t>
  </si>
  <si>
    <t>Provița de Jos</t>
  </si>
  <si>
    <t>SC MM Data SRL</t>
  </si>
  <si>
    <t>Breaza de Sus</t>
  </si>
  <si>
    <t>SM0084D1</t>
  </si>
  <si>
    <t>Comarnic</t>
  </si>
  <si>
    <t>SM0089D0</t>
  </si>
  <si>
    <t>Poiana Câmpina</t>
  </si>
  <si>
    <t>SM1133D0</t>
  </si>
  <si>
    <t>SM0252D0</t>
  </si>
  <si>
    <t>SM0250D2</t>
  </si>
  <si>
    <t>Bragadiru</t>
  </si>
  <si>
    <t>SM0250D1</t>
  </si>
  <si>
    <t>SC Good Work Bragadiru</t>
  </si>
  <si>
    <t>SM0940D0</t>
  </si>
  <si>
    <t>SC Eurovia Bragadiru</t>
  </si>
  <si>
    <t>SM1051D0</t>
  </si>
  <si>
    <t>Jilava</t>
  </si>
  <si>
    <t>SM0152D0</t>
  </si>
  <si>
    <t>Vidra</t>
  </si>
  <si>
    <t>Cernica II (Bălăceanca)</t>
  </si>
  <si>
    <t>Măgurele București</t>
  </si>
  <si>
    <t>Cernica</t>
  </si>
  <si>
    <t>Măgurele</t>
  </si>
  <si>
    <t>SC Eurovia-Construct Internațional SA</t>
  </si>
  <si>
    <t>SM0148D0</t>
  </si>
  <si>
    <t>Corbeanca</t>
  </si>
  <si>
    <t>SM0198D0</t>
  </si>
  <si>
    <t>SM0922D0</t>
  </si>
  <si>
    <t>Snagov</t>
  </si>
  <si>
    <t>Balotești</t>
  </si>
  <si>
    <t>SC Megaconstruct SA</t>
  </si>
  <si>
    <t>SM0429D0</t>
  </si>
  <si>
    <t>SC Edilul Câmpulung</t>
  </si>
  <si>
    <t>SM0874D0</t>
  </si>
  <si>
    <t>SM0078D0</t>
  </si>
  <si>
    <t>SC Romturingia Câmpulung</t>
  </si>
  <si>
    <t>SM0213D1</t>
  </si>
  <si>
    <t>SC Holcim Câmpulung</t>
  </si>
  <si>
    <t>SM0213D2</t>
  </si>
  <si>
    <t>SM0213D3</t>
  </si>
  <si>
    <t>SC Carmeuse Holding Câmpulung</t>
  </si>
  <si>
    <t>SM0216D0</t>
  </si>
  <si>
    <t>Câmpulung Muscel</t>
  </si>
  <si>
    <t>SM1242D0</t>
  </si>
  <si>
    <t>Lerești</t>
  </si>
  <si>
    <t>SC Complex Holcim Câmpulung Sediu</t>
  </si>
  <si>
    <t>SC Star Multitrade Pravăț</t>
  </si>
  <si>
    <t>SC Edilul C.G.A. SA</t>
  </si>
  <si>
    <t>Câmpulung</t>
  </si>
  <si>
    <t>SC Holcim (România) SA</t>
  </si>
  <si>
    <t>SC Romturingia SRL</t>
  </si>
  <si>
    <t>Valea Mare Pravăț</t>
  </si>
  <si>
    <t>SC Carmeuse Holding SRL</t>
  </si>
  <si>
    <t>Interconectare 32" Moșu - Podișor cu 16" Gura Șutți, zona Slobozia Moara și relocare Rv16 cu refulator.</t>
  </si>
  <si>
    <t>SM0374D1</t>
  </si>
  <si>
    <t>SM0373D0</t>
  </si>
  <si>
    <t>SM0383D0</t>
  </si>
  <si>
    <t>Porumbenii Mari</t>
  </si>
  <si>
    <t>SM0382D0</t>
  </si>
  <si>
    <t>Prorumbenii Mici</t>
  </si>
  <si>
    <t>SM0384D0</t>
  </si>
  <si>
    <t>SM0393D0</t>
  </si>
  <si>
    <t>SM0407D0</t>
  </si>
  <si>
    <t>Lemnia</t>
  </si>
  <si>
    <t>SM0374D0</t>
  </si>
  <si>
    <t>Cristuru Secuiesc</t>
  </si>
  <si>
    <t>Brețcu</t>
  </si>
  <si>
    <t>Lutița</t>
  </si>
  <si>
    <t>Biborțeni</t>
  </si>
  <si>
    <t>SM0408D0</t>
  </si>
  <si>
    <t xml:space="preserve"> Secuieni I HG</t>
  </si>
  <si>
    <t>Secuieni II HG</t>
  </si>
  <si>
    <t>SC Hargaz Harghita Gaz SA</t>
  </si>
  <si>
    <t>Secuieni HG</t>
  </si>
  <si>
    <t>Porumbenii Mici</t>
  </si>
  <si>
    <t>Covasna</t>
  </si>
  <si>
    <t>Sucursala</t>
  </si>
  <si>
    <t>Redimensionare racord SRM Ford Craiova</t>
  </si>
  <si>
    <t>Ford România</t>
  </si>
  <si>
    <t>Distrigaz Sud Rețele</t>
  </si>
  <si>
    <t>20” Schitu Golești - Tigveni - refacere traversare râu Argeș, zona Valea Danului, et.I și et.II</t>
  </si>
  <si>
    <t>Albeștii de Argeș</t>
  </si>
  <si>
    <t>SM1244D0</t>
  </si>
  <si>
    <t>Albești de Argeș</t>
  </si>
  <si>
    <t>Blaju</t>
  </si>
  <si>
    <t>PM0288</t>
  </si>
  <si>
    <t>Ciofrângeni</t>
  </si>
  <si>
    <t>Amromco</t>
  </si>
  <si>
    <t>Reparație 6" racord alimentare ELSID Titu, zona SRM Elsid</t>
  </si>
  <si>
    <t>Titu</t>
  </si>
  <si>
    <t>SM0147D0</t>
  </si>
  <si>
    <t>SC Elsid Titu</t>
  </si>
  <si>
    <t>Elsid Titu</t>
  </si>
  <si>
    <t>Punere în siguranță a conductei 12" Vlădeni - Mănești, zona Vlădeni</t>
  </si>
  <si>
    <t>Vlădeni</t>
  </si>
  <si>
    <t>SM0137D0</t>
  </si>
  <si>
    <t>SM0033D0</t>
  </si>
  <si>
    <t>Coada Izvorului</t>
  </si>
  <si>
    <t>PM0014</t>
  </si>
  <si>
    <t>Romgaz, Amromco</t>
  </si>
  <si>
    <t>MMDATA</t>
  </si>
  <si>
    <t>Modernizare alimentare cu gaze naturale a municipiului Ploiești</t>
  </si>
  <si>
    <t>Strejnic</t>
  </si>
  <si>
    <t>SM0124D0</t>
  </si>
  <si>
    <t>Ploiești</t>
  </si>
  <si>
    <t>SM0130D1</t>
  </si>
  <si>
    <t>SC VEGA Ploiești</t>
  </si>
  <si>
    <t>Rompetrol Vega Ploiești</t>
  </si>
  <si>
    <t>Stoenești</t>
  </si>
  <si>
    <t>SM0121D0</t>
  </si>
  <si>
    <t>Stoienești</t>
  </si>
  <si>
    <t>Aricești Rahtivani</t>
  </si>
  <si>
    <t>SM0120D0</t>
  </si>
  <si>
    <t>Aricești</t>
  </si>
  <si>
    <t>SM0122D0</t>
  </si>
  <si>
    <t>Crângul lui Bot</t>
  </si>
  <si>
    <t>SM0130D0</t>
  </si>
  <si>
    <t>Ploiești Nord Colonie</t>
  </si>
  <si>
    <t>Premier Energy</t>
  </si>
  <si>
    <t>Subtraversare râu Dâmbovița cu conducta Inel București, zona Bălăceanca</t>
  </si>
  <si>
    <t>Relocare instalație mecanică veche de la Aricești II la Stăncești</t>
  </si>
  <si>
    <t>SM0140D0</t>
  </si>
  <si>
    <t>Stâncești</t>
  </si>
  <si>
    <t>Montare/înlocuire îmbinare electroizolantă pe conducta de racord SRM Videle</t>
  </si>
  <si>
    <t>Videle</t>
  </si>
  <si>
    <t>Teleorman</t>
  </si>
  <si>
    <t>SM1111D0</t>
  </si>
  <si>
    <t>Mârșa</t>
  </si>
  <si>
    <t>SM1165D0</t>
  </si>
  <si>
    <t>Depozit 160 Videle</t>
  </si>
  <si>
    <t>Petrom</t>
  </si>
  <si>
    <t>Valea Călugărească</t>
  </si>
  <si>
    <t>SM0136D1</t>
  </si>
  <si>
    <t>SM1112D0</t>
  </si>
  <si>
    <t>Urlați</t>
  </si>
  <si>
    <t xml:space="preserve">Videle </t>
  </si>
  <si>
    <t xml:space="preserve">Lucrări de mentenanță în SRM Valea Călugărească     </t>
  </si>
  <si>
    <t>PRRASM 2019_A1_1</t>
  </si>
  <si>
    <t>Remediere defect pe conducta 20” Ișalnița - PM402</t>
  </si>
  <si>
    <t>Stația Centrală Ghercești Extracție</t>
  </si>
  <si>
    <t>Romgaz Depogaz Ploiești</t>
  </si>
  <si>
    <t>E.On Energie, E.On Furnizare, Cez Vânzare, Nova Power, Met România, Romgaz, Engie, Alpha Metal, Hargaz, Petrom, Wirom Gas</t>
  </si>
  <si>
    <t>Efectuată</t>
  </si>
  <si>
    <t>2355/09.10.2019</t>
  </si>
  <si>
    <t>DA</t>
  </si>
  <si>
    <t>Demontare instalație de odorizare prin evaporare SRM Ghiroda</t>
  </si>
  <si>
    <t>Ghiroda</t>
  </si>
  <si>
    <t>Timiș</t>
  </si>
  <si>
    <t>SM0344D0</t>
  </si>
  <si>
    <t>Engie, Electrica Furnizare, Premier Energy Trading, Premier Energy, Restart Energy, Wiee, E.on Energie, E.On Gaz Furnizare, Cez Vânzare, Enel Energie, Gas&amp;Power, Gaz Est, Met România, Nova Power, Energy Distribution, CPL Concordia, Hargaz, Prisma Serv, Conef Gaz, Distrigaz Vest, Next Energy, Cis Gaz, Aderro GP, Tinmar, Enel Muntenia, RWE, Cyeb, Entrex, Petrom, Electric&amp;Gas, Pado Group, Design Proiect, Gazmir, SST Grup, Tetarom, Gas Provider, Renovatio, Electric Planners, Monsson, Mihoc Oil</t>
  </si>
  <si>
    <t>Delgaz Grid</t>
  </si>
  <si>
    <t>10041/30.09.2019</t>
  </si>
  <si>
    <t>Înlocuire robinet R10 pană defect în SRM Orțișoara</t>
  </si>
  <si>
    <t>Orțișoara</t>
  </si>
  <si>
    <t>SM0116D0</t>
  </si>
  <si>
    <t>Gaz Vest</t>
  </si>
  <si>
    <t>Nova Power, Cez Vânzare, Distrigaz Vest, Engie, E.on Energie, E.On Furnizare, Electric&amp;Gas, Energy Distribution, Enel Energie, Enel Muntenia, Premier Energy Trading, Premier Energy, Gaz Est, Gaz Vest, Met România, Petrom, Gas Provider, Renovatio, Restart Energy, Tinmar</t>
  </si>
  <si>
    <t>10769/17.10.2019</t>
  </si>
  <si>
    <t xml:space="preserve">Remediere defect pe conducta magistrala 20” Sărmășel - Ceanu Mare </t>
  </si>
  <si>
    <t>Ceanu Mare</t>
  </si>
  <si>
    <t>SM0631D0</t>
  </si>
  <si>
    <t>Engie, Electrica Furnizare, Premier Energy Trading, Premier Energy, Restart Energy, Wiee, E.on Energie, E.On Gaz Furnizare, Petrom, Cez Vânzare, Enel Energie, Gas&amp;Power,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Gaz Vest, Mihoc Oil</t>
  </si>
  <si>
    <t>11334/23.10.2019</t>
  </si>
  <si>
    <t>Iacobeni</t>
  </si>
  <si>
    <t>SM0633D0</t>
  </si>
  <si>
    <t>SM0634D0</t>
  </si>
  <si>
    <t xml:space="preserve">Iacobeni Moara </t>
  </si>
  <si>
    <t>Soporu de Câmpie</t>
  </si>
  <si>
    <t>SM0635D0</t>
  </si>
  <si>
    <t>Sopor</t>
  </si>
  <si>
    <t>Ceanu Mare - Cătun</t>
  </si>
  <si>
    <t>Înlocuire robinet R9 de pe interconectarea conductei 6” racord SRM Orlat cu conducta 16” Vinț - Sibiu</t>
  </si>
  <si>
    <t>Orlat</t>
  </si>
  <si>
    <t>Sibiu</t>
  </si>
  <si>
    <t>SM0889D0</t>
  </si>
  <si>
    <t>Mediaș</t>
  </si>
  <si>
    <t>8324/30.10.20019</t>
  </si>
  <si>
    <t>Engie</t>
  </si>
  <si>
    <t>Enel, Engie România, Enel Muntenia, MM Data</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</si>
  <si>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t>
  </si>
  <si>
    <t>Cez Vânzare, E.on Energie, Electrica Furnizare, Enel Energie, Engie, Met România, Aderro GP, Enel Muntenia, Entrex, Megaconstruct, Petrom, Restart Energy, Tinmar</t>
  </si>
  <si>
    <t>Cez Vânzare, E.on Energie, Electric Planners, Electrica Furnizare, Enel Energie, Energy Distribution, Engie, Met România, Aderro GP, Cis Gaz, Conef Gaz, Electric&amp;Gas, Enel Muntenia, Gas Provider, Gaz Est, Megaconstruct, Next Energy, Nova Power, Petrom, Premier Energy, Renovatio, Restart Energy, Transenergo, Wiee, Tinmar</t>
  </si>
  <si>
    <t>Romgaz</t>
  </si>
  <si>
    <t>Amromco, Romgaz, Foraj Sonde</t>
  </si>
  <si>
    <t>Amromco, Romgaz</t>
  </si>
  <si>
    <t>Petrom, Romgaz</t>
  </si>
  <si>
    <t>Petrom, Amromco</t>
  </si>
  <si>
    <t>Enel Muntenia</t>
  </si>
  <si>
    <t>Cordun Gaz</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</si>
  <si>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 Petrom, Premier Energy, Renovatio, Restart Energy, Transenergo, Wiee, Romgaz, Tinmar, Veolia</t>
  </si>
  <si>
    <t>Cez Vânzare, E.on Energie, E.on Furnizare, Electric Planners, Electrica Furnizare, Enel Energie, Energy Distribution, Engie, Met România, Monsson, Premier Energy Trading, RWE, Aderro GP, Cis Gaz, Conef Gaz, CPL Concordia, Cyeb, Design Proiect, Distrigaz Vest, Electric&amp;Gas, Enel Muntenia, Gas Provider, Entrex, Gaz Est, Hargaz, Next Energy, Nova Power, Petrom, Premier Energy, Renovatio, Restart Energy, Tinmar, Wiee, Tetarom, SST Grup, Pado Group, Mihoc Oil, Gaz Vest, Gazmir Iași, Prisma Serv</t>
  </si>
  <si>
    <t>Aderro GP, Nova Power, Cez Vânzare, Ciz Gaz, CPL Concordia, Engie, E.On Energie, Electrica Furnizare, Electric&amp;Gas, Enel, Enel Muntenia, E.On Furnizare, Gaz Est, Met România, Petrom, Renovatio, Restart Energy, Tinmar</t>
  </si>
  <si>
    <t>Aderro GP, Cez Vânzare, Engie, E.On Energie, Electrica Furnizare, Enel, Enel Muntenia, Met România, Petrom, Restart Energy, Tinmar, Entrex, Megaconstruct</t>
  </si>
  <si>
    <t>Energy Distribution, Engie, Petrom, Restart Energy, Romgaz</t>
  </si>
  <si>
    <t>E.On Energie, E.On Furnizare, Met România, Cez Vânzare, Nova Power, Romgaz</t>
  </si>
  <si>
    <t>SM0307D0</t>
  </si>
  <si>
    <t>E.On Energie</t>
  </si>
  <si>
    <t>Engie, Met România, RWE, Axpo Energy, Petrom, Premier Energy, Uniper Global, Valahia Gaz</t>
  </si>
  <si>
    <t>Cez Vânzare, E.On Energie, Electric Planners, Electrica Furnizare, Enel Energie, Energy Distribution, Engie, Met România, Aderro GP, Cis Gaz, Conef Gaz, Electric&amp;Gas, Enel Muntenia, Gas Provider, Gaz Est, Megaconstruct, Next Energy, Nova Power, Petrom, Premier Energy, Renovatio, Restart Energy, Tinmar, Wiee, Transenergo</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</si>
  <si>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 Petrom, Premier Energy, Renovatio, Restart Energy, Tinmar, Wiee, Romgaz, Transenergo, Veolia</t>
  </si>
  <si>
    <t>Petrom, Euro Seven, Enel Muntenia, Engie, Enel Energie</t>
  </si>
  <si>
    <t>Romgaz, Petrom</t>
  </si>
  <si>
    <t>Romgaz, Amromco, Foraj Sonde</t>
  </si>
  <si>
    <t>E.On Energie, Electric&amp;Gas, Enel Muntenia, Nova Power, Cez Vânzare, Gaz Est, Engie, Hargaz, Petrom, Restart Energy, Enel Energie, Electrica Furnizare</t>
  </si>
  <si>
    <t>E.on Energie</t>
  </si>
  <si>
    <t>Tinmar</t>
  </si>
  <si>
    <t>Deviere și protejare conductă de transport gaze 4” Racord SRM Tămășeu</t>
  </si>
  <si>
    <t>Tămășeu</t>
  </si>
  <si>
    <t>Bihor</t>
  </si>
  <si>
    <t>SM1100D0</t>
  </si>
  <si>
    <t>11842/04.11.2019</t>
  </si>
  <si>
    <t>Nova Power, Cez Vânzare, Distrigaz Vest, Engie, E.on Energie, Electric&amp;Gas, Energy Distribution, Enel Energie, Enel Muntenia, Premier Energy Trading, Premier Energy, Gaz Est, Gaz Vest, Met România, Petrom, Gas Provider, Renovatio, Restart Energy, Tinmar, Electrica Furnizare</t>
  </si>
  <si>
    <t>Înlocuire conductă de gaze naturale 3" Racord SRM Săcălășeni</t>
  </si>
  <si>
    <t>Săcălășeni</t>
  </si>
  <si>
    <t>Maramureș</t>
  </si>
  <si>
    <t>SM0559D0</t>
  </si>
  <si>
    <t>11928/05.11.2019</t>
  </si>
  <si>
    <t>Enel Muntenia, Engie, Enel, MM Data</t>
  </si>
  <si>
    <t>Cez Vânzare, E.On Energie, Electric&amp;Gas, Enel, Petrom, Restart Energy</t>
  </si>
  <si>
    <r>
      <rPr>
        <strike/>
        <sz val="10"/>
        <rFont val="Arial Narrow"/>
        <family val="2"/>
      </rPr>
      <t>octombrie - decembrie 2019</t>
    </r>
    <r>
      <rPr>
        <sz val="10"/>
        <rFont val="Arial Narrow"/>
        <family val="2"/>
      </rPr>
      <t xml:space="preserve">
aprilie - iunie 2020</t>
    </r>
  </si>
  <si>
    <t>Necesitate modificare proiect</t>
  </si>
  <si>
    <t>Înlocuire contor cu turbina 4” G400 în SRM HAI Sântana</t>
  </si>
  <si>
    <t>Sântana</t>
  </si>
  <si>
    <t>SM1115D0</t>
  </si>
  <si>
    <t xml:space="preserve">SC HAMMERER ALUMINIUM INDUSTRIES Sântana SRL </t>
  </si>
  <si>
    <t>11844/11.11.2019</t>
  </si>
  <si>
    <t>SM1196D0</t>
  </si>
  <si>
    <t>Adunații Copăceni</t>
  </si>
  <si>
    <t>Cez Vanzare SA, E.ON Energie Romania SA, Electrica Furnizare SA, Enel Energie SA, Engie Romania SA 1, Met Romania Energy SA, Premier Energy Trading SRL, SC Aderro GP Energy SRL, SC Enel Energie Muntenia SA, SC Entrex Services SRL, SC Megaconstruct SA, SC Omv Petrom SA, SC Premier Energy SRL, SC Restart Energy ONE SA, Tinmar Energy SA</t>
  </si>
  <si>
    <t>Turnu Roșu</t>
  </si>
  <si>
    <t>Racovița</t>
  </si>
  <si>
    <t>Sebeșu de Jos</t>
  </si>
  <si>
    <t>Sebeșu de Sus</t>
  </si>
  <si>
    <t>SM0805D0</t>
  </si>
  <si>
    <t>SM0876D0</t>
  </si>
  <si>
    <t>SM0903D0</t>
  </si>
  <si>
    <t>SM1041D0</t>
  </si>
  <si>
    <t>8898/18.11.2019</t>
  </si>
  <si>
    <t>Cuplare tronson deviat la conducta Dn200 racord SRM Turnu Roșu, în zona localității Racovița (Jud. Sibiu), la cererea SC Hidroelectrica SA</t>
  </si>
  <si>
    <t>SM0372D0</t>
  </si>
  <si>
    <t>Ciumeghiu</t>
  </si>
  <si>
    <t>SC Nutrientul SA</t>
  </si>
  <si>
    <t>12607/22.11.2019</t>
  </si>
  <si>
    <t>Nutrientul Palota</t>
  </si>
  <si>
    <t>Senereuș</t>
  </si>
  <si>
    <t>Mureș</t>
  </si>
  <si>
    <t>SM0007D0</t>
  </si>
  <si>
    <t>Întrerupere accidentală datorită unei fluctuații de presiune care a dus la blocarea regulatorului</t>
  </si>
  <si>
    <t xml:space="preserve">Crearea condițiilor necesare reparării defectelor identificate în urma inspecției cu PIG inteligent pe conducta Dn 500 Abramuț-Arad II </t>
  </si>
  <si>
    <t>Cisnădie</t>
  </si>
  <si>
    <t>SM0727D0</t>
  </si>
  <si>
    <t>Cisnădie II (Seviș)</t>
  </si>
  <si>
    <t>9578/10.12.2019</t>
  </si>
  <si>
    <t>Marga</t>
  </si>
  <si>
    <t>Caraș-Severin</t>
  </si>
  <si>
    <t>SM0316D0</t>
  </si>
  <si>
    <t>Întrerupere accidentală a serviciului de transport gaze naturale datorită unei fisuri apărute pe conducta 12” Sibiu - Cisnădie - Tălmaciu</t>
  </si>
  <si>
    <t>Întrerupere accidentală a serviciului de transport gaze naturale datorită blocării regulatoarelor din instalația tehnologică a SRM Marga</t>
  </si>
  <si>
    <r>
      <rPr>
        <strike/>
        <sz val="10"/>
        <rFont val="Arial Narrow"/>
        <family val="2"/>
      </rPr>
      <t>iulie - septembrie 2020</t>
    </r>
    <r>
      <rPr>
        <sz val="10"/>
        <rFont val="Arial Narrow"/>
        <family val="2"/>
      </rPr>
      <t xml:space="preserve">
anul gazier 2020 - 2021</t>
    </r>
  </si>
  <si>
    <t>PMDI 2020_1 (Anexa 7)</t>
  </si>
  <si>
    <t>Mirăslău</t>
  </si>
  <si>
    <t>Alba</t>
  </si>
  <si>
    <t>SM0638D0</t>
  </si>
  <si>
    <t>PMDI 2020_2.1.A.1</t>
  </si>
  <si>
    <t>Conform Programului de Modernizare, Dezvoltare și Investiții pe anul 2020 - 2022 aprobat</t>
  </si>
  <si>
    <r>
      <rPr>
        <strike/>
        <sz val="10"/>
        <rFont val="Arial Narrow"/>
        <family val="2"/>
      </rPr>
      <t>octombrie - decembrie 2019</t>
    </r>
    <r>
      <rPr>
        <sz val="10"/>
        <rFont val="Arial Narrow"/>
        <family val="2"/>
      </rPr>
      <t xml:space="preserve">
</t>
    </r>
    <r>
      <rPr>
        <strike/>
        <sz val="10"/>
        <rFont val="Arial Narrow"/>
        <family val="2"/>
      </rPr>
      <t>februarie - iunie 2020</t>
    </r>
    <r>
      <rPr>
        <sz val="10"/>
        <rFont val="Arial Narrow"/>
        <family val="2"/>
      </rPr>
      <t xml:space="preserve">
aprilie - iunie 2020</t>
    </r>
  </si>
  <si>
    <t>PMDI 2020_2.1.A.4</t>
  </si>
  <si>
    <t>12” Drăgănești Olt - Caracal, subtraversare râu Olt</t>
  </si>
  <si>
    <t>Caracal</t>
  </si>
  <si>
    <t>SM0934D0</t>
  </si>
  <si>
    <t>PMDI 2020_2.1.A.7</t>
  </si>
  <si>
    <t>PMDI 2020_2.1.A.8</t>
  </si>
  <si>
    <t>Sistematizare conducte în zona NT Moșu</t>
  </si>
  <si>
    <t>PMDI 2020_2.1.A.10</t>
  </si>
  <si>
    <r>
      <rPr>
        <strike/>
        <sz val="10"/>
        <rFont val="Arial Narrow"/>
        <family val="2"/>
      </rPr>
      <t>august - septembrie 2020</t>
    </r>
    <r>
      <rPr>
        <sz val="10"/>
        <rFont val="Arial Narrow"/>
        <family val="2"/>
      </rPr>
      <t xml:space="preserve">
iulie - septembrie 2020</t>
    </r>
  </si>
  <si>
    <t>PMDI 2020_2.1.B.5</t>
  </si>
  <si>
    <t>Punere în siguranță a conductei 8” Cornățel - Avrig, zona Cornățel - Săcădate</t>
  </si>
  <si>
    <t>Cornățel</t>
  </si>
  <si>
    <t>SM0795D0</t>
  </si>
  <si>
    <t>Bradu</t>
  </si>
  <si>
    <t>SM0801D0</t>
  </si>
  <si>
    <t>Săcădate</t>
  </si>
  <si>
    <t>SM0796D0</t>
  </si>
  <si>
    <t>Avrig</t>
  </si>
  <si>
    <t>SM0804D0</t>
  </si>
  <si>
    <t>SC Premuim Porc Sibiu - Avrig</t>
  </si>
  <si>
    <t>SC Premium Porc Sibiu SRL</t>
  </si>
  <si>
    <t>SM0802D1</t>
  </si>
  <si>
    <t>SM0802D2</t>
  </si>
  <si>
    <t>SC Fabrica de sticlă Avrig</t>
  </si>
  <si>
    <t>SC Fabrica de sticlă Avrig SA</t>
  </si>
  <si>
    <t>SM0819D1</t>
  </si>
  <si>
    <t>Sebeșul de Sus</t>
  </si>
  <si>
    <t>Sebeșul de Jos</t>
  </si>
  <si>
    <t>PMDI 2020_2.1.B.6</t>
  </si>
  <si>
    <t>Punere în siguranță a conductei 8 5/8" racord PM Alămor, zona Alămor</t>
  </si>
  <si>
    <t>Alămor</t>
  </si>
  <si>
    <t>PM0140</t>
  </si>
  <si>
    <t>PM  Alămor</t>
  </si>
  <si>
    <t xml:space="preserve">Mediaș </t>
  </si>
  <si>
    <t>SM0748D0</t>
  </si>
  <si>
    <t>SRM Alămor</t>
  </si>
  <si>
    <t>PMDI 2020_2.1.B.7</t>
  </si>
  <si>
    <r>
      <rPr>
        <strike/>
        <sz val="10"/>
        <rFont val="Arial Narrow"/>
        <family val="2"/>
      </rPr>
      <t>aprilie - septembrie 2020</t>
    </r>
    <r>
      <rPr>
        <sz val="10"/>
        <rFont val="Arial Narrow"/>
        <family val="2"/>
      </rPr>
      <t xml:space="preserve">
aprilie - iunie 2020</t>
    </r>
  </si>
  <si>
    <t>PMDI 2020_2.1.B.13</t>
  </si>
  <si>
    <t>Punere în siguranță a conductei 20” Medieșu Aurit - Abrămuț, zona Culciu Mare</t>
  </si>
  <si>
    <t>Culciu</t>
  </si>
  <si>
    <t>Satu Mare</t>
  </si>
  <si>
    <t>SM1083D0</t>
  </si>
  <si>
    <t xml:space="preserve">Culciu </t>
  </si>
  <si>
    <t>CPL Concordia Filiala Cluj România</t>
  </si>
  <si>
    <t>Medieșu Aurit</t>
  </si>
  <si>
    <t>SM1189D0</t>
  </si>
  <si>
    <t>SC Alu Menziken Medieșu Aurit</t>
  </si>
  <si>
    <t>SC Alu Menziken SRL</t>
  </si>
  <si>
    <t>PMDI 2020_2.1.B.15</t>
  </si>
  <si>
    <r>
      <rPr>
        <strike/>
        <sz val="10"/>
        <rFont val="Arial Narrow"/>
        <family val="2"/>
      </rPr>
      <t>aprilie - iunie 2020</t>
    </r>
    <r>
      <rPr>
        <sz val="10"/>
        <rFont val="Arial Narrow"/>
        <family val="2"/>
      </rPr>
      <t xml:space="preserve">
iulie - septembrie 2020</t>
    </r>
  </si>
  <si>
    <t>PMDI 2020_2.1.B.18</t>
  </si>
  <si>
    <t>PMDI 2020_2 (Anexa 7)</t>
  </si>
  <si>
    <t>Punere în siguranță a conductei 8” Cornățel - Avrig, zona Avrig</t>
  </si>
  <si>
    <t>PMDI 2020_3 (Anexa 7)</t>
  </si>
  <si>
    <t>Adaptare la teren a liniilor de măsură ce urmează a fi instalate prin programul SCADA în NT Racova</t>
  </si>
  <si>
    <t>Buhuși</t>
  </si>
  <si>
    <t>SM0446D0</t>
  </si>
  <si>
    <t>PMDI 2020_1 (Anexa 1)</t>
  </si>
  <si>
    <t>Modernizare SRM Chișineu Criș</t>
  </si>
  <si>
    <t>Chișineu Criș</t>
  </si>
  <si>
    <t>SM0357D0</t>
  </si>
  <si>
    <t>PMDI 2020_4 (Anexa 3)</t>
  </si>
  <si>
    <r>
      <rPr>
        <strike/>
        <sz val="10"/>
        <rFont val="Arial Narrow"/>
        <family val="2"/>
      </rPr>
      <t>iulie - august 2020</t>
    </r>
    <r>
      <rPr>
        <sz val="10"/>
        <rFont val="Arial Narrow"/>
        <family val="2"/>
      </rPr>
      <t xml:space="preserve">
iulie - septembrie 2020</t>
    </r>
  </si>
  <si>
    <t>PMDI 2020_6 (Anexa 3)</t>
  </si>
  <si>
    <t>SC Hammerer Aluminium Industries Sântana</t>
  </si>
  <si>
    <t>Butimanu</t>
  </si>
  <si>
    <t>SM1066D0</t>
  </si>
  <si>
    <t>Butimanu Înmagazinat</t>
  </si>
  <si>
    <t>PMDI 2020_1 (Anexa 3)</t>
  </si>
  <si>
    <t>Engie, Electrica Furnizare, Premier Energy Trading, Premier Energy, Restart Energy, Wiee, E.on Energie, E.On Gaz Furnizare, Petrom, Cez Vânzare, Enel Energie,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Gaz Vest, Mihoc Oil</t>
  </si>
  <si>
    <t>Electrica Furnizare</t>
  </si>
  <si>
    <t>Cez Vânzare, CPL Concordia, E.on Energie, E.on Gaz Furnizare, Cis Gaz, Aderro GP, Electrica Furnizare, Enel Energie, Engie, Met Romania, Electric&amp;Gas, Enel Muntenia, Gaz Est, Nova Power, Petrom, Renovatio, Restart Energy, Tinmar</t>
  </si>
  <si>
    <t>Engie, Met România, Axpo Energy, Petrom, Premier Energy, Uniper Global, Valahia Gaz, RWE Supply</t>
  </si>
  <si>
    <t>Întrerupere accidentală a serviciului de transport gaze naturale datorită blocării regulatorului din instalația tehnologică a SRM Porumbenii Mici</t>
  </si>
  <si>
    <t>E.On Energie, Electric&amp;Gas, Enel Muntenia, Nova Power, Cez Vânzare, Gaz Est, Engie, Hargaz, Petrom, Restart Energy, Enel Energie, Electrica Furnizare, Premier Energy Trading, Tinmar</t>
  </si>
  <si>
    <t>Cez Vânzare, E.on Energie, E.On Gaz Furnizare, Electrica Furnizare, Energy Distribution, Met România, Axpo Energy, Petrom, Gaz Est, Mehedinți Gaz, Nord Gaz, Nova Power, Romgaz</t>
  </si>
  <si>
    <t>Remediere defect, în regim de urgență, pe conducta 12” racord SRM Cristian II</t>
  </si>
  <si>
    <t>Șura Mică</t>
  </si>
  <si>
    <t>SM0743D0</t>
  </si>
  <si>
    <t>Ocna Sibiului</t>
  </si>
  <si>
    <t>SM0724D0</t>
  </si>
  <si>
    <t>SC Icos SA</t>
  </si>
  <si>
    <t>Engie, Electrica Furnizare, Premier Energy Trading, Premier Energy, Restart Energy, Wiee, E.on Energie, E.On Gaz Furnizare, Petrom, Cez Vânzare, Enel Energie,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Gas&amp;Power, Gaz Vest, Mihoc Oil</t>
  </si>
  <si>
    <t>SC Icos Ocna Sibiului</t>
  </si>
  <si>
    <t>Întrerupere accidentală a serviciului de transport gaze naturale datorită blocării regulatorului din instalația tehnologică a SRM Salcea</t>
  </si>
  <si>
    <t>Salcea</t>
  </si>
  <si>
    <t>SM0448D0</t>
  </si>
  <si>
    <t xml:space="preserve">Reparație 20" Adjudul Vechi - Siliștea, zonele Braniștea, Schela și Independența  </t>
  </si>
  <si>
    <t>Schela</t>
  </si>
  <si>
    <t>Galați</t>
  </si>
  <si>
    <t>SM0522D0</t>
  </si>
  <si>
    <t>Brăila</t>
  </si>
  <si>
    <t>Independența</t>
  </si>
  <si>
    <t>SM0523D2</t>
  </si>
  <si>
    <t>Lascăr Catargiu</t>
  </si>
  <si>
    <t>SM0519D0</t>
  </si>
  <si>
    <t>Independența - Petrom</t>
  </si>
  <si>
    <t>Conform Programului de Reparații, Reabilitare și Asigurare a Serviciilor de Mentenanță SNT pentru anul 2020 aprobat</t>
  </si>
  <si>
    <t>Reabilitare 20" Șendreni - Albești, județul Buzău</t>
  </si>
  <si>
    <t>Ghergheasa</t>
  </si>
  <si>
    <t>Buzău</t>
  </si>
  <si>
    <t>SM0181D0</t>
  </si>
  <si>
    <t>PM0021</t>
  </si>
  <si>
    <t>Ghergheasa (Boldu)</t>
  </si>
  <si>
    <t>PM0261</t>
  </si>
  <si>
    <t xml:space="preserve">Ghergheasa  </t>
  </si>
  <si>
    <t>martie - aprilie 2020</t>
  </si>
  <si>
    <t xml:space="preserve">Reabilitare 28" Seleuș - Cristur - Bățani, etapa 2B, județul Harghita </t>
  </si>
  <si>
    <t>Secuieni I HG</t>
  </si>
  <si>
    <t>Hargaz Harghita Gaz</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</si>
  <si>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Energy Gas Provider, Renovatio, Monsson, Electric Planners, Alpha Metal, Veolia</t>
  </si>
  <si>
    <t>PRRASM 2020_I_A_3 (Anexa 1)</t>
  </si>
  <si>
    <t>PRRASM 2020_II_A_2 (Anexa 1)</t>
  </si>
  <si>
    <t>PRRASM 2020_II_A_6 (Anexa 1)</t>
  </si>
  <si>
    <t>PRRASM 2020_II_A_8 (Anexa 1)</t>
  </si>
  <si>
    <t>Enel, E.On Energie, Petrom, Cez Vânzare, Electric&amp;Gas, Restart Energy</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</si>
  <si>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Gas&amp;Power, RWE Supply, Romgaz, Cyeb, Entrex, Petrom, Electric&amp;Gas, Energy Gas Provider, Renovatio, Monsson, Electric Planners, Alpha Metal, Veolia, Crest Energy, Termo Calor</t>
  </si>
  <si>
    <t>Cez Vânzare, E.on Energie, Electrica Furnizare, Enel Energie, Energy Distribution, Engie, Met Romania, Monsson, Aderro GP, Cis Gaz, Conef Gaz, Enel Muntenia, Energy Gas Provider, Gaz Est, Megaconstruct, Next Energy, Nova Power, Petrom, Premier Energy, Renovatio, Restart Energy, Wiee, Tinmar, Electric&amp;Gas, Electric Planners, Transenergo</t>
  </si>
  <si>
    <t>Cez Vânzare, E.on Energie, Electrica Furnizare, Enel, Engie, Electric&amp;Gas, Enel Muntenia, Gaz Est, Hargaz, Nova Power, Petrom, Restart Energy</t>
  </si>
  <si>
    <r>
      <rPr>
        <strike/>
        <sz val="10"/>
        <rFont val="Arial Narrow"/>
        <family val="2"/>
      </rPr>
      <t>aprilie - septembrie 2020</t>
    </r>
    <r>
      <rPr>
        <sz val="10"/>
        <rFont val="Arial Narrow"/>
        <family val="2"/>
      </rPr>
      <t xml:space="preserve">
august - septembrie 2020</t>
    </r>
  </si>
  <si>
    <t>PRRASM 2020_I_A_1 (Anexa 1)</t>
  </si>
  <si>
    <r>
      <rPr>
        <strike/>
        <sz val="10"/>
        <rFont val="Arial Narrow"/>
        <family val="2"/>
      </rPr>
      <t>aprilie - septembrie 2020</t>
    </r>
    <r>
      <rPr>
        <sz val="10"/>
        <rFont val="Arial Narrow"/>
        <family val="2"/>
      </rPr>
      <t xml:space="preserve">
mai - septembrie 2020</t>
    </r>
  </si>
  <si>
    <t>PRRASM 2020_I_A_7 (Anexa 1)</t>
  </si>
  <si>
    <t>Punere în siguranță a conductei 6” racord alimentare SRM Măgureni, zona Măgureni</t>
  </si>
  <si>
    <r>
      <rPr>
        <strike/>
        <sz val="10"/>
        <rFont val="Arial Narrow"/>
        <family val="2"/>
      </rPr>
      <t>aprilie - septembrie 2020</t>
    </r>
    <r>
      <rPr>
        <sz val="10"/>
        <rFont val="Arial Narrow"/>
        <family val="2"/>
      </rPr>
      <t xml:space="preserve">
iulie - septembrie 2020</t>
    </r>
  </si>
  <si>
    <t>PRRASM 2020_I_A_9 (Anexa 1)</t>
  </si>
  <si>
    <r>
      <rPr>
        <strike/>
        <sz val="10"/>
        <rFont val="Arial Narrow"/>
        <family val="2"/>
      </rPr>
      <t>mai - septembrie 2020</t>
    </r>
    <r>
      <rPr>
        <sz val="10"/>
        <rFont val="Arial Narrow"/>
        <family val="2"/>
      </rPr>
      <t xml:space="preserve">
august - septembrie 2020</t>
    </r>
  </si>
  <si>
    <r>
      <rPr>
        <strike/>
        <sz val="10"/>
        <rFont val="Arial Narrow"/>
        <family val="2"/>
      </rPr>
      <t>PRRASM 2019_A2_5</t>
    </r>
    <r>
      <rPr>
        <sz val="10"/>
        <rFont val="Arial Narrow"/>
        <family val="2"/>
      </rPr>
      <t xml:space="preserve">
</t>
    </r>
    <r>
      <rPr>
        <strike/>
        <sz val="10"/>
        <rFont val="Arial Narrow"/>
        <family val="2"/>
      </rPr>
      <t>transferat în PMDI 2019 Revizia 7 iunie 2</t>
    </r>
    <r>
      <rPr>
        <sz val="10"/>
        <rFont val="Arial Narrow"/>
        <family val="2"/>
      </rPr>
      <t xml:space="preserve">
PRRASM 2020_II_A_5 (Anexa 1)</t>
    </r>
  </si>
  <si>
    <t>E.On Energie, E.On Furnizare, Electrica Furnizare, Met România, Cez Vânzare, Nova Power, Romgaz, Axpo Energy, Gaz Est, Nord Gaz, Mehedinți Gaz, Energy Distribution, Petrom</t>
  </si>
  <si>
    <t>Energy Distribution, Petrom, Restart Energy, Romgaz</t>
  </si>
  <si>
    <r>
      <rPr>
        <strike/>
        <sz val="10"/>
        <rFont val="Arial Narrow"/>
        <family val="2"/>
      </rPr>
      <t>mai - iulie 2020</t>
    </r>
    <r>
      <rPr>
        <sz val="10"/>
        <rFont val="Arial Narrow"/>
        <family val="2"/>
      </rPr>
      <t xml:space="preserve">
august - septembrie 2020</t>
    </r>
  </si>
  <si>
    <t>PRRASM 2020_II_A_3 (Anexa 1)</t>
  </si>
  <si>
    <t>Întrerupere accidentală a serviciului de transport gaze naturale datorită blocării dispozitivelor de blocare din SRM Săcălaz, urmare a manevrării neanunțate a unei vane în rețeauna de distribuție</t>
  </si>
  <si>
    <t>Săcălaz</t>
  </si>
  <si>
    <t>SM1028D0</t>
  </si>
  <si>
    <t>Nova Power, Cez Vânzare, Distrigaz Vest, Engie, E.on Energie, Electric&amp;Gas, Energy Distribution, Enel Energie, Enel Muntenia, Premier Energy Trading, Premier Energy, Gaz Est, Gaz Vest, Met România, Petrom, Gas Provider, Renovatio, Restart Energy, Tinmar, Electrica Furnizare, Gas&amp;Power</t>
  </si>
  <si>
    <t>Cuplare SRM Yildiz Entegre România Oarja definitiv, la terminarea lucrărilor de investiție</t>
  </si>
  <si>
    <t>Oarja</t>
  </si>
  <si>
    <t>SM1186D0</t>
  </si>
  <si>
    <t>SC Yldiz Entegre România Oarja</t>
  </si>
  <si>
    <t>SC Yildiz Entegre România SA</t>
  </si>
  <si>
    <t>Cez Vânzare</t>
  </si>
  <si>
    <t>SM1216D0</t>
  </si>
  <si>
    <t>Michelin Zalău</t>
  </si>
  <si>
    <t>Zalău</t>
  </si>
  <si>
    <t>Sălaj</t>
  </si>
  <si>
    <t>SC MICHELIN România SA PL Zalău</t>
  </si>
  <si>
    <t>Întrerupere accidentală a serviciului de transport gaze naturale la SRM Michelin Zalău</t>
  </si>
  <si>
    <t xml:space="preserve">Interval orar conform PV 30/27.01.2020 </t>
  </si>
  <si>
    <t>Dezvoltare SNT - Conducta 12” Mintia - Brad - Ștei, et.I, tronson Mintia - Brad</t>
  </si>
  <si>
    <t>Mintia</t>
  </si>
  <si>
    <t>Hunedoara</t>
  </si>
  <si>
    <t>SM0309D1</t>
  </si>
  <si>
    <t xml:space="preserve">SCEH SA Deva, Delgaz Grid SA </t>
  </si>
  <si>
    <t>Vetel</t>
  </si>
  <si>
    <t>SM0310D0</t>
  </si>
  <si>
    <t xml:space="preserve">Delgaz Grid SA </t>
  </si>
  <si>
    <t>Dezvoltare SNT - Conducta 20” Sărmășel - Baia Mare - Satu Mare, zona Sucutard</t>
  </si>
  <si>
    <t>Sucutard</t>
  </si>
  <si>
    <t>PM0108</t>
  </si>
  <si>
    <t>Țaga</t>
  </si>
  <si>
    <t>Punere în siguranță conductă 12” Agârbiciu - Sibiu, zona Șeica Mare</t>
  </si>
  <si>
    <t>Șeica Mare</t>
  </si>
  <si>
    <t>SM0737D0</t>
  </si>
  <si>
    <t>Modernizare, relocare SRM Bistrița și racordare la SNT</t>
  </si>
  <si>
    <t>Bistrița</t>
  </si>
  <si>
    <t>SM0602D0</t>
  </si>
  <si>
    <t>Relocare și adaptare la teren a instalației tehnologice SRM Poroterom Orăștie pe locația SRM Baru</t>
  </si>
  <si>
    <t>Baru Mare</t>
  </si>
  <si>
    <t>SM0314D0</t>
  </si>
  <si>
    <t>Delagaz Grid</t>
  </si>
  <si>
    <t>Înlocuire tronson conductă 32" pe conducta de transport 28" Platou Izvor Sinaia - Filipești, Fir II, zona Drăgăneasa</t>
  </si>
  <si>
    <t xml:space="preserve"> Înlocuire robinet  Dn 100 și montare îmbinare electroizolantă Dn100 pe conducta 4” racord SRM Biharia</t>
  </si>
  <si>
    <t>Biharia</t>
  </si>
  <si>
    <t>SM0365D0</t>
  </si>
  <si>
    <t xml:space="preserve"> Înlocuire robinet  Dn 100 și montare îmbinare electroizolantă Dn100 pe conducta 3” racord SRM Nutrientul Palota</t>
  </si>
  <si>
    <t>SC Nutrientul Palota</t>
  </si>
  <si>
    <t>Montare robinet de ieșire SRM Carei I si relocare cofret reglare treapta a-II-a de la CET Zalău la SRM Carei I</t>
  </si>
  <si>
    <t>Carei</t>
  </si>
  <si>
    <t>SM0589D0</t>
  </si>
  <si>
    <t>Carei I</t>
  </si>
  <si>
    <t>Relocare robinet de linie nr. 5 pe conducta 20'' Medieșu Aurit - Abrămuț, pentru dubla alimentare a SRM Alu Menziken</t>
  </si>
  <si>
    <t>Mediesu Aurit</t>
  </si>
  <si>
    <t>SC Alu Menziken</t>
  </si>
  <si>
    <t xml:space="preserve">Curățire interioara cu PIG a conductei 12” racord SRM Videle </t>
  </si>
  <si>
    <t>Lucrari de mentenanță în cadrul SRM București 16 Februarie</t>
  </si>
  <si>
    <t>BUCURESTI</t>
  </si>
  <si>
    <t>Bucuresti</t>
  </si>
  <si>
    <t>SM0144D0</t>
  </si>
  <si>
    <t>București 16 Februarie</t>
  </si>
  <si>
    <t>Lucrari de mentenanță în cadrul SRM Bucuresti Tunari</t>
  </si>
  <si>
    <t>Tunari</t>
  </si>
  <si>
    <t>SM0168D0</t>
  </si>
  <si>
    <t>București Tunari</t>
  </si>
  <si>
    <t>SM0168D1</t>
  </si>
  <si>
    <t>Cartier Pipera</t>
  </si>
  <si>
    <t>Lucrari de mentenanță în cadrul SRM București CET VEST</t>
  </si>
  <si>
    <t>SM0151D0</t>
  </si>
  <si>
    <t>București CET Vest</t>
  </si>
  <si>
    <t xml:space="preserve">Lucrari de mentenanță în cadrul SRM Măgurele București </t>
  </si>
  <si>
    <t xml:space="preserve">Lucrari de mentenanță în cadrul SRM București TITAN </t>
  </si>
  <si>
    <t>SM0157D0</t>
  </si>
  <si>
    <t>București Titan</t>
  </si>
  <si>
    <t>Lucrari de mentenanță în cadrul SRM Vlădeni</t>
  </si>
  <si>
    <t>Lucrari de mentenanță la sistemele de măsurare de la SRM CECC Brazi</t>
  </si>
  <si>
    <t>Brazi</t>
  </si>
  <si>
    <t xml:space="preserve">SM1248D0            </t>
  </si>
  <si>
    <t>CECC Brazi</t>
  </si>
  <si>
    <t>Petrom
(livrare directă)</t>
  </si>
  <si>
    <t xml:space="preserve">Înlocuire instalație tehnologică la SRM Stâncești </t>
  </si>
  <si>
    <t>Lucrări de sistematizare a ocolitorului exterior și eliminarea sistemului de încălzire nefuncțional la SRM Răzvad</t>
  </si>
  <si>
    <t>Târgoviște</t>
  </si>
  <si>
    <t>Dimbovita</t>
  </si>
  <si>
    <t>SM0105D0</t>
  </si>
  <si>
    <t>Răzvad</t>
  </si>
  <si>
    <t>Lucrări de sistematizare a înstalației tehnologice SRM Moreni</t>
  </si>
  <si>
    <t>Moreni</t>
  </si>
  <si>
    <t>SM0102D1</t>
  </si>
  <si>
    <t>Ghirdoveni</t>
  </si>
  <si>
    <t>SM0102D2</t>
  </si>
  <si>
    <t>Moreni - Ghirdoveni</t>
  </si>
  <si>
    <t>Lucrări de mentenanță la robineți și intalația de încălzire în SRM Câmpina</t>
  </si>
  <si>
    <t>Câmpina</t>
  </si>
  <si>
    <t>SM0090D1</t>
  </si>
  <si>
    <t>SM0090D2</t>
  </si>
  <si>
    <t>Câmpina Industrie</t>
  </si>
  <si>
    <t>SM0091D0</t>
  </si>
  <si>
    <t>SC PETROUTILAJ - 3DRD Poiana Câmpina</t>
  </si>
  <si>
    <t>SC PETROUTILAJ-3DRD SRL</t>
  </si>
  <si>
    <t>Lucrări de înlocuire a robinetului de intrare R1, Dn 150, în SRM Filipești de Târg</t>
  </si>
  <si>
    <t>Nedelea</t>
  </si>
  <si>
    <t>SM0097D2</t>
  </si>
  <si>
    <t>Filipești de Târg Industrie</t>
  </si>
  <si>
    <t>Filipești de Pădure</t>
  </si>
  <si>
    <t>SM0097D1</t>
  </si>
  <si>
    <t>Filipești de Târg (Nedelea)</t>
  </si>
  <si>
    <t>Mija</t>
  </si>
  <si>
    <t>SM0097D3</t>
  </si>
  <si>
    <t>Brătășanca</t>
  </si>
  <si>
    <t>SM0097D5</t>
  </si>
  <si>
    <t>Filipești de Târg (Brătășanca)</t>
  </si>
  <si>
    <t>Lucrări de sistematizare a înstalației tehnologice SRM Gura Suții</t>
  </si>
  <si>
    <t>Găești</t>
  </si>
  <si>
    <t>SM0877D2</t>
  </si>
  <si>
    <t>Gura Șuții - Găiești</t>
  </si>
  <si>
    <t>Gura Șuții</t>
  </si>
  <si>
    <t>SC ELSID Titu</t>
  </si>
  <si>
    <t>SC ELSID SA</t>
  </si>
  <si>
    <t>Deviere conductă 20” Moinești - Dărmănești, zona Dealu Mare Moinești</t>
  </si>
  <si>
    <t>Moinești</t>
  </si>
  <si>
    <t xml:space="preserve">SM0437D0 </t>
  </si>
  <si>
    <t>Moinești II Văsâiești</t>
  </si>
  <si>
    <t>SM0440D0</t>
  </si>
  <si>
    <t>Moinești I Dealu Mare</t>
  </si>
  <si>
    <t>Deviere conductă 16” Frasin- Sprătărești, zona Spătărești</t>
  </si>
  <si>
    <t>Spătărești</t>
  </si>
  <si>
    <t>Scăricica</t>
  </si>
  <si>
    <t>Realizare două linii de măsură și montare contoare în SRM Buzău</t>
  </si>
  <si>
    <t>SM0179D0</t>
  </si>
  <si>
    <t>Înlocuire RF9 în SRM SC Rulmenți Bârlad</t>
  </si>
  <si>
    <t>Bârlad</t>
  </si>
  <si>
    <t>Vaslui</t>
  </si>
  <si>
    <t>SM0978D0</t>
  </si>
  <si>
    <t>SC Rulmenții Bârlad</t>
  </si>
  <si>
    <t>Înlocuire tronson pe conducta 20” NT Recaș - SRM Timișoara I</t>
  </si>
  <si>
    <t>Recaș</t>
  </si>
  <si>
    <t>SM0332D0</t>
  </si>
  <si>
    <t xml:space="preserve">Gaz Vest </t>
  </si>
  <si>
    <t>Izvin</t>
  </si>
  <si>
    <t>SM0331D0</t>
  </si>
  <si>
    <t>Înlocuire tronson pe conducta 2” racord SRM Timișoara 5, zona aeroportului Traian Vuia - Timișoara</t>
  </si>
  <si>
    <t>Timisoara</t>
  </si>
  <si>
    <t>Timis</t>
  </si>
  <si>
    <t>SM0340D0</t>
  </si>
  <si>
    <t>SC Aeroportul Internațional Timișoara</t>
  </si>
  <si>
    <t>Înlocuire tronson pe conducta 4” racord Chizătău</t>
  </si>
  <si>
    <t>Chizatau</t>
  </si>
  <si>
    <t>SM0936D0</t>
  </si>
  <si>
    <t>Chizătău</t>
  </si>
  <si>
    <t>Înlocuire tronson pe conducta 8” SRM Timișoara I - Foieni, zona parcului Foieni</t>
  </si>
  <si>
    <t xml:space="preserve">Foeni </t>
  </si>
  <si>
    <t>SM1143D0</t>
  </si>
  <si>
    <t>Foeni - Petrom</t>
  </si>
  <si>
    <t>Înlocuire colier metalic cu petec sudat pe conducta 12” Fântânele - SRM Arad II, în zona Vladimirescu</t>
  </si>
  <si>
    <t>Fântânele</t>
  </si>
  <si>
    <t>SM0348D0</t>
  </si>
  <si>
    <t>Lucrări de mentenanță la SRM Brașov II</t>
  </si>
  <si>
    <t xml:space="preserve">SM0866D0 </t>
  </si>
  <si>
    <t xml:space="preserve">Brașov II                </t>
  </si>
  <si>
    <t>Distrigaz Sud Retele</t>
  </si>
  <si>
    <t>SM0886D1</t>
  </si>
  <si>
    <t>Tărlungeni</t>
  </si>
  <si>
    <t>Prejmer</t>
  </si>
  <si>
    <t>SM0049D0</t>
  </si>
  <si>
    <t>SM1011D0</t>
  </si>
  <si>
    <t>Parc Industrial Prejmer</t>
  </si>
  <si>
    <t>Lucrări de mentenanță la SRM Cabana Cheia</t>
  </si>
  <si>
    <t>Rașnov</t>
  </si>
  <si>
    <t>SM0061D0</t>
  </si>
  <si>
    <t>Cabana Cheia</t>
  </si>
  <si>
    <t>Lucrări de mentenanță la SRM Brașov I</t>
  </si>
  <si>
    <t>SM0047D0</t>
  </si>
  <si>
    <t>Brașov I</t>
  </si>
  <si>
    <t>Lucrări de mentenanță la SRM Chibed</t>
  </si>
  <si>
    <t>Chibed</t>
  </si>
  <si>
    <t>SM0832D0</t>
  </si>
  <si>
    <t>Înlocuire tronson pe conducta 10” Pct.B - Victoria, zona Ucea</t>
  </si>
  <si>
    <t>Ucea de Sus</t>
  </si>
  <si>
    <t>SM0812D0</t>
  </si>
  <si>
    <t>Ucea de Jos</t>
  </si>
  <si>
    <t>SM0811D0</t>
  </si>
  <si>
    <t>Înlocuire tronson pe conducta 10” Făgăraș - Victoria</t>
  </si>
  <si>
    <t>Victoria</t>
  </si>
  <si>
    <t>SM0905D0</t>
  </si>
  <si>
    <t>Purolite Victoria</t>
  </si>
  <si>
    <t>SC Purolite Victoria</t>
  </si>
  <si>
    <t>Punerea în siguranță a conductei 24” Corunca - Coroi, Fir I, zona Coroi</t>
  </si>
  <si>
    <t>Corunca</t>
  </si>
  <si>
    <t>SM1155D0</t>
  </si>
  <si>
    <t>Corunca Înmagazinat</t>
  </si>
  <si>
    <t>SC Depomureș SA</t>
  </si>
  <si>
    <t>PM0126</t>
  </si>
  <si>
    <t>Corunca P10</t>
  </si>
  <si>
    <t>Dezafectare separator de lichide S14, amplasat pe conducta 20” Ernei  - Reghin, zona Dumbrăvioara</t>
  </si>
  <si>
    <t>Ernei</t>
  </si>
  <si>
    <t>SM1015D0</t>
  </si>
  <si>
    <t>Drumserv Ernei</t>
  </si>
  <si>
    <t>SC Drumserv SA</t>
  </si>
  <si>
    <t>Dezafectare separator de lichide S14, amplasat pe conducta 20” Ernei - Reghin, zona Dumbrăvioara</t>
  </si>
  <si>
    <t>Gornești</t>
  </si>
  <si>
    <t>SM0699D0</t>
  </si>
  <si>
    <t>Eliminare robinet R47 amplasat pe conducta 20” Ernei - CIC Tg.Mureș, zona Ernei</t>
  </si>
  <si>
    <t>Reghin</t>
  </si>
  <si>
    <t>SM0696D0</t>
  </si>
  <si>
    <t>Periș</t>
  </si>
  <si>
    <t>SM0701D0</t>
  </si>
  <si>
    <t>Petelea</t>
  </si>
  <si>
    <t>SM0710D0</t>
  </si>
  <si>
    <t>Drum Serv Ernei</t>
  </si>
  <si>
    <t>Eliminare separator suprateran montat pe conducta 12” Beia - Hoghiz, zona SRM Hoghiz</t>
  </si>
  <si>
    <t>Hoghiz</t>
  </si>
  <si>
    <t>SM0026D2</t>
  </si>
  <si>
    <t>Înlocuire robineți pe conducta 12” Cisnădie - Tălmaciu, zona Cisnadie</t>
  </si>
  <si>
    <t>Sadu</t>
  </si>
  <si>
    <t>SM0730D0</t>
  </si>
  <si>
    <t>Înlocuire robineți de secționare R65 și R66 pe conducta 20” Botorca - Vințu (Vest I), zona Jidvei</t>
  </si>
  <si>
    <t>Jidvei</t>
  </si>
  <si>
    <t>SM0849D0</t>
  </si>
  <si>
    <t>Jidvei II Bălcaciu</t>
  </si>
  <si>
    <t>Punere în siguranță conductă transport gaze 8” Cornățel - Avrig, zona Cornățel - Săcădate</t>
  </si>
  <si>
    <t>Mârsa</t>
  </si>
  <si>
    <t>SC Premium Porc Sibiu - Avrig</t>
  </si>
  <si>
    <t>SM0247D0</t>
  </si>
  <si>
    <t xml:space="preserve">Cornățel Moara </t>
  </si>
  <si>
    <t>Înlocuire robinet la SRM Fișer</t>
  </si>
  <si>
    <t>Fișer</t>
  </si>
  <si>
    <t>SM0031D0</t>
  </si>
  <si>
    <t>Înlocuire robinet la SRM Mândra</t>
  </si>
  <si>
    <t>Mândra</t>
  </si>
  <si>
    <t>SM0020D0</t>
  </si>
  <si>
    <t>Mândra BV</t>
  </si>
  <si>
    <t>Înlocuire robineți la SRM Avrig</t>
  </si>
  <si>
    <t>Înlocuire robineți la SRM Mârșa</t>
  </si>
  <si>
    <t>Înlocuire robineță la SRM Rusciori</t>
  </si>
  <si>
    <t>Rusciori</t>
  </si>
  <si>
    <t>SM0761D0</t>
  </si>
  <si>
    <t>Înlocuire robineți la SRM Ocna Sibiului</t>
  </si>
  <si>
    <t>SM0723D0</t>
  </si>
  <si>
    <t>Înlocuire robineți la SRM Șura Mare</t>
  </si>
  <si>
    <t>Șura Mare</t>
  </si>
  <si>
    <t>SM0742D0</t>
  </si>
  <si>
    <t>Înlocuire robineți la SRM Hosman</t>
  </si>
  <si>
    <t>Hosman</t>
  </si>
  <si>
    <t>SM0791D0</t>
  </si>
  <si>
    <t>Înlocuire robineți la SRM Ilimbav</t>
  </si>
  <si>
    <t>Ilimbav</t>
  </si>
  <si>
    <t>SM0792D0</t>
  </si>
  <si>
    <t>Înlocuire robineți la SRM Vârd</t>
  </si>
  <si>
    <t>Vârd</t>
  </si>
  <si>
    <t>SM0789D0</t>
  </si>
  <si>
    <t>Înlocuire robineți la SRM Racovița</t>
  </si>
  <si>
    <t>Montare îmbinare electroizolantă pe conducta 3" racord SRM Șercaia</t>
  </si>
  <si>
    <t>Șercaia</t>
  </si>
  <si>
    <t>SM0019D0</t>
  </si>
  <si>
    <t>Montare îmbinare electroizolantă pe conducta 3" racord SRM Vad</t>
  </si>
  <si>
    <t>Vad</t>
  </si>
  <si>
    <t>SM0021D0</t>
  </si>
  <si>
    <t>Montare îmbinare electroizolantă pe conducta 4" racord SRM Comana</t>
  </si>
  <si>
    <t>Comana</t>
  </si>
  <si>
    <t>SM0025D0</t>
  </si>
  <si>
    <t>Montare îmbinare electroizolantă pe conducta 3" racord SRM Axente Sever</t>
  </si>
  <si>
    <t>Axente Sever</t>
  </si>
  <si>
    <t>SM0744D0</t>
  </si>
  <si>
    <t>Montare îmbinare electroizolantă pe conducta 2" racord SRM Cașolț</t>
  </si>
  <si>
    <t>Cașolț</t>
  </si>
  <si>
    <t>SM0799D0</t>
  </si>
  <si>
    <t>Montare îmbinare electroizolantă pe conducta 2" racord SRM Daia II</t>
  </si>
  <si>
    <t>Daia</t>
  </si>
  <si>
    <t>SM1159D0</t>
  </si>
  <si>
    <t>Daia II</t>
  </si>
  <si>
    <t>Montare îmbinare electroizolantă pe conducta 3" racord SRM Săcădate</t>
  </si>
  <si>
    <t>Sistematizare instalație tehnologică la SRM Cetatea de Baltă</t>
  </si>
  <si>
    <t>Cetatea de Baltă</t>
  </si>
  <si>
    <t>SM0847D0</t>
  </si>
  <si>
    <t>Remediere defect pe conducta 12” Vata - Corbu</t>
  </si>
  <si>
    <t>Colonești</t>
  </si>
  <si>
    <t>SM0964D0</t>
  </si>
  <si>
    <t>Remediere defecte pe conducta 4” racord SRM Cungrea</t>
  </si>
  <si>
    <t>Cungrea</t>
  </si>
  <si>
    <t>SM0226D1</t>
  </si>
  <si>
    <t>SM0226D2</t>
  </si>
  <si>
    <t>Otești (Cungrea)</t>
  </si>
  <si>
    <t>Remediere defecte pe conducta 8” Iancu Jianu - Balș</t>
  </si>
  <si>
    <t>Balș</t>
  </si>
  <si>
    <t>SM0228D1</t>
  </si>
  <si>
    <t>SM0228D2</t>
  </si>
  <si>
    <t>SC SMR Balș</t>
  </si>
  <si>
    <t>SM1252D0</t>
  </si>
  <si>
    <t>Bobicești</t>
  </si>
  <si>
    <t xml:space="preserve">Iancu Jianu </t>
  </si>
  <si>
    <t>SM0233D0</t>
  </si>
  <si>
    <t>Iancu Jianu</t>
  </si>
  <si>
    <t>Remediere defecte pe conducta 5” SRM Slătioara</t>
  </si>
  <si>
    <t xml:space="preserve">Slătioara </t>
  </si>
  <si>
    <t>SM1255D0</t>
  </si>
  <si>
    <t>Slătioara</t>
  </si>
  <si>
    <t>Remediere defect pe conducta 20” Cruce - Ghercești - Pielești</t>
  </si>
  <si>
    <t>Romgaz distribuție</t>
  </si>
  <si>
    <t>Megaconstruct</t>
  </si>
  <si>
    <t>Remediere defect pe conducta 20” Hurezani - Corbu F2, zona Drăgășani</t>
  </si>
  <si>
    <t>Drăgășani</t>
  </si>
  <si>
    <t>SM0234D0</t>
  </si>
  <si>
    <t>Drăgășani I</t>
  </si>
  <si>
    <t>Remediere defecte pe conducta 6” Iancu Jianu - Balș</t>
  </si>
  <si>
    <t>martie - septembrie 2020</t>
  </si>
  <si>
    <t>aprile - septembrie 2020</t>
  </si>
  <si>
    <t>iunie - iulie 2020</t>
  </si>
  <si>
    <t>mai 2020</t>
  </si>
  <si>
    <t>iulie - august 2020</t>
  </si>
  <si>
    <t>mai - iunie 2020</t>
  </si>
  <si>
    <t>iulie  - august 2020</t>
  </si>
  <si>
    <t>aprilie - mai 2020</t>
  </si>
  <si>
    <t>septembie 2020</t>
  </si>
  <si>
    <t>Punere în siguranță conducta 20” Borș - Arad, zona Tărian</t>
  </si>
  <si>
    <t>PMDI 2020_2.1.A.5</t>
  </si>
  <si>
    <t>PMDI 2020_2.1.B.2</t>
  </si>
  <si>
    <t>PMDI 2020_2.1.B.10</t>
  </si>
  <si>
    <t>PMDI 2020_3 (Anexa 3)</t>
  </si>
  <si>
    <t>PMDI 2020_5 (Anexa 3)</t>
  </si>
  <si>
    <t>PRRASM_I_A_8 (Anexa 1)</t>
  </si>
  <si>
    <t>Functie de disponibilitatea Sucursalei Medias</t>
  </si>
  <si>
    <t>FORTE PROPRII</t>
  </si>
  <si>
    <t>Lucrare cu SMIR</t>
  </si>
  <si>
    <t>Program cu Sucursala</t>
  </si>
  <si>
    <t>Lucrari cu forte proprii 
OBS: Pe perioada lucrarilor SRM Buzau poate fi alimentat de catre OMV Petrom prin punctul Simileasca</t>
  </si>
  <si>
    <t xml:space="preserve">Lucrari cu forte proprii </t>
  </si>
  <si>
    <t>FERA - 75860</t>
  </si>
  <si>
    <t>FERA - 61590 / 20.02.2017</t>
  </si>
  <si>
    <t>FERA - 43572</t>
  </si>
  <si>
    <t>FERA - 84084 / 30.12.2019</t>
  </si>
  <si>
    <t>FERA - 74608 / 12.10.2018</t>
  </si>
  <si>
    <t>PRRASM 2020-Lucrari efectuate de Sucursala Medias</t>
  </si>
  <si>
    <t>Lucrari efectuate cu forte proprii</t>
  </si>
  <si>
    <t>Mentenanță programată/Consumuri reduse</t>
  </si>
  <si>
    <t>PRRASM 2020 - Lucrări efectuate de Sucursala Mediaș</t>
  </si>
  <si>
    <t>Sucursala Mediaș</t>
  </si>
  <si>
    <t>Cu forțe proprii</t>
  </si>
  <si>
    <t>Cu forte proprii</t>
  </si>
  <si>
    <t>Forte proprii / Sucursala Medias</t>
  </si>
  <si>
    <t>Sucursala Medias</t>
  </si>
  <si>
    <t>Sucursala_A_26</t>
  </si>
  <si>
    <t>Sucursala A_27</t>
  </si>
  <si>
    <t>Sucursala_A_2</t>
  </si>
  <si>
    <t>Remediere defecte pe conducta 20” Schitu Golești - Tigveni, zona Borobănești</t>
  </si>
  <si>
    <t>Nova Power</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</si>
  <si>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Gas&amp;Power, RWE Supply, Romgaz, Cyeb, Entrex, Petrom, Electric&amp;Gas, Energy Gas Provider, Renovatio, Monsson, Electric Planners, Alpha Metal, Veolia</t>
  </si>
  <si>
    <t>E.On Energie, Cez Vânzare, E.On Furnizare, Enel Energie, Electric&amp;Gas, Petrom, Premier Energy, Restart Energy</t>
  </si>
  <si>
    <t>Cez Vânzare, E.on Energie, Electrica Furnizare, Enel, Engie, Met România, Aderro GP, Enel Muntenia, Entrex, Megaconstrunct, Petrom, Premier Energy, Restart Energy, Tinmar</t>
  </si>
  <si>
    <t>E.On Gaz Furnizare</t>
  </si>
  <si>
    <t>Cis Gaz</t>
  </si>
  <si>
    <t>Complexul Energetic Hunedoara</t>
  </si>
  <si>
    <t>Engie, Electrica Furnizare, Premier Energy Trading, Premier Energy, Restart Energy, Wiee, E.on Energie, E.On Gaz Furnizare, Petrom, Cez Vânzare, Enel Energie,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Gaz Vest, Mihoc Oil, Gas&amp;Power</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</si>
  <si>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Energy Gas Provider, Renovatio, Monsson, Electric Planners, Alpha Metal, Veolia, Gas&amp;Power</t>
  </si>
  <si>
    <t>Cez Vânzare, E.On Energie, Electric Planners, Electrica Furnizare, Enel Energie, Energy Distribution, Engie, Met România, Monsson, Aderro GP, Cis Gaz, Conef Gaz, Electric&amp;Gas, Enel Muntenia, Gas&amp;Power, Gas Provider, Gaz Est, Megaconstruct, Mehedinti Gaz, Next Energy, Nord Gaz, Nova Power, Petrom, Premier Energy, Renovatio, Restart Energy, Tinmar, Wiee, Transenergo</t>
  </si>
  <si>
    <t>Cez Vânzare, E.on Energie, Electrica Furnizare, Enel, Electric&amp;Gas, Petrom, Premier Energy, Restart Energy</t>
  </si>
  <si>
    <t>Cez Vânzare, E.on Energie, Electrica Furnizare, Enel Energie, Energy Distribution, Engie, Met Romania, Distrigaz Vest, Electric&amp;Gas, Enel Muntenia, Gas&amp;Power, Energy Gas Provider, Gaz Est, Gaz Vest, Nova Power, Petrom, Premier Energy, Renovatio, Restart Energy, Tinmar</t>
  </si>
  <si>
    <t>Enel, Engie, Enel Muntenia, MM Data</t>
  </si>
  <si>
    <t>Cez Vânzare, E.On Energie, Enel Energie, Electric&amp;Gas, Petrom, Restart Energy</t>
  </si>
  <si>
    <t>Cez Vânzare, E.On Energie, Electric Planners, Electrica Furnizare, Enel Energie, Energy Distribution, Engie, Met România, Monsson, Aderro GP, Cis Gaz, Conef Gaz, Electric&amp;Gas, Enel Muntenia, Gas Provider, Gaz Est, Megaconstruct, Next Energy, Nova Power, Petrom, Premier Energy, Renovatio, Restart Energy, Tinmar, Wiee, Transenergo</t>
  </si>
  <si>
    <t>A se vedea pozițiile 185 - 195</t>
  </si>
  <si>
    <r>
      <rPr>
        <strike/>
        <sz val="10"/>
        <rFont val="Arial Narrow"/>
        <family val="2"/>
      </rPr>
      <t>aprilie - septembrie 2020</t>
    </r>
    <r>
      <rPr>
        <sz val="10"/>
        <rFont val="Arial Narrow"/>
        <family val="2"/>
      </rPr>
      <t xml:space="preserve">
20 martie - septembrie</t>
    </r>
  </si>
  <si>
    <t>Finalizarea lucrărilor de modernizare la conducta de racord SRM Aricești</t>
  </si>
  <si>
    <t>Lucrări de mentenanță la subtraversarile drumului DJ157C cu conducta 3" racord SRM Bisericani, zona Bisericani</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</si>
  <si>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Gas&amp;Power, RWE Supply, Romgaz, Cyeb, Entrex, Petrom, Electric&amp;Gas, Energy Gas Provider, Renovatio, Monsson, Electric Planners, Alpha Metal, Veolia, Gas&amp;Power, Termo Calor</t>
  </si>
  <si>
    <t>PM0238</t>
  </si>
  <si>
    <t>PM Pocoleni</t>
  </si>
  <si>
    <t>se va realiza impreuna cu pozitia 16</t>
  </si>
  <si>
    <t>SC Rulmenții SA Bârlad</t>
  </si>
  <si>
    <t>Sucursala A_20</t>
  </si>
  <si>
    <t>Întrerupere accidentală a serviciului de transport datorită impurităților pe conducta de racord la SRM Barboși</t>
  </si>
  <si>
    <t>Barboși</t>
  </si>
  <si>
    <t>SM0654D0</t>
  </si>
  <si>
    <t>Punere în siguranță a conductelor 8” și 10” Ocna Mureș - Aiud, zona Mirăslău</t>
  </si>
  <si>
    <t>Aiud</t>
  </si>
  <si>
    <t>SM0620D0</t>
  </si>
  <si>
    <r>
      <rPr>
        <strike/>
        <sz val="10"/>
        <rFont val="Arial Narrow"/>
        <family val="2"/>
      </rPr>
      <t>iulie - septembrie 2020</t>
    </r>
    <r>
      <rPr>
        <sz val="10"/>
        <rFont val="Arial Narrow"/>
        <family val="2"/>
      </rPr>
      <t xml:space="preserve">
26.03. - 26.04.2020</t>
    </r>
  </si>
  <si>
    <r>
      <rPr>
        <strike/>
        <sz val="10"/>
        <rFont val="Arial Narrow"/>
        <family val="2"/>
      </rPr>
      <t>Conform Programului de Modernizare, Dezvoltare și Investiții pe anul 2020 - 2022 aprobat</t>
    </r>
    <r>
      <rPr>
        <sz val="10"/>
        <rFont val="Arial Narrow"/>
        <family val="2"/>
      </rPr>
      <t xml:space="preserve">
Finalizare lucrări la sfârșitul lunii martie</t>
    </r>
  </si>
  <si>
    <r>
      <rPr>
        <strike/>
        <sz val="10"/>
        <color theme="1"/>
        <rFont val="Arial Narrow"/>
        <family val="2"/>
      </rPr>
      <t>Conform Programului de Modernizare, Dezvoltare și Investiții pe anul 2020 - 2022 aprobat</t>
    </r>
    <r>
      <rPr>
        <sz val="10"/>
        <color theme="1"/>
        <rFont val="Arial Narrow"/>
        <family val="2"/>
      </rPr>
      <t xml:space="preserve">
Finalizare lucrări la sfârșitul lunii martie</t>
    </r>
  </si>
  <si>
    <t>cf adresă ETCj 1979/26.02.2020 (DEX 355/26.02.2020)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</si>
</sst>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0.0%"/>
  </numFmts>
  <fonts count="14" x14ac:knownFonts="1">
    <font>
      <sz val="11"/>
      <color theme="1"/>
      <name val="Calibri"/>
      <family val="2"/>
      <scheme val="minor"/>
    </font>
    <font>
      <sz val="10"/>
      <color theme="1"/>
      <name val="Arial Narrow"/>
      <family val="2"/>
    </font>
    <font>
      <b/>
      <sz val="12"/>
      <color theme="1"/>
      <name val="Arial Narrow"/>
      <family val="2"/>
    </font>
    <font>
      <b/>
      <sz val="10"/>
      <color theme="1"/>
      <name val="Arial Narrow"/>
      <family val="2"/>
    </font>
    <font>
      <b/>
      <vertAlign val="subscript"/>
      <sz val="10"/>
      <color theme="1"/>
      <name val="Arial Narrow"/>
      <family val="2"/>
    </font>
    <font>
      <b/>
      <vertAlign val="superscript"/>
      <sz val="10"/>
      <color theme="1"/>
      <name val="Arial Narrow"/>
      <family val="2"/>
    </font>
    <font>
      <vertAlign val="subscript"/>
      <sz val="10"/>
      <color theme="1"/>
      <name val="Arial Narrow"/>
      <family val="2"/>
    </font>
    <font>
      <b/>
      <vertAlign val="subscript"/>
      <sz val="12"/>
      <color theme="1"/>
      <name val="Arial Narrow"/>
      <family val="2"/>
    </font>
    <font>
      <b/>
      <vertAlign val="superscript"/>
      <sz val="12"/>
      <color theme="1"/>
      <name val="Arial Narrow"/>
      <family val="2"/>
    </font>
    <font>
      <sz val="10"/>
      <name val="Arial Narrow"/>
      <family val="2"/>
    </font>
    <font>
      <sz val="8"/>
      <name val="Tahoma"/>
      <family val="2"/>
    </font>
    <font>
      <strike/>
      <sz val="10"/>
      <name val="Arial Narrow"/>
      <family val="2"/>
    </font>
    <font>
      <sz val="10"/>
      <color rgb="FF000000"/>
      <name val="Arial Narrow"/>
      <family val="2"/>
    </font>
    <font>
      <strike/>
      <sz val="10"/>
      <color theme="1"/>
      <name val="Arial Narrow"/>
      <family val="2"/>
    </font>
  </fonts>
  <fills count="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style="thin">
        <color indexed="64"/>
      </bottom>
      <diagonal/>
    </border>
  </borders>
  <cellStyleXfs count="2">
    <xf numFmtId="0" fontId="0" fillId="0" borderId="0"/>
    <xf numFmtId="1" fontId="10" fillId="0" borderId="38">
      <alignment vertical="center"/>
    </xf>
  </cellStyleXfs>
  <cellXfs count="746">
    <xf numFmtId="0" fontId="0" fillId="0" borderId="0" xfId="0"/>
    <xf numFmtId="0" fontId="1" fillId="0" borderId="0" xfId="0" applyFont="1" applyAlignment="1" applyProtection="1">
      <alignment horizontal="right" vertical="center"/>
    </xf>
    <xf numFmtId="14" fontId="1" fillId="0" borderId="0" xfId="0" applyNumberFormat="1" applyFont="1" applyAlignment="1" applyProtection="1">
      <alignment horizontal="center" vertical="center"/>
    </xf>
    <xf numFmtId="164" fontId="1" fillId="0" borderId="0" xfId="0" applyNumberFormat="1" applyFont="1" applyAlignment="1" applyProtection="1">
      <alignment horizontal="center" vertical="center"/>
    </xf>
    <xf numFmtId="0" fontId="3" fillId="0" borderId="0" xfId="0" applyFont="1" applyAlignment="1" applyProtection="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left" vertical="center"/>
    </xf>
    <xf numFmtId="14" fontId="3" fillId="0" borderId="8" xfId="0" applyNumberFormat="1" applyFont="1" applyBorder="1" applyAlignment="1" applyProtection="1">
      <alignment horizontal="center" vertical="center"/>
    </xf>
    <xf numFmtId="0" fontId="3" fillId="0" borderId="9" xfId="0" applyFont="1" applyBorder="1" applyAlignment="1" applyProtection="1">
      <alignment horizontal="left" vertical="center"/>
    </xf>
    <xf numFmtId="1" fontId="1" fillId="0" borderId="0" xfId="0" applyNumberFormat="1" applyFont="1" applyBorder="1" applyAlignment="1" applyProtection="1">
      <alignment horizontal="center" vertical="center" wrapText="1"/>
    </xf>
    <xf numFmtId="0" fontId="1" fillId="0" borderId="0" xfId="0" applyFont="1" applyAlignment="1" applyProtection="1">
      <alignment horizontal="left" vertical="center"/>
    </xf>
    <xf numFmtId="14" fontId="3" fillId="0" borderId="5" xfId="0" applyNumberFormat="1" applyFont="1" applyBorder="1" applyAlignment="1" applyProtection="1">
      <alignment horizontal="center" vertical="center"/>
    </xf>
    <xf numFmtId="0" fontId="3" fillId="0" borderId="7" xfId="0" applyFont="1" applyBorder="1" applyAlignment="1" applyProtection="1">
      <alignment horizontal="left" vertical="center"/>
    </xf>
    <xf numFmtId="0" fontId="3" fillId="0" borderId="0" xfId="0" applyFont="1" applyAlignment="1" applyProtection="1">
      <alignment vertical="center"/>
    </xf>
    <xf numFmtId="0" fontId="3" fillId="2" borderId="6" xfId="0" applyFont="1" applyFill="1" applyBorder="1" applyAlignment="1" applyProtection="1">
      <alignment horizontal="center" vertical="center" wrapText="1"/>
    </xf>
    <xf numFmtId="2" fontId="1" fillId="0" borderId="0" xfId="0" applyNumberFormat="1" applyFont="1" applyAlignment="1" applyProtection="1">
      <alignment horizontal="center" vertical="center"/>
    </xf>
    <xf numFmtId="0" fontId="1" fillId="0" borderId="11" xfId="0" applyFont="1" applyFill="1" applyBorder="1" applyAlignment="1" applyProtection="1">
      <alignment horizontal="center" vertical="center"/>
    </xf>
    <xf numFmtId="14" fontId="3" fillId="0" borderId="8" xfId="0" applyNumberFormat="1" applyFont="1" applyBorder="1" applyAlignment="1" applyProtection="1">
      <alignment horizontal="center" vertical="center" wrapText="1"/>
    </xf>
    <xf numFmtId="0" fontId="3" fillId="0" borderId="9" xfId="0" applyFont="1" applyBorder="1" applyAlignment="1" applyProtection="1">
      <alignment horizontal="left" vertical="center" wrapText="1"/>
    </xf>
    <xf numFmtId="0" fontId="1" fillId="0" borderId="0" xfId="0" applyFont="1" applyBorder="1" applyAlignment="1" applyProtection="1">
      <alignment horizontal="center" vertical="center" wrapText="1"/>
    </xf>
    <xf numFmtId="14" fontId="3" fillId="0" borderId="10" xfId="0" applyNumberFormat="1" applyFont="1" applyBorder="1" applyAlignment="1" applyProtection="1">
      <alignment horizontal="center" vertical="center" wrapText="1"/>
    </xf>
    <xf numFmtId="0" fontId="3" fillId="0" borderId="12" xfId="0" applyFont="1" applyBorder="1" applyAlignment="1" applyProtection="1">
      <alignment horizontal="left" vertical="center" wrapText="1"/>
    </xf>
    <xf numFmtId="0" fontId="2" fillId="2" borderId="7" xfId="0" applyFont="1" applyFill="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2" borderId="11" xfId="0" applyFont="1" applyFill="1" applyBorder="1" applyAlignment="1" applyProtection="1">
      <alignment horizontal="center" vertical="center" wrapText="1"/>
    </xf>
    <xf numFmtId="165" fontId="2" fillId="2" borderId="12" xfId="0" applyNumberFormat="1" applyFont="1" applyFill="1" applyBorder="1" applyAlignment="1" applyProtection="1">
      <alignment horizontal="center" vertical="center" wrapText="1"/>
    </xf>
    <xf numFmtId="1" fontId="1" fillId="0" borderId="0" xfId="0" applyNumberFormat="1" applyFont="1" applyFill="1" applyAlignment="1" applyProtection="1">
      <alignment horizontal="center" vertical="center"/>
    </xf>
    <xf numFmtId="2" fontId="1" fillId="0" borderId="0" xfId="0" applyNumberFormat="1" applyFont="1" applyFill="1" applyAlignment="1" applyProtection="1">
      <alignment horizontal="center" vertical="center"/>
    </xf>
    <xf numFmtId="2" fontId="3" fillId="0" borderId="0" xfId="0" applyNumberFormat="1" applyFont="1" applyFill="1" applyAlignment="1" applyProtection="1">
      <alignment vertical="center"/>
    </xf>
    <xf numFmtId="2" fontId="9" fillId="0" borderId="1" xfId="0" applyNumberFormat="1" applyFont="1" applyFill="1" applyBorder="1" applyAlignment="1" applyProtection="1">
      <alignment horizontal="center" vertical="center" wrapText="1"/>
    </xf>
    <xf numFmtId="2" fontId="9" fillId="0" borderId="11"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12" xfId="0" applyFont="1" applyFill="1" applyBorder="1" applyAlignment="1" applyProtection="1">
      <alignment horizontal="center" vertical="center"/>
    </xf>
    <xf numFmtId="2" fontId="1" fillId="0" borderId="0" xfId="0" applyNumberFormat="1" applyFont="1" applyFill="1" applyAlignment="1" applyProtection="1">
      <alignment horizontal="center" vertical="center" wrapText="1"/>
    </xf>
    <xf numFmtId="2" fontId="3" fillId="0" borderId="0" xfId="0" applyNumberFormat="1" applyFont="1" applyFill="1" applyAlignment="1" applyProtection="1">
      <alignment vertical="center" wrapText="1"/>
    </xf>
    <xf numFmtId="0" fontId="1" fillId="0" borderId="0" xfId="0" applyFont="1" applyFill="1" applyBorder="1" applyAlignment="1" applyProtection="1">
      <alignment horizontal="center" vertical="center" wrapText="1"/>
    </xf>
    <xf numFmtId="1" fontId="1" fillId="0" borderId="36"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wrapText="1"/>
    </xf>
    <xf numFmtId="1" fontId="1" fillId="0" borderId="35" xfId="0" applyNumberFormat="1" applyFont="1" applyFill="1" applyBorder="1" applyAlignment="1" applyProtection="1">
      <alignment horizontal="center" vertical="center"/>
    </xf>
    <xf numFmtId="1" fontId="3" fillId="0" borderId="0" xfId="0" applyNumberFormat="1" applyFont="1" applyFill="1" applyBorder="1" applyAlignment="1" applyProtection="1">
      <alignment horizontal="center" vertical="center" wrapText="1"/>
    </xf>
    <xf numFmtId="1" fontId="1" fillId="0" borderId="34" xfId="0" applyNumberFormat="1"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2" fontId="1" fillId="0" borderId="31" xfId="0" applyNumberFormat="1" applyFont="1" applyFill="1" applyBorder="1" applyAlignment="1" applyProtection="1">
      <alignment horizontal="center" vertical="center" wrapText="1"/>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4" fontId="9" fillId="0" borderId="31" xfId="0" applyNumberFormat="1"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3" fillId="2" borderId="33"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1" fontId="1" fillId="0" borderId="34" xfId="0" applyNumberFormat="1" applyFont="1" applyFill="1" applyBorder="1" applyAlignment="1" applyProtection="1">
      <alignment horizontal="center" vertical="center" wrapText="1"/>
    </xf>
    <xf numFmtId="1" fontId="1" fillId="0" borderId="40" xfId="0" applyNumberFormat="1" applyFont="1" applyFill="1" applyBorder="1" applyAlignment="1" applyProtection="1">
      <alignment horizontal="center" vertical="center" wrapText="1"/>
    </xf>
    <xf numFmtId="1" fontId="1" fillId="0" borderId="41" xfId="0" applyNumberFormat="1"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3" borderId="34" xfId="0" applyFont="1" applyFill="1" applyBorder="1" applyAlignment="1" applyProtection="1">
      <alignment horizontal="center" vertical="center"/>
    </xf>
    <xf numFmtId="0" fontId="1" fillId="3" borderId="35" xfId="0" applyFont="1" applyFill="1" applyBorder="1" applyAlignment="1" applyProtection="1">
      <alignment horizontal="center" vertical="center"/>
    </xf>
    <xf numFmtId="0" fontId="1" fillId="3" borderId="36" xfId="0" applyFont="1" applyFill="1" applyBorder="1" applyAlignment="1" applyProtection="1">
      <alignment horizontal="center" vertical="center"/>
    </xf>
    <xf numFmtId="1" fontId="1" fillId="0" borderId="35" xfId="0" applyNumberFormat="1" applyFont="1" applyFill="1" applyBorder="1" applyAlignment="1" applyProtection="1">
      <alignment horizontal="center" vertical="center" wrapText="1"/>
    </xf>
    <xf numFmtId="2" fontId="9" fillId="0" borderId="6" xfId="0" applyNumberFormat="1" applyFont="1" applyFill="1" applyBorder="1" applyAlignment="1" applyProtection="1">
      <alignment horizontal="center" vertical="center" wrapText="1"/>
    </xf>
    <xf numFmtId="0" fontId="9" fillId="0" borderId="34" xfId="0" applyFont="1" applyFill="1" applyBorder="1" applyAlignment="1" applyProtection="1">
      <alignment horizontal="center" vertical="center" wrapText="1"/>
    </xf>
    <xf numFmtId="0" fontId="9" fillId="0" borderId="35" xfId="0" applyFont="1" applyFill="1" applyBorder="1" applyAlignment="1" applyProtection="1">
      <alignment horizontal="center" vertical="center" wrapText="1"/>
    </xf>
    <xf numFmtId="0" fontId="9" fillId="0" borderId="35" xfId="0" applyFont="1" applyFill="1" applyBorder="1" applyAlignment="1" applyProtection="1">
      <alignment horizontal="left" vertical="center" wrapText="1"/>
    </xf>
    <xf numFmtId="2" fontId="9" fillId="0" borderId="35" xfId="0" applyNumberFormat="1" applyFont="1" applyFill="1" applyBorder="1" applyAlignment="1" applyProtection="1">
      <alignment horizontal="center" vertical="center" wrapText="1"/>
    </xf>
    <xf numFmtId="14" fontId="9" fillId="0" borderId="35" xfId="0" applyNumberFormat="1" applyFont="1" applyFill="1" applyBorder="1" applyAlignment="1" applyProtection="1">
      <alignment horizontal="center" vertical="center" wrapText="1"/>
    </xf>
    <xf numFmtId="164" fontId="9" fillId="0" borderId="35" xfId="0" applyNumberFormat="1"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14" fontId="9" fillId="0" borderId="40" xfId="0" applyNumberFormat="1" applyFont="1" applyFill="1" applyBorder="1" applyAlignment="1" applyProtection="1">
      <alignment horizontal="center" vertical="center"/>
    </xf>
    <xf numFmtId="164" fontId="9" fillId="0" borderId="35" xfId="0" applyNumberFormat="1" applyFont="1" applyFill="1" applyBorder="1" applyAlignment="1" applyProtection="1">
      <alignment horizontal="center" vertical="center"/>
    </xf>
    <xf numFmtId="14" fontId="9" fillId="0" borderId="35" xfId="0" applyNumberFormat="1" applyFont="1" applyFill="1" applyBorder="1" applyAlignment="1" applyProtection="1">
      <alignment horizontal="center" vertical="center"/>
    </xf>
    <xf numFmtId="14" fontId="9" fillId="0" borderId="30" xfId="0" applyNumberFormat="1" applyFont="1" applyFill="1" applyBorder="1" applyAlignment="1" applyProtection="1">
      <alignment horizontal="center" vertical="center"/>
    </xf>
    <xf numFmtId="164" fontId="9" fillId="0" borderId="6" xfId="0" applyNumberFormat="1" applyFont="1" applyFill="1" applyBorder="1" applyAlignment="1" applyProtection="1">
      <alignment horizontal="center" vertical="center"/>
    </xf>
    <xf numFmtId="14" fontId="9" fillId="0" borderId="6" xfId="0" applyNumberFormat="1" applyFont="1" applyFill="1" applyBorder="1" applyAlignment="1" applyProtection="1">
      <alignment horizontal="center" vertical="center"/>
    </xf>
    <xf numFmtId="14" fontId="9" fillId="0" borderId="31" xfId="0" applyNumberFormat="1" applyFont="1" applyFill="1" applyBorder="1" applyAlignment="1" applyProtection="1">
      <alignment horizontal="center" vertical="center"/>
    </xf>
    <xf numFmtId="164" fontId="9" fillId="0" borderId="11" xfId="0" applyNumberFormat="1" applyFont="1" applyFill="1" applyBorder="1" applyAlignment="1" applyProtection="1">
      <alignment horizontal="center" vertical="center"/>
    </xf>
    <xf numFmtId="14" fontId="9" fillId="0" borderId="11"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14" fontId="9" fillId="0" borderId="14" xfId="0" applyNumberFormat="1" applyFont="1" applyFill="1" applyBorder="1" applyAlignment="1" applyProtection="1">
      <alignment horizontal="center" vertical="center" wrapText="1"/>
    </xf>
    <xf numFmtId="164" fontId="9" fillId="0" borderId="14" xfId="0" applyNumberFormat="1" applyFont="1" applyFill="1" applyBorder="1" applyAlignment="1" applyProtection="1">
      <alignment horizontal="center" vertical="center" wrapText="1"/>
    </xf>
    <xf numFmtId="14" fontId="9" fillId="0" borderId="45" xfId="0" applyNumberFormat="1" applyFont="1" applyFill="1" applyBorder="1" applyAlignment="1" applyProtection="1">
      <alignment horizontal="center" vertical="center"/>
    </xf>
    <xf numFmtId="164" fontId="9" fillId="0" borderId="14" xfId="0" applyNumberFormat="1" applyFont="1" applyFill="1" applyBorder="1" applyAlignment="1" applyProtection="1">
      <alignment horizontal="center" vertical="center"/>
    </xf>
    <xf numFmtId="14" fontId="9" fillId="0" borderId="14" xfId="0" applyNumberFormat="1" applyFont="1" applyFill="1" applyBorder="1" applyAlignment="1" applyProtection="1">
      <alignment horizontal="center" vertical="center"/>
    </xf>
    <xf numFmtId="14" fontId="9" fillId="0" borderId="8" xfId="0" applyNumberFormat="1" applyFont="1" applyFill="1" applyBorder="1" applyAlignment="1" applyProtection="1">
      <alignment horizontal="center" vertical="center"/>
    </xf>
    <xf numFmtId="14" fontId="9" fillId="0" borderId="10" xfId="0" applyNumberFormat="1" applyFont="1" applyFill="1" applyBorder="1" applyAlignment="1" applyProtection="1">
      <alignment horizontal="center" vertical="center"/>
    </xf>
    <xf numFmtId="49" fontId="9" fillId="0" borderId="35" xfId="0" applyNumberFormat="1" applyFont="1" applyFill="1" applyBorder="1" applyAlignment="1" applyProtection="1">
      <alignment horizontal="center" vertical="center" wrapText="1"/>
    </xf>
    <xf numFmtId="2" fontId="1" fillId="0" borderId="34" xfId="0" applyNumberFormat="1" applyFont="1" applyFill="1" applyBorder="1" applyAlignment="1" applyProtection="1">
      <alignment horizontal="center" vertical="center"/>
    </xf>
    <xf numFmtId="0" fontId="1" fillId="0" borderId="35" xfId="0" applyFont="1" applyFill="1" applyBorder="1" applyAlignment="1" applyProtection="1">
      <alignment horizontal="center" vertical="center"/>
    </xf>
    <xf numFmtId="0" fontId="1" fillId="0" borderId="36" xfId="0" applyFont="1" applyFill="1" applyBorder="1" applyAlignment="1" applyProtection="1">
      <alignment horizontal="center" vertical="center"/>
    </xf>
    <xf numFmtId="2" fontId="1" fillId="0" borderId="40" xfId="0" applyNumberFormat="1" applyFont="1" applyFill="1" applyBorder="1" applyAlignment="1" applyProtection="1">
      <alignment horizontal="center" vertical="center"/>
    </xf>
    <xf numFmtId="0" fontId="1" fillId="0" borderId="41" xfId="0" applyFont="1" applyFill="1" applyBorder="1" applyAlignment="1" applyProtection="1">
      <alignment horizontal="center" vertical="center"/>
    </xf>
    <xf numFmtId="2" fontId="1" fillId="0" borderId="34" xfId="0" applyNumberFormat="1" applyFont="1" applyFill="1" applyBorder="1" applyAlignment="1" applyProtection="1">
      <alignment horizontal="center" vertical="center" wrapText="1"/>
    </xf>
    <xf numFmtId="2" fontId="1" fillId="0" borderId="40" xfId="0" applyNumberFormat="1" applyFont="1" applyFill="1" applyBorder="1" applyAlignment="1" applyProtection="1">
      <alignment horizontal="center" vertical="center" wrapText="1"/>
    </xf>
    <xf numFmtId="0" fontId="1" fillId="0" borderId="35" xfId="0" applyFont="1" applyFill="1" applyBorder="1" applyAlignment="1" applyProtection="1">
      <alignment horizontal="center" vertical="center" wrapText="1"/>
    </xf>
    <xf numFmtId="2" fontId="1" fillId="0" borderId="15" xfId="0" applyNumberFormat="1"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2" fontId="1" fillId="0" borderId="49" xfId="0" applyNumberFormat="1" applyFont="1" applyFill="1" applyBorder="1" applyAlignment="1" applyProtection="1">
      <alignment horizontal="center" vertical="center"/>
    </xf>
    <xf numFmtId="0" fontId="1" fillId="0" borderId="50" xfId="0" applyFont="1" applyFill="1" applyBorder="1" applyAlignment="1" applyProtection="1">
      <alignment horizontal="center" vertical="center"/>
    </xf>
    <xf numFmtId="14" fontId="9" fillId="0" borderId="30" xfId="0" applyNumberFormat="1" applyFont="1" applyFill="1" applyBorder="1" applyAlignment="1" applyProtection="1">
      <alignment horizontal="center" vertical="center" wrapText="1"/>
    </xf>
    <xf numFmtId="1" fontId="9" fillId="0" borderId="6" xfId="0" applyNumberFormat="1" applyFont="1" applyFill="1" applyBorder="1" applyAlignment="1" applyProtection="1">
      <alignment horizontal="center" vertical="center" wrapText="1"/>
    </xf>
    <xf numFmtId="0" fontId="9" fillId="0" borderId="46" xfId="0" applyFont="1" applyFill="1" applyBorder="1" applyAlignment="1" applyProtection="1">
      <alignment horizontal="center" vertical="center" wrapText="1"/>
    </xf>
    <xf numFmtId="0" fontId="9" fillId="0" borderId="42" xfId="0" applyFont="1" applyFill="1" applyBorder="1" applyAlignment="1" applyProtection="1">
      <alignment horizontal="left" vertical="center" wrapText="1"/>
    </xf>
    <xf numFmtId="14" fontId="9" fillId="0" borderId="42" xfId="0" applyNumberFormat="1" applyFont="1" applyFill="1" applyBorder="1" applyAlignment="1" applyProtection="1">
      <alignment horizontal="center" vertical="center" wrapText="1"/>
    </xf>
    <xf numFmtId="164" fontId="9" fillId="0" borderId="42" xfId="0" applyNumberFormat="1" applyFont="1" applyFill="1" applyBorder="1" applyAlignment="1" applyProtection="1">
      <alignment horizontal="center" vertical="center" wrapText="1"/>
    </xf>
    <xf numFmtId="14" fontId="9" fillId="0" borderId="47" xfId="0" applyNumberFormat="1" applyFont="1" applyFill="1" applyBorder="1" applyAlignment="1" applyProtection="1">
      <alignment horizontal="center" vertical="center" wrapText="1"/>
    </xf>
    <xf numFmtId="14" fontId="9" fillId="0" borderId="20"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xf>
    <xf numFmtId="1" fontId="1" fillId="0" borderId="0" xfId="0" applyNumberFormat="1" applyFont="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Alignment="1" applyProtection="1">
      <alignment horizontal="center" vertical="center"/>
    </xf>
    <xf numFmtId="1" fontId="1" fillId="0" borderId="0" xfId="0" applyNumberFormat="1" applyFont="1" applyBorder="1" applyAlignment="1" applyProtection="1">
      <alignment horizontal="center" vertical="center"/>
    </xf>
    <xf numFmtId="0" fontId="1" fillId="0" borderId="0" xfId="0" applyFont="1" applyFill="1" applyBorder="1" applyAlignment="1" applyProtection="1">
      <alignment horizontal="center" vertical="center"/>
    </xf>
    <xf numFmtId="14" fontId="9" fillId="0" borderId="1" xfId="0" applyNumberFormat="1" applyFont="1" applyFill="1" applyBorder="1" applyAlignment="1" applyProtection="1">
      <alignment horizontal="center" vertical="center"/>
    </xf>
    <xf numFmtId="164" fontId="9" fillId="0" borderId="1" xfId="0" applyNumberFormat="1" applyFont="1" applyFill="1" applyBorder="1" applyAlignment="1" applyProtection="1">
      <alignment horizontal="center" vertical="center"/>
    </xf>
    <xf numFmtId="14" fontId="9" fillId="0" borderId="20" xfId="0" applyNumberFormat="1" applyFont="1" applyFill="1" applyBorder="1" applyAlignment="1" applyProtection="1">
      <alignment horizontal="center" vertical="center"/>
    </xf>
    <xf numFmtId="0" fontId="9" fillId="0" borderId="7"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xf>
    <xf numFmtId="0" fontId="9" fillId="0" borderId="6"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9" fillId="0" borderId="11" xfId="0" applyFont="1" applyFill="1" applyBorder="1" applyAlignment="1" applyProtection="1">
      <alignment horizontal="center" vertical="center" wrapText="1"/>
    </xf>
    <xf numFmtId="0" fontId="9" fillId="0" borderId="11" xfId="0" applyFont="1" applyFill="1" applyBorder="1" applyAlignment="1" applyProtection="1">
      <alignment horizontal="left" vertical="center" wrapText="1"/>
    </xf>
    <xf numFmtId="0" fontId="1" fillId="0" borderId="2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9" fillId="0" borderId="5" xfId="0" applyFont="1" applyFill="1" applyBorder="1" applyAlignment="1" applyProtection="1">
      <alignment horizontal="center" vertical="center" wrapText="1"/>
    </xf>
    <xf numFmtId="14" fontId="9" fillId="0" borderId="6" xfId="0" applyNumberFormat="1" applyFont="1" applyFill="1" applyBorder="1" applyAlignment="1" applyProtection="1">
      <alignment horizontal="center" vertical="center" wrapText="1"/>
    </xf>
    <xf numFmtId="164" fontId="9" fillId="0" borderId="6" xfId="0" applyNumberFormat="1" applyFont="1" applyFill="1" applyBorder="1" applyAlignment="1" applyProtection="1">
      <alignment horizontal="center" vertical="center" wrapText="1"/>
    </xf>
    <xf numFmtId="14" fontId="9" fillId="0" borderId="1" xfId="0" applyNumberFormat="1" applyFont="1" applyFill="1" applyBorder="1" applyAlignment="1" applyProtection="1">
      <alignment horizontal="center" vertical="center" wrapText="1"/>
    </xf>
    <xf numFmtId="164" fontId="9" fillId="0" borderId="1" xfId="0" applyNumberFormat="1" applyFont="1" applyFill="1" applyBorder="1" applyAlignment="1" applyProtection="1">
      <alignment horizontal="center" vertical="center" wrapText="1"/>
    </xf>
    <xf numFmtId="2" fontId="1" fillId="0" borderId="21" xfId="0" applyNumberFormat="1" applyFont="1" applyFill="1" applyBorder="1" applyAlignment="1" applyProtection="1">
      <alignment horizontal="center" vertical="center"/>
    </xf>
    <xf numFmtId="2" fontId="1" fillId="0" borderId="4" xfId="0" applyNumberFormat="1" applyFont="1" applyFill="1" applyBorder="1" applyAlignment="1" applyProtection="1">
      <alignment horizontal="center" vertical="center"/>
    </xf>
    <xf numFmtId="14" fontId="9" fillId="0" borderId="11" xfId="0" applyNumberFormat="1" applyFont="1" applyFill="1" applyBorder="1" applyAlignment="1" applyProtection="1">
      <alignment horizontal="center" vertical="center" wrapText="1"/>
    </xf>
    <xf numFmtId="164" fontId="9" fillId="0" borderId="11" xfId="0" applyNumberFormat="1"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2" fontId="1" fillId="0" borderId="21" xfId="0" applyNumberFormat="1" applyFont="1" applyFill="1" applyBorder="1" applyAlignment="1" applyProtection="1">
      <alignment horizontal="center" vertical="center" wrapText="1"/>
    </xf>
    <xf numFmtId="2" fontId="1" fillId="0" borderId="4" xfId="0" applyNumberFormat="1"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0" borderId="33" xfId="0" applyFont="1" applyFill="1" applyBorder="1" applyAlignment="1" applyProtection="1">
      <alignment horizontal="left" vertical="center" wrapText="1"/>
    </xf>
    <xf numFmtId="2" fontId="9" fillId="0" borderId="33" xfId="0" applyNumberFormat="1" applyFont="1" applyFill="1" applyBorder="1" applyAlignment="1" applyProtection="1">
      <alignment horizontal="center" vertical="center" wrapText="1"/>
    </xf>
    <xf numFmtId="14" fontId="9" fillId="0" borderId="33" xfId="0" applyNumberFormat="1" applyFont="1" applyFill="1" applyBorder="1" applyAlignment="1" applyProtection="1">
      <alignment horizontal="center" vertical="center" wrapText="1"/>
    </xf>
    <xf numFmtId="164" fontId="9" fillId="0" borderId="33" xfId="0" applyNumberFormat="1" applyFont="1" applyFill="1" applyBorder="1" applyAlignment="1" applyProtection="1">
      <alignment horizontal="center" vertical="center" wrapText="1"/>
    </xf>
    <xf numFmtId="0" fontId="9" fillId="0" borderId="6" xfId="0" applyFont="1" applyFill="1" applyBorder="1" applyAlignment="1" applyProtection="1">
      <alignment horizontal="left" vertical="center" wrapText="1"/>
    </xf>
    <xf numFmtId="0" fontId="9" fillId="0" borderId="22" xfId="0" applyFont="1" applyFill="1" applyBorder="1" applyAlignment="1" applyProtection="1">
      <alignment horizontal="center" vertical="center" wrapText="1"/>
    </xf>
    <xf numFmtId="2" fontId="1" fillId="0" borderId="39" xfId="0" applyNumberFormat="1"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2" fontId="1" fillId="0" borderId="45" xfId="0" applyNumberFormat="1"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2" fontId="1" fillId="0" borderId="5" xfId="0" applyNumberFormat="1"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2" fontId="1" fillId="0" borderId="30" xfId="0" applyNumberFormat="1" applyFont="1" applyFill="1" applyBorder="1" applyAlignment="1" applyProtection="1">
      <alignment horizontal="center" vertical="center"/>
    </xf>
    <xf numFmtId="0" fontId="1" fillId="0" borderId="37" xfId="0" applyFont="1" applyFill="1" applyBorder="1" applyAlignment="1" applyProtection="1">
      <alignment horizontal="center" vertical="center"/>
    </xf>
    <xf numFmtId="2" fontId="1" fillId="0" borderId="46" xfId="0" applyNumberFormat="1" applyFont="1" applyFill="1" applyBorder="1" applyAlignment="1" applyProtection="1">
      <alignment horizontal="center" vertical="center"/>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2" fontId="1" fillId="0" borderId="47" xfId="0" applyNumberFormat="1" applyFont="1" applyFill="1" applyBorder="1" applyAlignment="1" applyProtection="1">
      <alignment horizontal="center" vertical="center"/>
    </xf>
    <xf numFmtId="0" fontId="1" fillId="0" borderId="48" xfId="0" applyFont="1" applyFill="1" applyBorder="1" applyAlignment="1" applyProtection="1">
      <alignment horizontal="center" vertical="center"/>
    </xf>
    <xf numFmtId="2" fontId="1" fillId="0" borderId="39" xfId="0" applyNumberFormat="1" applyFont="1" applyFill="1" applyBorder="1" applyAlignment="1" applyProtection="1">
      <alignment horizontal="center" vertical="center" wrapText="1"/>
    </xf>
    <xf numFmtId="2" fontId="1" fillId="0" borderId="45" xfId="0" applyNumberFormat="1" applyFont="1" applyFill="1" applyBorder="1" applyAlignment="1" applyProtection="1">
      <alignment horizontal="center" vertical="center" wrapText="1"/>
    </xf>
    <xf numFmtId="2" fontId="1" fillId="0" borderId="5" xfId="0" applyNumberFormat="1" applyFont="1" applyFill="1" applyBorder="1" applyAlignment="1" applyProtection="1">
      <alignment horizontal="center" vertical="center" wrapText="1"/>
    </xf>
    <xf numFmtId="2" fontId="1" fillId="0" borderId="46" xfId="0" applyNumberFormat="1" applyFont="1" applyFill="1" applyBorder="1" applyAlignment="1" applyProtection="1">
      <alignment horizontal="center" vertical="center" wrapText="1"/>
    </xf>
    <xf numFmtId="2" fontId="1" fillId="0" borderId="47" xfId="0" applyNumberFormat="1" applyFont="1" applyFill="1" applyBorder="1" applyAlignment="1" applyProtection="1">
      <alignment horizontal="center" vertical="center" wrapText="1"/>
    </xf>
    <xf numFmtId="14" fontId="9" fillId="0" borderId="4" xfId="0" applyNumberFormat="1" applyFont="1" applyFill="1" applyBorder="1" applyAlignment="1" applyProtection="1">
      <alignment horizontal="center" vertical="center" wrapText="1"/>
    </xf>
    <xf numFmtId="14" fontId="9" fillId="0" borderId="5" xfId="0" applyNumberFormat="1" applyFont="1" applyFill="1" applyBorder="1" applyAlignment="1" applyProtection="1">
      <alignment horizontal="center" vertical="center" wrapText="1"/>
    </xf>
    <xf numFmtId="14" fontId="9" fillId="0" borderId="8" xfId="0" applyNumberFormat="1" applyFont="1" applyFill="1" applyBorder="1" applyAlignment="1" applyProtection="1">
      <alignment horizontal="center" vertical="center" wrapText="1"/>
    </xf>
    <xf numFmtId="14" fontId="9" fillId="0" borderId="10" xfId="0" applyNumberFormat="1"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2" fontId="9" fillId="0" borderId="42" xfId="0" applyNumberFormat="1" applyFont="1" applyFill="1" applyBorder="1" applyAlignment="1" applyProtection="1">
      <alignment horizontal="center" vertical="center" wrapText="1"/>
    </xf>
    <xf numFmtId="2" fontId="9" fillId="0" borderId="13" xfId="0" applyNumberFormat="1" applyFont="1" applyFill="1" applyBorder="1" applyAlignment="1" applyProtection="1">
      <alignment horizontal="center" vertical="center" wrapText="1"/>
    </xf>
    <xf numFmtId="14" fontId="9" fillId="0" borderId="45"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2" fontId="1" fillId="0" borderId="20" xfId="0" applyNumberFormat="1"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wrapText="1"/>
    </xf>
    <xf numFmtId="2" fontId="1" fillId="0" borderId="20" xfId="0" applyNumberFormat="1" applyFont="1" applyFill="1" applyBorder="1" applyAlignment="1" applyProtection="1">
      <alignment horizontal="center" vertical="center" wrapText="1"/>
    </xf>
    <xf numFmtId="14" fontId="9" fillId="0" borderId="21" xfId="0" applyNumberFormat="1" applyFont="1" applyFill="1" applyBorder="1" applyAlignment="1" applyProtection="1">
      <alignment horizontal="center" vertical="center" wrapText="1"/>
    </xf>
    <xf numFmtId="0" fontId="9" fillId="0" borderId="37" xfId="0" applyFont="1" applyFill="1" applyBorder="1" applyAlignment="1" applyProtection="1">
      <alignment horizontal="center" vertical="center" wrapText="1"/>
    </xf>
    <xf numFmtId="14" fontId="9" fillId="0" borderId="5" xfId="0" applyNumberFormat="1" applyFont="1" applyFill="1" applyBorder="1" applyAlignment="1" applyProtection="1">
      <alignment horizontal="center" vertical="center"/>
    </xf>
    <xf numFmtId="0" fontId="9" fillId="0" borderId="41" xfId="0" applyFont="1" applyFill="1" applyBorder="1" applyAlignment="1" applyProtection="1">
      <alignment horizontal="center" vertical="center" wrapText="1"/>
    </xf>
    <xf numFmtId="49" fontId="9" fillId="0" borderId="6" xfId="0" applyNumberFormat="1" applyFont="1" applyFill="1" applyBorder="1" applyAlignment="1" applyProtection="1">
      <alignment horizontal="center" vertical="center" wrapText="1"/>
    </xf>
    <xf numFmtId="14" fontId="1" fillId="0" borderId="30" xfId="0" applyNumberFormat="1" applyFont="1" applyBorder="1" applyAlignment="1" applyProtection="1">
      <alignment horizontal="center" vertical="center"/>
    </xf>
    <xf numFmtId="164" fontId="1" fillId="0" borderId="6" xfId="0" applyNumberFormat="1" applyFont="1" applyBorder="1" applyAlignment="1" applyProtection="1">
      <alignment horizontal="center" vertical="center"/>
    </xf>
    <xf numFmtId="14" fontId="1" fillId="0" borderId="6" xfId="0" applyNumberFormat="1" applyFont="1" applyBorder="1" applyAlignment="1" applyProtection="1">
      <alignment horizontal="center" vertical="center"/>
    </xf>
    <xf numFmtId="164" fontId="1" fillId="0" borderId="37" xfId="0" applyNumberFormat="1" applyFont="1" applyBorder="1" applyAlignment="1" applyProtection="1">
      <alignment horizontal="center" vertical="center"/>
    </xf>
    <xf numFmtId="14" fontId="1" fillId="0" borderId="5" xfId="0" applyNumberFormat="1" applyFont="1" applyBorder="1" applyAlignment="1" applyProtection="1">
      <alignment horizontal="center" vertical="center"/>
    </xf>
    <xf numFmtId="164" fontId="1" fillId="0" borderId="7" xfId="0" applyNumberFormat="1" applyFont="1" applyBorder="1" applyAlignment="1" applyProtection="1">
      <alignment horizontal="center" vertical="center"/>
    </xf>
    <xf numFmtId="1" fontId="1" fillId="0" borderId="51" xfId="0" applyNumberFormat="1" applyFont="1" applyBorder="1" applyAlignment="1" applyProtection="1">
      <alignment horizontal="center" vertical="center"/>
    </xf>
    <xf numFmtId="1" fontId="1" fillId="0" borderId="52" xfId="0" applyNumberFormat="1" applyFont="1" applyBorder="1" applyAlignment="1" applyProtection="1">
      <alignment horizontal="center" vertical="center"/>
    </xf>
    <xf numFmtId="14" fontId="1" fillId="0" borderId="20" xfId="0" applyNumberFormat="1" applyFont="1" applyBorder="1" applyAlignment="1" applyProtection="1">
      <alignment horizontal="center" vertical="center"/>
    </xf>
    <xf numFmtId="164" fontId="1" fillId="0" borderId="1" xfId="0" applyNumberFormat="1" applyFont="1" applyBorder="1" applyAlignment="1" applyProtection="1">
      <alignment horizontal="center" vertical="center"/>
    </xf>
    <xf numFmtId="14" fontId="1" fillId="0" borderId="1" xfId="0" applyNumberFormat="1" applyFont="1" applyBorder="1" applyAlignment="1" applyProtection="1">
      <alignment horizontal="center" vertical="center"/>
    </xf>
    <xf numFmtId="164" fontId="1" fillId="0" borderId="18" xfId="0" applyNumberFormat="1" applyFont="1" applyBorder="1" applyAlignment="1" applyProtection="1">
      <alignment horizontal="center" vertical="center"/>
    </xf>
    <xf numFmtId="14" fontId="1" fillId="0" borderId="8" xfId="0" applyNumberFormat="1" applyFont="1" applyBorder="1" applyAlignment="1" applyProtection="1">
      <alignment horizontal="center" vertical="center"/>
    </xf>
    <xf numFmtId="164" fontId="1" fillId="0" borderId="9" xfId="0" applyNumberFormat="1" applyFont="1" applyBorder="1" applyAlignment="1" applyProtection="1">
      <alignment horizontal="center" vertical="center"/>
    </xf>
    <xf numFmtId="1" fontId="1" fillId="0" borderId="54" xfId="0" applyNumberFormat="1" applyFont="1" applyBorder="1" applyAlignment="1" applyProtection="1">
      <alignment horizontal="center" vertical="center"/>
    </xf>
    <xf numFmtId="1" fontId="1" fillId="0" borderId="55" xfId="0" applyNumberFormat="1" applyFont="1" applyBorder="1" applyAlignment="1" applyProtection="1">
      <alignment horizontal="center" vertical="center"/>
    </xf>
    <xf numFmtId="14" fontId="1" fillId="0" borderId="31" xfId="0" applyNumberFormat="1" applyFont="1" applyBorder="1" applyAlignment="1" applyProtection="1">
      <alignment horizontal="center" vertical="center"/>
    </xf>
    <xf numFmtId="164" fontId="1" fillId="0" borderId="11" xfId="0" applyNumberFormat="1" applyFont="1" applyBorder="1" applyAlignment="1" applyProtection="1">
      <alignment horizontal="center" vertical="center"/>
    </xf>
    <xf numFmtId="14" fontId="1" fillId="0" borderId="11" xfId="0" applyNumberFormat="1" applyFont="1" applyBorder="1" applyAlignment="1" applyProtection="1">
      <alignment horizontal="center" vertical="center"/>
    </xf>
    <xf numFmtId="164" fontId="1" fillId="0" borderId="19" xfId="0" applyNumberFormat="1" applyFont="1" applyBorder="1" applyAlignment="1" applyProtection="1">
      <alignment horizontal="center" vertical="center"/>
    </xf>
    <xf numFmtId="14" fontId="1" fillId="0" borderId="10" xfId="0" applyNumberFormat="1" applyFont="1" applyBorder="1" applyAlignment="1" applyProtection="1">
      <alignment horizontal="center" vertical="center"/>
    </xf>
    <xf numFmtId="164" fontId="1" fillId="0" borderId="12" xfId="0" applyNumberFormat="1" applyFont="1" applyBorder="1" applyAlignment="1" applyProtection="1">
      <alignment horizontal="center" vertical="center"/>
    </xf>
    <xf numFmtId="1" fontId="1" fillId="0" borderId="57" xfId="0" applyNumberFormat="1" applyFont="1" applyBorder="1" applyAlignment="1" applyProtection="1">
      <alignment horizontal="center" vertical="center"/>
    </xf>
    <xf numFmtId="1" fontId="1" fillId="0" borderId="58" xfId="0" applyNumberFormat="1" applyFont="1" applyBorder="1" applyAlignment="1" applyProtection="1">
      <alignment horizontal="center" vertical="center"/>
    </xf>
    <xf numFmtId="164" fontId="9" fillId="0" borderId="37" xfId="0" applyNumberFormat="1" applyFont="1" applyFill="1" applyBorder="1" applyAlignment="1" applyProtection="1">
      <alignment horizontal="center" vertical="center" wrapText="1"/>
    </xf>
    <xf numFmtId="164" fontId="9" fillId="0" borderId="18" xfId="0" applyNumberFormat="1" applyFont="1" applyFill="1" applyBorder="1" applyAlignment="1" applyProtection="1">
      <alignment horizontal="center" vertical="center" wrapText="1"/>
    </xf>
    <xf numFmtId="164" fontId="9" fillId="0" borderId="19" xfId="0" applyNumberFormat="1" applyFont="1" applyFill="1" applyBorder="1" applyAlignment="1" applyProtection="1">
      <alignment horizontal="center" vertical="center" wrapText="1"/>
    </xf>
    <xf numFmtId="164" fontId="9" fillId="0" borderId="48" xfId="0" applyNumberFormat="1" applyFont="1" applyFill="1" applyBorder="1" applyAlignment="1" applyProtection="1">
      <alignment horizontal="center" vertical="center" wrapText="1"/>
    </xf>
    <xf numFmtId="164" fontId="9" fillId="0" borderId="44" xfId="0" applyNumberFormat="1" applyFont="1" applyFill="1" applyBorder="1" applyAlignment="1" applyProtection="1">
      <alignment horizontal="center" vertical="center" wrapText="1"/>
    </xf>
    <xf numFmtId="164" fontId="9" fillId="0" borderId="3" xfId="0" applyNumberFormat="1" applyFont="1" applyFill="1" applyBorder="1" applyAlignment="1" applyProtection="1">
      <alignment horizontal="center" vertical="center" wrapText="1"/>
    </xf>
    <xf numFmtId="164" fontId="9" fillId="0" borderId="37" xfId="0" applyNumberFormat="1" applyFont="1" applyFill="1" applyBorder="1" applyAlignment="1" applyProtection="1">
      <alignment horizontal="center" vertical="center"/>
    </xf>
    <xf numFmtId="164" fontId="9" fillId="0" borderId="18" xfId="0" applyNumberFormat="1" applyFont="1" applyFill="1" applyBorder="1" applyAlignment="1" applyProtection="1">
      <alignment horizontal="center" vertical="center"/>
    </xf>
    <xf numFmtId="164" fontId="9" fillId="0" borderId="19" xfId="0" applyNumberFormat="1" applyFont="1" applyFill="1" applyBorder="1" applyAlignment="1" applyProtection="1">
      <alignment horizontal="center" vertical="center"/>
    </xf>
    <xf numFmtId="164" fontId="9" fillId="0" borderId="44" xfId="0" applyNumberFormat="1" applyFont="1" applyFill="1" applyBorder="1" applyAlignment="1" applyProtection="1">
      <alignment horizontal="center" vertical="center"/>
    </xf>
    <xf numFmtId="164" fontId="9" fillId="0" borderId="41" xfId="0" applyNumberFormat="1" applyFont="1" applyFill="1" applyBorder="1" applyAlignment="1" applyProtection="1">
      <alignment horizontal="center" vertical="center"/>
    </xf>
    <xf numFmtId="164" fontId="9" fillId="0" borderId="7" xfId="0" applyNumberFormat="1" applyFont="1" applyFill="1" applyBorder="1" applyAlignment="1" applyProtection="1">
      <alignment horizontal="center" vertical="center" wrapText="1"/>
    </xf>
    <xf numFmtId="164" fontId="9" fillId="0" borderId="9" xfId="0" applyNumberFormat="1" applyFont="1" applyFill="1" applyBorder="1" applyAlignment="1" applyProtection="1">
      <alignment horizontal="center" vertical="center" wrapText="1"/>
    </xf>
    <xf numFmtId="164" fontId="9" fillId="0" borderId="12" xfId="0" applyNumberFormat="1" applyFont="1" applyFill="1" applyBorder="1" applyAlignment="1" applyProtection="1">
      <alignment horizontal="center" vertical="center" wrapText="1"/>
    </xf>
    <xf numFmtId="14" fontId="9" fillId="0" borderId="46" xfId="0" applyNumberFormat="1" applyFont="1" applyFill="1" applyBorder="1" applyAlignment="1" applyProtection="1">
      <alignment horizontal="center" vertical="center" wrapText="1"/>
    </xf>
    <xf numFmtId="164" fontId="9" fillId="0" borderId="43" xfId="0" applyNumberFormat="1" applyFont="1" applyFill="1" applyBorder="1" applyAlignment="1" applyProtection="1">
      <alignment horizontal="center" vertical="center" wrapText="1"/>
    </xf>
    <xf numFmtId="14" fontId="9" fillId="0" borderId="39" xfId="0" applyNumberFormat="1" applyFont="1" applyFill="1" applyBorder="1" applyAlignment="1" applyProtection="1">
      <alignment horizontal="center" vertical="center" wrapText="1"/>
    </xf>
    <xf numFmtId="164" fontId="9" fillId="0" borderId="17" xfId="0" applyNumberFormat="1" applyFont="1" applyFill="1" applyBorder="1" applyAlignment="1" applyProtection="1">
      <alignment horizontal="center" vertical="center" wrapText="1"/>
    </xf>
    <xf numFmtId="164" fontId="9" fillId="0" borderId="22" xfId="0" applyNumberFormat="1" applyFont="1" applyFill="1" applyBorder="1" applyAlignment="1" applyProtection="1">
      <alignment horizontal="center" vertical="center" wrapText="1"/>
    </xf>
    <xf numFmtId="164" fontId="9" fillId="0" borderId="7" xfId="0" applyNumberFormat="1" applyFont="1" applyFill="1" applyBorder="1" applyAlignment="1" applyProtection="1">
      <alignment horizontal="center" vertical="center"/>
    </xf>
    <xf numFmtId="164" fontId="9" fillId="0" borderId="9" xfId="0" applyNumberFormat="1" applyFont="1" applyFill="1" applyBorder="1" applyAlignment="1" applyProtection="1">
      <alignment horizontal="center" vertical="center"/>
    </xf>
    <xf numFmtId="164" fontId="9" fillId="0" borderId="12" xfId="0" applyNumberFormat="1" applyFont="1" applyFill="1" applyBorder="1" applyAlignment="1" applyProtection="1">
      <alignment horizontal="center" vertical="center"/>
    </xf>
    <xf numFmtId="14" fontId="9" fillId="0" borderId="39" xfId="0" applyNumberFormat="1" applyFont="1" applyFill="1" applyBorder="1" applyAlignment="1" applyProtection="1">
      <alignment horizontal="center" vertical="center"/>
    </xf>
    <xf numFmtId="164" fontId="9" fillId="0" borderId="17" xfId="0" applyNumberFormat="1" applyFont="1" applyFill="1" applyBorder="1" applyAlignment="1" applyProtection="1">
      <alignment horizontal="center" vertical="center"/>
    </xf>
    <xf numFmtId="14" fontId="9" fillId="0" borderId="34" xfId="0" applyNumberFormat="1" applyFont="1" applyFill="1" applyBorder="1" applyAlignment="1" applyProtection="1">
      <alignment horizontal="center" vertical="center"/>
    </xf>
    <xf numFmtId="164" fontId="9" fillId="0" borderId="36" xfId="0" applyNumberFormat="1" applyFont="1" applyFill="1" applyBorder="1" applyAlignment="1" applyProtection="1">
      <alignment horizontal="center" vertical="center"/>
    </xf>
    <xf numFmtId="1" fontId="9" fillId="0" borderId="52" xfId="0" applyNumberFormat="1" applyFont="1" applyFill="1" applyBorder="1" applyAlignment="1" applyProtection="1">
      <alignment horizontal="center" vertical="center" wrapText="1"/>
    </xf>
    <xf numFmtId="1" fontId="9" fillId="0" borderId="55" xfId="0" applyNumberFormat="1" applyFont="1" applyFill="1" applyBorder="1" applyAlignment="1" applyProtection="1">
      <alignment horizontal="center" vertical="center" wrapText="1"/>
    </xf>
    <xf numFmtId="1" fontId="9" fillId="0" borderId="58" xfId="0" applyNumberFormat="1" applyFont="1" applyFill="1" applyBorder="1" applyAlignment="1" applyProtection="1">
      <alignment horizontal="center" vertical="center" wrapText="1"/>
    </xf>
    <xf numFmtId="1" fontId="9" fillId="0" borderId="61" xfId="0" applyNumberFormat="1" applyFont="1" applyFill="1" applyBorder="1" applyAlignment="1" applyProtection="1">
      <alignment horizontal="center" vertical="center" wrapText="1"/>
    </xf>
    <xf numFmtId="1" fontId="9" fillId="0" borderId="62" xfId="0" applyNumberFormat="1" applyFont="1" applyFill="1" applyBorder="1" applyAlignment="1" applyProtection="1">
      <alignment horizontal="center" vertical="center" wrapText="1"/>
    </xf>
    <xf numFmtId="1" fontId="9" fillId="0" borderId="63" xfId="0" applyNumberFormat="1" applyFont="1" applyFill="1" applyBorder="1" applyAlignment="1" applyProtection="1">
      <alignment horizontal="center" vertical="center" wrapText="1"/>
    </xf>
    <xf numFmtId="1" fontId="9" fillId="0" borderId="52" xfId="0" applyNumberFormat="1" applyFont="1" applyFill="1" applyBorder="1" applyAlignment="1" applyProtection="1">
      <alignment horizontal="center" vertical="center"/>
    </xf>
    <xf numFmtId="1" fontId="9" fillId="0" borderId="55" xfId="0" applyNumberFormat="1" applyFont="1" applyFill="1" applyBorder="1" applyAlignment="1" applyProtection="1">
      <alignment horizontal="center" vertical="center"/>
    </xf>
    <xf numFmtId="1" fontId="9" fillId="0" borderId="58" xfId="0" applyNumberFormat="1" applyFont="1" applyFill="1" applyBorder="1" applyAlignment="1" applyProtection="1">
      <alignment horizontal="center" vertical="center"/>
    </xf>
    <xf numFmtId="1" fontId="9" fillId="0" borderId="62" xfId="0" applyNumberFormat="1" applyFont="1" applyFill="1" applyBorder="1" applyAlignment="1" applyProtection="1">
      <alignment horizontal="center" vertical="center"/>
    </xf>
    <xf numFmtId="1" fontId="9" fillId="0" borderId="60" xfId="0" applyNumberFormat="1" applyFont="1" applyFill="1" applyBorder="1" applyAlignment="1" applyProtection="1">
      <alignment horizontal="center" vertical="center"/>
    </xf>
    <xf numFmtId="1" fontId="1" fillId="0" borderId="41" xfId="0" applyNumberFormat="1" applyFont="1" applyFill="1" applyBorder="1" applyAlignment="1" applyProtection="1">
      <alignment horizontal="center" vertical="center" wrapText="1"/>
    </xf>
    <xf numFmtId="1" fontId="9" fillId="0" borderId="51" xfId="0" applyNumberFormat="1" applyFont="1" applyFill="1" applyBorder="1" applyAlignment="1" applyProtection="1">
      <alignment horizontal="center" vertical="center" wrapText="1"/>
    </xf>
    <xf numFmtId="1" fontId="9" fillId="0" borderId="54" xfId="0" applyNumberFormat="1" applyFont="1" applyFill="1" applyBorder="1" applyAlignment="1" applyProtection="1">
      <alignment horizontal="center" vertical="center" wrapText="1"/>
    </xf>
    <xf numFmtId="1" fontId="9" fillId="0" borderId="57" xfId="0" applyNumberFormat="1" applyFont="1" applyFill="1" applyBorder="1" applyAlignment="1" applyProtection="1">
      <alignment horizontal="center" vertical="center" wrapText="1"/>
    </xf>
    <xf numFmtId="1" fontId="9" fillId="0" borderId="64" xfId="0" applyNumberFormat="1" applyFont="1" applyFill="1" applyBorder="1" applyAlignment="1" applyProtection="1">
      <alignment horizontal="center" vertical="center" wrapText="1"/>
    </xf>
    <xf numFmtId="1" fontId="9" fillId="0" borderId="0" xfId="0" applyNumberFormat="1" applyFont="1" applyFill="1" applyBorder="1" applyAlignment="1" applyProtection="1">
      <alignment horizontal="center" vertical="center" wrapText="1"/>
    </xf>
    <xf numFmtId="1" fontId="9" fillId="0" borderId="65" xfId="0" applyNumberFormat="1" applyFont="1" applyFill="1" applyBorder="1" applyAlignment="1" applyProtection="1">
      <alignment horizontal="center" vertical="center" wrapText="1"/>
    </xf>
    <xf numFmtId="1" fontId="9" fillId="0" borderId="51" xfId="0" applyNumberFormat="1" applyFont="1" applyFill="1" applyBorder="1" applyAlignment="1" applyProtection="1">
      <alignment horizontal="center" vertical="center"/>
    </xf>
    <xf numFmtId="1" fontId="9" fillId="0" borderId="54" xfId="0" applyNumberFormat="1" applyFont="1" applyFill="1" applyBorder="1" applyAlignment="1" applyProtection="1">
      <alignment horizontal="center" vertical="center"/>
    </xf>
    <xf numFmtId="1" fontId="9" fillId="0" borderId="57" xfId="0" applyNumberFormat="1" applyFont="1" applyFill="1" applyBorder="1" applyAlignment="1" applyProtection="1">
      <alignment horizontal="center" vertical="center"/>
    </xf>
    <xf numFmtId="1" fontId="9" fillId="0" borderId="0" xfId="0" applyNumberFormat="1" applyFont="1" applyFill="1" applyBorder="1" applyAlignment="1" applyProtection="1">
      <alignment horizontal="center" vertical="center"/>
    </xf>
    <xf numFmtId="1" fontId="9" fillId="0" borderId="28" xfId="0" applyNumberFormat="1" applyFont="1" applyFill="1" applyBorder="1" applyAlignment="1" applyProtection="1">
      <alignment horizontal="center" vertical="center"/>
    </xf>
    <xf numFmtId="1" fontId="1" fillId="0" borderId="32" xfId="0" applyNumberFormat="1" applyFont="1" applyFill="1" applyBorder="1" applyAlignment="1" applyProtection="1">
      <alignment horizontal="center" vertical="center" wrapText="1"/>
    </xf>
    <xf numFmtId="1" fontId="9" fillId="0" borderId="53" xfId="0" applyNumberFormat="1" applyFont="1" applyFill="1" applyBorder="1" applyAlignment="1" applyProtection="1">
      <alignment horizontal="center" vertical="center" wrapText="1"/>
    </xf>
    <xf numFmtId="1" fontId="9" fillId="0" borderId="66" xfId="0" applyNumberFormat="1" applyFont="1" applyFill="1" applyBorder="1" applyAlignment="1" applyProtection="1">
      <alignment horizontal="center" vertical="center" wrapText="1"/>
    </xf>
    <xf numFmtId="1" fontId="9" fillId="0" borderId="67" xfId="0" applyNumberFormat="1" applyFont="1" applyFill="1" applyBorder="1" applyAlignment="1" applyProtection="1">
      <alignment horizontal="center" vertical="center" wrapText="1"/>
    </xf>
    <xf numFmtId="1" fontId="9" fillId="0" borderId="59" xfId="0" applyNumberFormat="1" applyFont="1" applyFill="1" applyBorder="1" applyAlignment="1" applyProtection="1">
      <alignment horizontal="center" vertical="center" wrapText="1"/>
    </xf>
    <xf numFmtId="1" fontId="9" fillId="0" borderId="68" xfId="0" applyNumberFormat="1" applyFont="1" applyFill="1" applyBorder="1" applyAlignment="1" applyProtection="1">
      <alignment horizontal="center" vertical="center" wrapText="1"/>
    </xf>
    <xf numFmtId="1" fontId="9" fillId="0" borderId="56" xfId="0" applyNumberFormat="1" applyFont="1" applyFill="1" applyBorder="1" applyAlignment="1" applyProtection="1">
      <alignment horizontal="center" vertical="center" wrapText="1"/>
    </xf>
    <xf numFmtId="1" fontId="9" fillId="0" borderId="53" xfId="0" applyNumberFormat="1" applyFont="1" applyFill="1" applyBorder="1" applyAlignment="1" applyProtection="1">
      <alignment horizontal="center" vertical="center"/>
    </xf>
    <xf numFmtId="1" fontId="9" fillId="0" borderId="56" xfId="0" applyNumberFormat="1" applyFont="1" applyFill="1" applyBorder="1" applyAlignment="1" applyProtection="1">
      <alignment horizontal="center" vertical="center"/>
    </xf>
    <xf numFmtId="1" fontId="9" fillId="0" borderId="59" xfId="0" applyNumberFormat="1" applyFont="1" applyFill="1" applyBorder="1" applyAlignment="1" applyProtection="1">
      <alignment horizontal="center" vertical="center"/>
    </xf>
    <xf numFmtId="1" fontId="9" fillId="0" borderId="26" xfId="0" applyNumberFormat="1" applyFont="1" applyFill="1" applyBorder="1" applyAlignment="1" applyProtection="1">
      <alignment horizontal="center" vertical="center"/>
    </xf>
    <xf numFmtId="1" fontId="9" fillId="0" borderId="32" xfId="0" applyNumberFormat="1" applyFont="1" applyFill="1" applyBorder="1" applyAlignment="1" applyProtection="1">
      <alignment horizontal="center" vertical="center"/>
    </xf>
    <xf numFmtId="1" fontId="1" fillId="0" borderId="60" xfId="0" applyNumberFormat="1" applyFont="1" applyFill="1" applyBorder="1" applyAlignment="1" applyProtection="1">
      <alignment horizontal="center" vertical="center" wrapText="1"/>
    </xf>
    <xf numFmtId="1" fontId="1" fillId="0" borderId="69" xfId="0" applyNumberFormat="1" applyFont="1" applyFill="1" applyBorder="1" applyAlignment="1" applyProtection="1">
      <alignment horizontal="center" vertical="center"/>
    </xf>
    <xf numFmtId="1" fontId="1" fillId="0" borderId="70" xfId="0" applyNumberFormat="1" applyFont="1" applyFill="1" applyBorder="1" applyAlignment="1" applyProtection="1">
      <alignment horizontal="center" vertical="center"/>
    </xf>
    <xf numFmtId="1" fontId="1" fillId="0" borderId="71"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xf>
    <xf numFmtId="2" fontId="1" fillId="0" borderId="31" xfId="0" applyNumberFormat="1" applyFont="1" applyFill="1" applyBorder="1" applyAlignment="1" applyProtection="1">
      <alignment horizontal="center" vertical="center"/>
    </xf>
    <xf numFmtId="1" fontId="1" fillId="0" borderId="51" xfId="0" applyNumberFormat="1" applyFont="1" applyFill="1" applyBorder="1" applyAlignment="1" applyProtection="1">
      <alignment horizontal="center" vertical="center"/>
    </xf>
    <xf numFmtId="1" fontId="1" fillId="0" borderId="57" xfId="0" applyNumberFormat="1" applyFont="1" applyFill="1" applyBorder="1" applyAlignment="1" applyProtection="1">
      <alignment horizontal="center" vertical="center"/>
    </xf>
    <xf numFmtId="1" fontId="1" fillId="0" borderId="72" xfId="0" applyNumberFormat="1" applyFont="1" applyBorder="1" applyAlignment="1" applyProtection="1">
      <alignment horizontal="center" vertical="center"/>
    </xf>
    <xf numFmtId="0" fontId="9" fillId="0" borderId="15" xfId="0" applyFont="1" applyFill="1" applyBorder="1" applyAlignment="1" applyProtection="1">
      <alignment horizontal="center" vertical="center" wrapText="1"/>
    </xf>
    <xf numFmtId="0" fontId="9" fillId="0" borderId="13" xfId="0" applyFont="1" applyFill="1" applyBorder="1" applyAlignment="1" applyProtection="1">
      <alignment horizontal="left" vertical="center" wrapText="1"/>
    </xf>
    <xf numFmtId="14" fontId="9" fillId="0" borderId="13" xfId="0" applyNumberFormat="1" applyFont="1" applyFill="1" applyBorder="1" applyAlignment="1" applyProtection="1">
      <alignment horizontal="center" vertical="center" wrapText="1"/>
    </xf>
    <xf numFmtId="164" fontId="9" fillId="0" borderId="13" xfId="0" applyNumberFormat="1"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7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23" xfId="0" applyFont="1" applyFill="1" applyBorder="1" applyAlignment="1" applyProtection="1">
      <alignment horizontal="left" vertical="center" wrapText="1"/>
    </xf>
    <xf numFmtId="2" fontId="9" fillId="0" borderId="23" xfId="0" applyNumberFormat="1" applyFont="1" applyFill="1" applyBorder="1" applyAlignment="1" applyProtection="1">
      <alignment horizontal="center" vertical="center" wrapText="1"/>
    </xf>
    <xf numFmtId="14" fontId="9" fillId="0" borderId="23" xfId="0" applyNumberFormat="1" applyFont="1" applyFill="1" applyBorder="1" applyAlignment="1" applyProtection="1">
      <alignment horizontal="center" vertical="center" wrapText="1"/>
    </xf>
    <xf numFmtId="164" fontId="9" fillId="0" borderId="23" xfId="0" applyNumberFormat="1"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wrapText="1"/>
    </xf>
    <xf numFmtId="0" fontId="9" fillId="0" borderId="39" xfId="0" applyFont="1" applyFill="1" applyBorder="1" applyAlignment="1" applyProtection="1">
      <alignment horizontal="center" vertical="center" wrapText="1"/>
    </xf>
    <xf numFmtId="0" fontId="9" fillId="0" borderId="14" xfId="0" applyFont="1" applyFill="1" applyBorder="1" applyAlignment="1" applyProtection="1">
      <alignment horizontal="left" vertical="center" wrapText="1"/>
    </xf>
    <xf numFmtId="2" fontId="9" fillId="0" borderId="14" xfId="0" applyNumberFormat="1"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14" fontId="1" fillId="0" borderId="2" xfId="0" applyNumberFormat="1" applyFont="1" applyBorder="1" applyAlignment="1" applyProtection="1">
      <alignment horizontal="center" vertical="center"/>
    </xf>
    <xf numFmtId="164" fontId="1" fillId="0" borderId="23" xfId="0" applyNumberFormat="1" applyFont="1" applyBorder="1" applyAlignment="1" applyProtection="1">
      <alignment horizontal="center" vertical="center"/>
    </xf>
    <xf numFmtId="14" fontId="1" fillId="0" borderId="23" xfId="0" applyNumberFormat="1" applyFont="1" applyBorder="1" applyAlignment="1" applyProtection="1">
      <alignment horizontal="center" vertical="center"/>
    </xf>
    <xf numFmtId="164" fontId="1" fillId="0" borderId="74" xfId="0" applyNumberFormat="1" applyFont="1" applyBorder="1" applyAlignment="1" applyProtection="1">
      <alignment horizontal="center" vertical="center"/>
    </xf>
    <xf numFmtId="14" fontId="1" fillId="0" borderId="47" xfId="0" applyNumberFormat="1" applyFont="1" applyBorder="1" applyAlignment="1" applyProtection="1">
      <alignment horizontal="center" vertical="center"/>
    </xf>
    <xf numFmtId="164" fontId="1" fillId="0" borderId="42" xfId="0" applyNumberFormat="1" applyFont="1" applyBorder="1" applyAlignment="1" applyProtection="1">
      <alignment horizontal="center" vertical="center"/>
    </xf>
    <xf numFmtId="14" fontId="1" fillId="0" borderId="42" xfId="0" applyNumberFormat="1" applyFont="1" applyBorder="1" applyAlignment="1" applyProtection="1">
      <alignment horizontal="center" vertical="center"/>
    </xf>
    <xf numFmtId="164" fontId="1" fillId="0" borderId="48" xfId="0" applyNumberFormat="1" applyFont="1" applyBorder="1" applyAlignment="1" applyProtection="1">
      <alignment horizontal="center" vertical="center"/>
    </xf>
    <xf numFmtId="164" fontId="1" fillId="0" borderId="43" xfId="0" applyNumberFormat="1" applyFont="1" applyBorder="1" applyAlignment="1" applyProtection="1">
      <alignment horizontal="center" vertical="center"/>
    </xf>
    <xf numFmtId="164" fontId="1" fillId="0" borderId="29" xfId="0" applyNumberFormat="1" applyFont="1" applyBorder="1" applyAlignment="1" applyProtection="1">
      <alignment horizontal="center" vertical="center"/>
    </xf>
    <xf numFmtId="1" fontId="1" fillId="0" borderId="75" xfId="0" applyNumberFormat="1" applyFont="1" applyBorder="1" applyAlignment="1" applyProtection="1">
      <alignment horizontal="center" vertical="center"/>
    </xf>
    <xf numFmtId="1" fontId="1" fillId="0" borderId="75" xfId="0" applyNumberFormat="1" applyFont="1" applyFill="1" applyBorder="1" applyAlignment="1" applyProtection="1">
      <alignment horizontal="center" vertical="center"/>
    </xf>
    <xf numFmtId="1" fontId="1" fillId="0" borderId="64" xfId="0" applyNumberFormat="1" applyFont="1" applyBorder="1" applyAlignment="1" applyProtection="1">
      <alignment horizontal="center" vertical="center"/>
    </xf>
    <xf numFmtId="1" fontId="1" fillId="0" borderId="61" xfId="0" applyNumberFormat="1" applyFont="1" applyBorder="1" applyAlignment="1" applyProtection="1">
      <alignment horizontal="center" vertical="center"/>
    </xf>
    <xf numFmtId="1" fontId="1" fillId="0" borderId="64" xfId="0" applyNumberFormat="1" applyFont="1" applyFill="1" applyBorder="1" applyAlignment="1" applyProtection="1">
      <alignment horizontal="center" vertical="center"/>
    </xf>
    <xf numFmtId="1" fontId="1" fillId="0" borderId="70" xfId="0" applyNumberFormat="1" applyFont="1" applyBorder="1" applyAlignment="1" applyProtection="1">
      <alignment horizontal="center" vertical="center"/>
    </xf>
    <xf numFmtId="1" fontId="1" fillId="0" borderId="54" xfId="0" applyNumberFormat="1" applyFont="1" applyFill="1" applyBorder="1" applyAlignment="1" applyProtection="1">
      <alignment horizontal="center" vertical="center"/>
    </xf>
    <xf numFmtId="2" fontId="1" fillId="0" borderId="73" xfId="0" applyNumberFormat="1"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2" fontId="1" fillId="0" borderId="2" xfId="0" applyNumberFormat="1"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2" fontId="1" fillId="0" borderId="73" xfId="0" applyNumberFormat="1" applyFont="1" applyFill="1" applyBorder="1" applyAlignment="1" applyProtection="1">
      <alignment horizontal="center" vertical="center" wrapText="1"/>
    </xf>
    <xf numFmtId="2" fontId="1" fillId="0" borderId="2" xfId="0" applyNumberFormat="1" applyFont="1" applyFill="1" applyBorder="1" applyAlignment="1" applyProtection="1">
      <alignment horizontal="center" vertical="center" wrapText="1"/>
    </xf>
    <xf numFmtId="14" fontId="1" fillId="0" borderId="45" xfId="0" applyNumberFormat="1" applyFont="1" applyBorder="1" applyAlignment="1" applyProtection="1">
      <alignment horizontal="center" vertical="center"/>
    </xf>
    <xf numFmtId="164" fontId="1" fillId="0" borderId="14" xfId="0" applyNumberFormat="1" applyFont="1" applyBorder="1" applyAlignment="1" applyProtection="1">
      <alignment horizontal="center" vertical="center"/>
    </xf>
    <xf numFmtId="14" fontId="1" fillId="0" borderId="14" xfId="0" applyNumberFormat="1" applyFont="1" applyBorder="1" applyAlignment="1" applyProtection="1">
      <alignment horizontal="center" vertical="center"/>
    </xf>
    <xf numFmtId="164" fontId="1" fillId="0" borderId="44" xfId="0" applyNumberFormat="1" applyFont="1" applyBorder="1" applyAlignment="1" applyProtection="1">
      <alignment horizontal="center" vertical="center"/>
    </xf>
    <xf numFmtId="14" fontId="1" fillId="0" borderId="73" xfId="0" applyNumberFormat="1" applyFont="1" applyBorder="1" applyAlignment="1" applyProtection="1">
      <alignment horizontal="center" vertical="center"/>
    </xf>
    <xf numFmtId="14" fontId="1" fillId="0" borderId="46" xfId="0" applyNumberFormat="1" applyFont="1" applyBorder="1" applyAlignment="1" applyProtection="1">
      <alignment horizontal="center" vertical="center"/>
    </xf>
    <xf numFmtId="1" fontId="1" fillId="0" borderId="52" xfId="0" applyNumberFormat="1" applyFont="1" applyFill="1" applyBorder="1" applyAlignment="1" applyProtection="1">
      <alignment horizontal="center" vertical="center"/>
    </xf>
    <xf numFmtId="1" fontId="1" fillId="0" borderId="55" xfId="0" applyNumberFormat="1" applyFont="1" applyFill="1" applyBorder="1" applyAlignment="1" applyProtection="1">
      <alignment horizontal="center" vertical="center"/>
    </xf>
    <xf numFmtId="1" fontId="1" fillId="0" borderId="58" xfId="0" applyNumberFormat="1" applyFont="1" applyFill="1" applyBorder="1" applyAlignment="1" applyProtection="1">
      <alignment horizontal="center" vertical="center"/>
    </xf>
    <xf numFmtId="14" fontId="1" fillId="2" borderId="47" xfId="0" applyNumberFormat="1" applyFont="1" applyFill="1" applyBorder="1" applyAlignment="1" applyProtection="1">
      <alignment horizontal="center" vertical="center"/>
    </xf>
    <xf numFmtId="164" fontId="1" fillId="2" borderId="42" xfId="0" applyNumberFormat="1" applyFont="1" applyFill="1" applyBorder="1" applyAlignment="1" applyProtection="1">
      <alignment horizontal="center" vertical="center"/>
    </xf>
    <xf numFmtId="14" fontId="1" fillId="2" borderId="42" xfId="0" applyNumberFormat="1" applyFont="1" applyFill="1" applyBorder="1" applyAlignment="1" applyProtection="1">
      <alignment horizontal="center" vertical="center"/>
    </xf>
    <xf numFmtId="164" fontId="1" fillId="2" borderId="48" xfId="0" applyNumberFormat="1" applyFont="1" applyFill="1" applyBorder="1" applyAlignment="1" applyProtection="1">
      <alignment horizontal="center" vertical="center"/>
    </xf>
    <xf numFmtId="14" fontId="1" fillId="2" borderId="46" xfId="0" applyNumberFormat="1" applyFont="1" applyFill="1" applyBorder="1" applyAlignment="1" applyProtection="1">
      <alignment horizontal="center" vertical="center"/>
    </xf>
    <xf numFmtId="164" fontId="1" fillId="2" borderId="43" xfId="0" applyNumberFormat="1" applyFont="1" applyFill="1" applyBorder="1" applyAlignment="1" applyProtection="1">
      <alignment horizontal="center" vertical="center"/>
    </xf>
    <xf numFmtId="1" fontId="1" fillId="2" borderId="64" xfId="0" applyNumberFormat="1" applyFont="1" applyFill="1" applyBorder="1" applyAlignment="1" applyProtection="1">
      <alignment horizontal="center" vertical="center"/>
    </xf>
    <xf numFmtId="1" fontId="1" fillId="2" borderId="61" xfId="0" applyNumberFormat="1" applyFont="1" applyFill="1" applyBorder="1" applyAlignment="1" applyProtection="1">
      <alignment horizontal="center" vertical="center"/>
    </xf>
    <xf numFmtId="0" fontId="1" fillId="0" borderId="42" xfId="0" applyFont="1" applyBorder="1" applyAlignment="1" applyProtection="1">
      <alignment horizontal="left" vertical="center" wrapText="1"/>
    </xf>
    <xf numFmtId="14" fontId="1" fillId="2" borderId="5" xfId="0" applyNumberFormat="1" applyFont="1" applyFill="1" applyBorder="1" applyAlignment="1" applyProtection="1">
      <alignment horizontal="center" vertical="center"/>
    </xf>
    <xf numFmtId="164" fontId="1" fillId="2" borderId="6" xfId="0" applyNumberFormat="1" applyFont="1" applyFill="1" applyBorder="1" applyAlignment="1" applyProtection="1">
      <alignment horizontal="center" vertical="center"/>
    </xf>
    <xf numFmtId="14" fontId="1" fillId="2" borderId="6" xfId="0" applyNumberFormat="1" applyFont="1" applyFill="1" applyBorder="1" applyAlignment="1" applyProtection="1">
      <alignment horizontal="center" vertical="center"/>
    </xf>
    <xf numFmtId="164" fontId="1" fillId="2" borderId="37" xfId="0" applyNumberFormat="1" applyFont="1" applyFill="1" applyBorder="1" applyAlignment="1" applyProtection="1">
      <alignment horizontal="center" vertical="center"/>
    </xf>
    <xf numFmtId="164" fontId="1" fillId="2" borderId="7" xfId="0" applyNumberFormat="1" applyFont="1" applyFill="1" applyBorder="1" applyAlignment="1" applyProtection="1">
      <alignment horizontal="center" vertical="center"/>
    </xf>
    <xf numFmtId="1" fontId="1" fillId="2" borderId="51" xfId="0" applyNumberFormat="1" applyFont="1" applyFill="1" applyBorder="1" applyAlignment="1" applyProtection="1">
      <alignment horizontal="center" vertical="center"/>
    </xf>
    <xf numFmtId="1" fontId="1" fillId="2" borderId="52" xfId="0" applyNumberFormat="1" applyFont="1" applyFill="1" applyBorder="1" applyAlignment="1" applyProtection="1">
      <alignment horizontal="center" vertical="center"/>
    </xf>
    <xf numFmtId="14" fontId="1" fillId="2" borderId="8" xfId="0" applyNumberFormat="1" applyFont="1" applyFill="1" applyBorder="1" applyAlignment="1" applyProtection="1">
      <alignment horizontal="center" vertical="center"/>
    </xf>
    <xf numFmtId="164" fontId="1" fillId="2" borderId="1" xfId="0" applyNumberFormat="1" applyFont="1" applyFill="1" applyBorder="1" applyAlignment="1" applyProtection="1">
      <alignment horizontal="center" vertical="center"/>
    </xf>
    <xf numFmtId="14" fontId="1" fillId="2" borderId="1" xfId="0" applyNumberFormat="1" applyFont="1" applyFill="1" applyBorder="1" applyAlignment="1" applyProtection="1">
      <alignment horizontal="center" vertical="center"/>
    </xf>
    <xf numFmtId="164" fontId="1" fillId="2" borderId="18" xfId="0" applyNumberFormat="1" applyFont="1" applyFill="1" applyBorder="1" applyAlignment="1" applyProtection="1">
      <alignment horizontal="center" vertical="center"/>
    </xf>
    <xf numFmtId="164" fontId="1" fillId="2" borderId="9" xfId="0" applyNumberFormat="1" applyFont="1" applyFill="1" applyBorder="1" applyAlignment="1" applyProtection="1">
      <alignment horizontal="center" vertical="center"/>
    </xf>
    <xf numFmtId="1" fontId="1" fillId="2" borderId="54" xfId="0" applyNumberFormat="1" applyFont="1" applyFill="1" applyBorder="1" applyAlignment="1" applyProtection="1">
      <alignment horizontal="center" vertical="center"/>
    </xf>
    <xf numFmtId="1" fontId="1" fillId="2" borderId="55" xfId="0" applyNumberFormat="1" applyFont="1" applyFill="1" applyBorder="1" applyAlignment="1" applyProtection="1">
      <alignment horizontal="center" vertical="center"/>
    </xf>
    <xf numFmtId="0" fontId="1" fillId="0" borderId="64" xfId="0" applyFont="1" applyBorder="1" applyAlignment="1" applyProtection="1">
      <alignment vertical="center" wrapText="1"/>
    </xf>
    <xf numFmtId="14" fontId="1" fillId="2" borderId="45" xfId="0" applyNumberFormat="1" applyFont="1" applyFill="1" applyBorder="1" applyAlignment="1" applyProtection="1">
      <alignment horizontal="center" vertical="center"/>
    </xf>
    <xf numFmtId="164" fontId="1" fillId="2" borderId="14" xfId="0" applyNumberFormat="1" applyFont="1" applyFill="1" applyBorder="1" applyAlignment="1" applyProtection="1">
      <alignment horizontal="center" vertical="center"/>
    </xf>
    <xf numFmtId="14" fontId="1" fillId="2" borderId="14" xfId="0" applyNumberFormat="1" applyFont="1" applyFill="1" applyBorder="1" applyAlignment="1" applyProtection="1">
      <alignment horizontal="center" vertical="center"/>
    </xf>
    <xf numFmtId="164" fontId="1" fillId="2" borderId="44" xfId="0" applyNumberFormat="1" applyFont="1" applyFill="1" applyBorder="1" applyAlignment="1" applyProtection="1">
      <alignment horizontal="center" vertical="center"/>
    </xf>
    <xf numFmtId="14" fontId="1" fillId="2" borderId="10" xfId="0" applyNumberFormat="1" applyFont="1" applyFill="1" applyBorder="1" applyAlignment="1" applyProtection="1">
      <alignment horizontal="center" vertical="center"/>
    </xf>
    <xf numFmtId="164" fontId="1" fillId="2" borderId="11" xfId="0" applyNumberFormat="1" applyFont="1" applyFill="1" applyBorder="1" applyAlignment="1" applyProtection="1">
      <alignment horizontal="center" vertical="center"/>
    </xf>
    <xf numFmtId="14" fontId="1" fillId="2" borderId="11" xfId="0" applyNumberFormat="1" applyFont="1" applyFill="1" applyBorder="1" applyAlignment="1" applyProtection="1">
      <alignment horizontal="center" vertical="center"/>
    </xf>
    <xf numFmtId="164" fontId="1" fillId="2" borderId="19" xfId="0" applyNumberFormat="1" applyFont="1" applyFill="1" applyBorder="1" applyAlignment="1" applyProtection="1">
      <alignment horizontal="center" vertical="center"/>
    </xf>
    <xf numFmtId="14" fontId="1" fillId="2" borderId="39" xfId="0" applyNumberFormat="1" applyFont="1" applyFill="1" applyBorder="1" applyAlignment="1" applyProtection="1">
      <alignment horizontal="center" vertical="center"/>
    </xf>
    <xf numFmtId="164" fontId="1" fillId="2" borderId="17" xfId="0" applyNumberFormat="1" applyFont="1" applyFill="1" applyBorder="1" applyAlignment="1" applyProtection="1">
      <alignment horizontal="center" vertical="center"/>
    </xf>
    <xf numFmtId="1" fontId="1" fillId="2" borderId="0" xfId="0" applyNumberFormat="1" applyFont="1" applyFill="1" applyBorder="1" applyAlignment="1" applyProtection="1">
      <alignment horizontal="center" vertical="center"/>
    </xf>
    <xf numFmtId="1" fontId="1" fillId="2" borderId="69" xfId="0" applyNumberFormat="1" applyFont="1" applyFill="1" applyBorder="1" applyAlignment="1" applyProtection="1">
      <alignment horizontal="center" vertical="center"/>
    </xf>
    <xf numFmtId="1" fontId="1" fillId="2" borderId="70" xfId="0" applyNumberFormat="1" applyFont="1" applyFill="1" applyBorder="1" applyAlignment="1" applyProtection="1">
      <alignment horizontal="center" vertical="center"/>
    </xf>
    <xf numFmtId="1" fontId="1" fillId="2" borderId="71" xfId="0" applyNumberFormat="1" applyFont="1" applyFill="1" applyBorder="1" applyAlignment="1" applyProtection="1">
      <alignment horizontal="center" vertical="center"/>
    </xf>
    <xf numFmtId="1" fontId="1" fillId="2" borderId="62" xfId="0" applyNumberFormat="1" applyFont="1" applyFill="1" applyBorder="1" applyAlignment="1" applyProtection="1">
      <alignment horizontal="center" vertical="center"/>
    </xf>
    <xf numFmtId="1" fontId="1" fillId="0" borderId="0" xfId="0" applyNumberFormat="1" applyFont="1" applyFill="1" applyBorder="1" applyAlignment="1" applyProtection="1">
      <alignment horizontal="center" vertical="center"/>
    </xf>
    <xf numFmtId="1" fontId="1" fillId="0" borderId="62" xfId="0" applyNumberFormat="1" applyFont="1" applyBorder="1" applyAlignment="1" applyProtection="1">
      <alignment horizontal="center" vertical="center"/>
    </xf>
    <xf numFmtId="14" fontId="1" fillId="2" borderId="30" xfId="0" applyNumberFormat="1" applyFont="1" applyFill="1" applyBorder="1" applyAlignment="1" applyProtection="1">
      <alignment horizontal="center" vertical="center"/>
    </xf>
    <xf numFmtId="14" fontId="1" fillId="2" borderId="20" xfId="0" applyNumberFormat="1" applyFont="1" applyFill="1" applyBorder="1" applyAlignment="1" applyProtection="1">
      <alignment horizontal="center" vertical="center"/>
    </xf>
    <xf numFmtId="14" fontId="1" fillId="2" borderId="31" xfId="0" applyNumberFormat="1" applyFont="1" applyFill="1" applyBorder="1" applyAlignment="1" applyProtection="1">
      <alignment horizontal="center" vertical="center"/>
    </xf>
    <xf numFmtId="14" fontId="1" fillId="2" borderId="40" xfId="0" applyNumberFormat="1" applyFont="1" applyFill="1" applyBorder="1" applyAlignment="1" applyProtection="1">
      <alignment horizontal="center" vertical="center"/>
    </xf>
    <xf numFmtId="164" fontId="1" fillId="2" borderId="35" xfId="0" applyNumberFormat="1" applyFont="1" applyFill="1" applyBorder="1" applyAlignment="1" applyProtection="1">
      <alignment horizontal="center" vertical="center"/>
    </xf>
    <xf numFmtId="164" fontId="1" fillId="2" borderId="41" xfId="0" applyNumberFormat="1" applyFont="1" applyFill="1" applyBorder="1" applyAlignment="1" applyProtection="1">
      <alignment horizontal="center" vertical="center"/>
    </xf>
    <xf numFmtId="14" fontId="1" fillId="2" borderId="34" xfId="0" applyNumberFormat="1" applyFont="1" applyFill="1" applyBorder="1" applyAlignment="1" applyProtection="1">
      <alignment horizontal="center" vertical="center"/>
    </xf>
    <xf numFmtId="14" fontId="1" fillId="2" borderId="35" xfId="0" applyNumberFormat="1" applyFont="1" applyFill="1" applyBorder="1" applyAlignment="1" applyProtection="1">
      <alignment horizontal="center" vertical="center"/>
    </xf>
    <xf numFmtId="1" fontId="1" fillId="2" borderId="24" xfId="0" applyNumberFormat="1" applyFont="1" applyFill="1" applyBorder="1" applyAlignment="1" applyProtection="1">
      <alignment horizontal="center" vertical="center"/>
    </xf>
    <xf numFmtId="1" fontId="1" fillId="0" borderId="24" xfId="0" applyNumberFormat="1" applyFont="1" applyFill="1" applyBorder="1" applyAlignment="1" applyProtection="1">
      <alignment horizontal="center" vertical="center"/>
    </xf>
    <xf numFmtId="1" fontId="1" fillId="0" borderId="60" xfId="0" applyNumberFormat="1" applyFont="1" applyBorder="1" applyAlignment="1" applyProtection="1">
      <alignment horizontal="center" vertical="center"/>
    </xf>
    <xf numFmtId="0" fontId="1" fillId="0" borderId="11" xfId="0" applyFont="1" applyFill="1" applyBorder="1" applyAlignment="1" applyProtection="1">
      <alignment horizontal="center" vertical="center" wrapText="1"/>
    </xf>
    <xf numFmtId="2" fontId="1" fillId="0" borderId="1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2" fontId="1" fillId="0" borderId="1" xfId="0" applyNumberFormat="1" applyFont="1" applyFill="1" applyBorder="1" applyAlignment="1" applyProtection="1">
      <alignment horizontal="center" vertical="center" wrapText="1"/>
    </xf>
    <xf numFmtId="2" fontId="1" fillId="0" borderId="35" xfId="0" applyNumberFormat="1" applyFont="1" applyFill="1" applyBorder="1" applyAlignment="1" applyProtection="1">
      <alignment horizontal="center" vertical="center" wrapText="1"/>
    </xf>
    <xf numFmtId="14" fontId="1" fillId="0" borderId="35" xfId="0" applyNumberFormat="1" applyFont="1" applyBorder="1" applyAlignment="1" applyProtection="1">
      <alignment horizontal="center" vertical="center"/>
    </xf>
    <xf numFmtId="164" fontId="1" fillId="0" borderId="35" xfId="0" applyNumberFormat="1" applyFont="1" applyBorder="1" applyAlignment="1" applyProtection="1">
      <alignment horizontal="center" vertical="center"/>
    </xf>
    <xf numFmtId="0" fontId="9" fillId="4" borderId="5"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6" xfId="0" applyFont="1" applyFill="1" applyBorder="1" applyAlignment="1" applyProtection="1">
      <alignment horizontal="left" vertical="center" wrapText="1"/>
    </xf>
    <xf numFmtId="2" fontId="9" fillId="4" borderId="6" xfId="0" applyNumberFormat="1" applyFont="1" applyFill="1" applyBorder="1" applyAlignment="1" applyProtection="1">
      <alignment horizontal="center" vertical="center" wrapText="1"/>
    </xf>
    <xf numFmtId="14" fontId="9" fillId="4" borderId="6" xfId="0" applyNumberFormat="1" applyFont="1" applyFill="1" applyBorder="1" applyAlignment="1" applyProtection="1">
      <alignment horizontal="center" vertical="center" wrapText="1"/>
    </xf>
    <xf numFmtId="164" fontId="9" fillId="4" borderId="6" xfId="0" applyNumberFormat="1"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46"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11" xfId="0" applyFont="1" applyFill="1" applyBorder="1" applyAlignment="1" applyProtection="1">
      <alignment horizontal="left" vertical="center" wrapText="1"/>
    </xf>
    <xf numFmtId="2" fontId="9" fillId="4" borderId="11" xfId="0" applyNumberFormat="1" applyFont="1" applyFill="1" applyBorder="1" applyAlignment="1" applyProtection="1">
      <alignment horizontal="center" vertical="center" wrapText="1"/>
    </xf>
    <xf numFmtId="14" fontId="9" fillId="4" borderId="11" xfId="0" applyNumberFormat="1" applyFont="1" applyFill="1" applyBorder="1" applyAlignment="1" applyProtection="1">
      <alignment horizontal="center" vertical="center" wrapText="1"/>
    </xf>
    <xf numFmtId="164" fontId="9" fillId="4" borderId="11" xfId="0" applyNumberFormat="1" applyFont="1" applyFill="1" applyBorder="1" applyAlignment="1" applyProtection="1">
      <alignment horizontal="center" vertical="center" wrapText="1"/>
    </xf>
    <xf numFmtId="0" fontId="9" fillId="4" borderId="12" xfId="0" applyFont="1" applyFill="1" applyBorder="1" applyAlignment="1" applyProtection="1">
      <alignment horizontal="center" vertical="center" wrapText="1"/>
    </xf>
    <xf numFmtId="14" fontId="9" fillId="4" borderId="30" xfId="0" applyNumberFormat="1" applyFont="1" applyFill="1" applyBorder="1" applyAlignment="1" applyProtection="1">
      <alignment horizontal="center" vertical="center" wrapText="1"/>
    </xf>
    <xf numFmtId="164" fontId="9" fillId="4" borderId="37" xfId="0" applyNumberFormat="1" applyFont="1" applyFill="1" applyBorder="1" applyAlignment="1" applyProtection="1">
      <alignment horizontal="center" vertical="center" wrapText="1"/>
    </xf>
    <xf numFmtId="14" fontId="9" fillId="4" borderId="5" xfId="0" applyNumberFormat="1" applyFont="1" applyFill="1" applyBorder="1" applyAlignment="1" applyProtection="1">
      <alignment horizontal="center" vertical="center" wrapText="1"/>
    </xf>
    <xf numFmtId="164" fontId="9" fillId="4" borderId="7" xfId="0" applyNumberFormat="1" applyFont="1" applyFill="1" applyBorder="1" applyAlignment="1" applyProtection="1">
      <alignment horizontal="center" vertical="center" wrapText="1"/>
    </xf>
    <xf numFmtId="1" fontId="9" fillId="4" borderId="52" xfId="0" applyNumberFormat="1" applyFont="1" applyFill="1" applyBorder="1" applyAlignment="1" applyProtection="1">
      <alignment horizontal="center" vertical="center" wrapText="1"/>
    </xf>
    <xf numFmtId="1" fontId="9" fillId="4" borderId="51" xfId="0" applyNumberFormat="1" applyFont="1" applyFill="1" applyBorder="1" applyAlignment="1" applyProtection="1">
      <alignment horizontal="center" vertical="center" wrapText="1"/>
    </xf>
    <xf numFmtId="1" fontId="9" fillId="4" borderId="53" xfId="0" applyNumberFormat="1" applyFont="1" applyFill="1" applyBorder="1" applyAlignment="1" applyProtection="1">
      <alignment horizontal="center" vertical="center" wrapText="1"/>
    </xf>
    <xf numFmtId="14" fontId="9" fillId="4" borderId="31" xfId="0" applyNumberFormat="1" applyFont="1" applyFill="1" applyBorder="1" applyAlignment="1" applyProtection="1">
      <alignment horizontal="center" vertical="center" wrapText="1"/>
    </xf>
    <xf numFmtId="164" fontId="9" fillId="4" borderId="19" xfId="0" applyNumberFormat="1" applyFont="1" applyFill="1" applyBorder="1" applyAlignment="1" applyProtection="1">
      <alignment horizontal="center" vertical="center" wrapText="1"/>
    </xf>
    <xf numFmtId="14" fontId="9" fillId="4" borderId="10" xfId="0" applyNumberFormat="1" applyFont="1" applyFill="1" applyBorder="1" applyAlignment="1" applyProtection="1">
      <alignment horizontal="center" vertical="center" wrapText="1"/>
    </xf>
    <xf numFmtId="164" fontId="9" fillId="4" borderId="12" xfId="0" applyNumberFormat="1" applyFont="1" applyFill="1" applyBorder="1" applyAlignment="1" applyProtection="1">
      <alignment horizontal="center" vertical="center" wrapText="1"/>
    </xf>
    <xf numFmtId="1" fontId="9" fillId="4" borderId="58" xfId="0" applyNumberFormat="1" applyFont="1" applyFill="1" applyBorder="1" applyAlignment="1" applyProtection="1">
      <alignment horizontal="center" vertical="center" wrapText="1"/>
    </xf>
    <xf numFmtId="1" fontId="9" fillId="4" borderId="57" xfId="0" applyNumberFormat="1" applyFont="1" applyFill="1" applyBorder="1" applyAlignment="1" applyProtection="1">
      <alignment horizontal="center" vertical="center" wrapText="1"/>
    </xf>
    <xf numFmtId="1" fontId="9" fillId="4" borderId="59" xfId="0" applyNumberFormat="1" applyFont="1" applyFill="1" applyBorder="1" applyAlignment="1" applyProtection="1">
      <alignment horizontal="center" vertical="center" wrapText="1"/>
    </xf>
    <xf numFmtId="0" fontId="1" fillId="0" borderId="6"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8" xfId="0" applyFont="1" applyFill="1" applyBorder="1" applyAlignment="1" applyProtection="1">
      <alignment horizontal="center" vertical="center" wrapText="1"/>
    </xf>
    <xf numFmtId="0" fontId="12" fillId="0" borderId="1" xfId="0" applyFont="1" applyFill="1" applyBorder="1" applyAlignment="1" applyProtection="1">
      <alignment vertical="center" wrapText="1"/>
    </xf>
    <xf numFmtId="14" fontId="1" fillId="0" borderId="1"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0" fontId="1" fillId="0" borderId="46" xfId="0" applyFont="1" applyFill="1" applyBorder="1" applyAlignment="1" applyProtection="1">
      <alignment horizontal="center" vertical="center" wrapText="1"/>
    </xf>
    <xf numFmtId="0" fontId="1" fillId="0" borderId="42" xfId="0" applyFont="1" applyFill="1" applyBorder="1" applyAlignment="1" applyProtection="1">
      <alignment horizontal="center" vertical="center" wrapText="1"/>
    </xf>
    <xf numFmtId="0" fontId="12" fillId="0" borderId="42" xfId="0" applyFont="1" applyFill="1" applyBorder="1" applyAlignment="1" applyProtection="1">
      <alignment vertical="center" wrapText="1"/>
    </xf>
    <xf numFmtId="2" fontId="1" fillId="0" borderId="42" xfId="0" applyNumberFormat="1" applyFont="1" applyFill="1" applyBorder="1" applyAlignment="1" applyProtection="1">
      <alignment horizontal="center" vertical="center" wrapText="1"/>
    </xf>
    <xf numFmtId="14" fontId="1" fillId="0" borderId="42" xfId="0" applyNumberFormat="1" applyFont="1" applyFill="1" applyBorder="1" applyAlignment="1" applyProtection="1">
      <alignment horizontal="center" vertical="center"/>
    </xf>
    <xf numFmtId="164" fontId="1" fillId="0" borderId="42" xfId="0" applyNumberFormat="1" applyFont="1" applyFill="1" applyBorder="1" applyAlignment="1" applyProtection="1">
      <alignment horizontal="center" vertical="center"/>
    </xf>
    <xf numFmtId="0" fontId="1" fillId="0" borderId="5"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2" fillId="0" borderId="6" xfId="0" applyFont="1" applyFill="1" applyBorder="1" applyAlignment="1" applyProtection="1">
      <alignment vertical="center" wrapText="1"/>
    </xf>
    <xf numFmtId="14" fontId="1" fillId="0" borderId="6" xfId="0" applyNumberFormat="1" applyFont="1" applyFill="1" applyBorder="1" applyAlignment="1" applyProtection="1">
      <alignment horizontal="center" vertical="center"/>
    </xf>
    <xf numFmtId="164" fontId="1" fillId="0" borderId="6" xfId="0" applyNumberFormat="1" applyFont="1" applyFill="1" applyBorder="1" applyAlignment="1" applyProtection="1">
      <alignment horizontal="center" vertical="center"/>
    </xf>
    <xf numFmtId="14" fontId="1" fillId="0" borderId="35" xfId="0" applyNumberFormat="1" applyFont="1" applyFill="1" applyBorder="1" applyAlignment="1" applyProtection="1">
      <alignment horizontal="center" vertical="center"/>
    </xf>
    <xf numFmtId="164" fontId="1" fillId="0" borderId="35" xfId="0" applyNumberFormat="1" applyFont="1" applyFill="1" applyBorder="1" applyAlignment="1" applyProtection="1">
      <alignment horizontal="center" vertical="center"/>
    </xf>
    <xf numFmtId="14" fontId="1" fillId="2" borderId="49" xfId="0" applyNumberFormat="1" applyFont="1" applyFill="1" applyBorder="1" applyAlignment="1" applyProtection="1">
      <alignment horizontal="center" vertical="center"/>
    </xf>
    <xf numFmtId="164" fontId="1" fillId="2" borderId="13" xfId="0" applyNumberFormat="1" applyFont="1" applyFill="1" applyBorder="1" applyAlignment="1" applyProtection="1">
      <alignment horizontal="center" vertical="center"/>
    </xf>
    <xf numFmtId="1" fontId="1" fillId="2" borderId="25" xfId="0" applyNumberFormat="1" applyFont="1" applyFill="1" applyBorder="1" applyAlignment="1" applyProtection="1">
      <alignment horizontal="center" vertical="center"/>
    </xf>
    <xf numFmtId="1" fontId="1" fillId="0" borderId="25" xfId="0" applyNumberFormat="1" applyFont="1" applyFill="1" applyBorder="1" applyAlignment="1" applyProtection="1">
      <alignment horizontal="center" vertical="center"/>
    </xf>
    <xf numFmtId="1" fontId="1" fillId="0" borderId="76" xfId="0" applyNumberFormat="1" applyFont="1" applyBorder="1" applyAlignment="1" applyProtection="1">
      <alignment horizontal="center" vertical="center"/>
    </xf>
    <xf numFmtId="14" fontId="1" fillId="0" borderId="34" xfId="0" applyNumberFormat="1" applyFont="1" applyBorder="1" applyAlignment="1" applyProtection="1">
      <alignment horizontal="center" vertical="center"/>
    </xf>
    <xf numFmtId="1" fontId="1" fillId="0" borderId="60" xfId="0" applyNumberFormat="1" applyFont="1" applyFill="1" applyBorder="1" applyAlignment="1" applyProtection="1">
      <alignment horizontal="center" vertical="center"/>
    </xf>
    <xf numFmtId="1" fontId="1" fillId="0" borderId="61" xfId="0" applyNumberFormat="1" applyFont="1" applyFill="1" applyBorder="1" applyAlignment="1" applyProtection="1">
      <alignment horizontal="center" vertical="center"/>
    </xf>
    <xf numFmtId="0" fontId="1" fillId="0" borderId="41"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1" fontId="1" fillId="0" borderId="13" xfId="0" applyNumberFormat="1"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14" fontId="1" fillId="0" borderId="40" xfId="0" applyNumberFormat="1" applyFont="1" applyBorder="1" applyAlignment="1" applyProtection="1">
      <alignment horizontal="center" vertical="center"/>
    </xf>
    <xf numFmtId="0" fontId="1" fillId="0" borderId="14" xfId="0" applyFont="1" applyFill="1" applyBorder="1" applyAlignment="1" applyProtection="1">
      <alignment horizontal="center" vertical="center" wrapText="1"/>
    </xf>
    <xf numFmtId="49" fontId="1" fillId="0" borderId="35" xfId="0" applyNumberFormat="1"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2" fillId="0" borderId="23" xfId="0" applyFont="1" applyFill="1" applyBorder="1" applyAlignment="1" applyProtection="1">
      <alignment vertical="center" wrapText="1"/>
    </xf>
    <xf numFmtId="2" fontId="1" fillId="0" borderId="23" xfId="0" applyNumberFormat="1" applyFont="1" applyFill="1" applyBorder="1" applyAlignment="1" applyProtection="1">
      <alignment horizontal="center" vertical="center" wrapText="1"/>
    </xf>
    <xf numFmtId="14" fontId="1" fillId="0" borderId="23" xfId="0" applyNumberFormat="1" applyFont="1" applyFill="1" applyBorder="1" applyAlignment="1" applyProtection="1">
      <alignment horizontal="center" vertical="center"/>
    </xf>
    <xf numFmtId="164" fontId="1" fillId="0" borderId="23" xfId="0" applyNumberFormat="1" applyFont="1" applyFill="1" applyBorder="1" applyAlignment="1" applyProtection="1">
      <alignment horizontal="center" vertical="center"/>
    </xf>
    <xf numFmtId="0" fontId="12" fillId="0" borderId="11" xfId="0" applyFont="1" applyFill="1" applyBorder="1" applyAlignment="1" applyProtection="1">
      <alignment vertical="center" wrapText="1"/>
    </xf>
    <xf numFmtId="14" fontId="1" fillId="0" borderId="11" xfId="0" applyNumberFormat="1" applyFont="1" applyFill="1" applyBorder="1" applyAlignment="1" applyProtection="1">
      <alignment horizontal="center" vertical="center"/>
    </xf>
    <xf numFmtId="164" fontId="1" fillId="0" borderId="11" xfId="0" applyNumberFormat="1" applyFont="1" applyFill="1" applyBorder="1" applyAlignment="1" applyProtection="1">
      <alignment horizontal="center" vertical="center"/>
    </xf>
    <xf numFmtId="0" fontId="1" fillId="0" borderId="6" xfId="0" applyFont="1" applyFill="1" applyBorder="1" applyAlignment="1" applyProtection="1">
      <alignment horizontal="left" vertical="center" wrapText="1"/>
    </xf>
    <xf numFmtId="0" fontId="1" fillId="0" borderId="11" xfId="0" applyFont="1" applyFill="1" applyBorder="1" applyAlignment="1" applyProtection="1">
      <alignment horizontal="left" vertical="center" wrapText="1"/>
    </xf>
    <xf numFmtId="1" fontId="1" fillId="0" borderId="72" xfId="0" applyNumberFormat="1" applyFont="1" applyFill="1" applyBorder="1" applyAlignment="1" applyProtection="1">
      <alignment horizontal="center" vertical="center"/>
    </xf>
    <xf numFmtId="0" fontId="1" fillId="0" borderId="6"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11" xfId="0" applyFont="1" applyFill="1" applyBorder="1" applyAlignment="1" applyProtection="1">
      <alignment vertical="center" wrapText="1"/>
    </xf>
    <xf numFmtId="0" fontId="1" fillId="0" borderId="33" xfId="0" applyFont="1" applyFill="1" applyBorder="1" applyAlignment="1" applyProtection="1">
      <alignment horizontal="center" vertical="center" wrapText="1"/>
    </xf>
    <xf numFmtId="14" fontId="1" fillId="0" borderId="5" xfId="0" applyNumberFormat="1" applyFont="1" applyFill="1" applyBorder="1" applyAlignment="1" applyProtection="1">
      <alignment horizontal="center" vertical="center"/>
    </xf>
    <xf numFmtId="14" fontId="1" fillId="0" borderId="8" xfId="0" applyNumberFormat="1" applyFont="1" applyFill="1" applyBorder="1" applyAlignment="1" applyProtection="1">
      <alignment horizontal="center" vertical="center"/>
    </xf>
    <xf numFmtId="14" fontId="1" fillId="0" borderId="73" xfId="0" applyNumberFormat="1" applyFont="1" applyFill="1" applyBorder="1" applyAlignment="1" applyProtection="1">
      <alignment horizontal="center" vertical="center"/>
    </xf>
    <xf numFmtId="14" fontId="1" fillId="0" borderId="10" xfId="0" applyNumberFormat="1" applyFont="1" applyFill="1" applyBorder="1" applyAlignment="1" applyProtection="1">
      <alignment horizontal="center" vertical="center"/>
    </xf>
    <xf numFmtId="1" fontId="1" fillId="0" borderId="32" xfId="0" applyNumberFormat="1" applyFont="1" applyFill="1" applyBorder="1" applyAlignment="1" applyProtection="1">
      <alignment horizontal="center" vertical="center"/>
    </xf>
    <xf numFmtId="0" fontId="1" fillId="0" borderId="35" xfId="0" applyFont="1" applyFill="1" applyBorder="1" applyAlignment="1" applyProtection="1">
      <alignment horizontal="left" vertical="center" wrapText="1"/>
    </xf>
    <xf numFmtId="0" fontId="1" fillId="0" borderId="36" xfId="0" applyFont="1" applyFill="1" applyBorder="1" applyAlignment="1" applyProtection="1">
      <alignment horizontal="center" vertical="center" wrapText="1"/>
    </xf>
    <xf numFmtId="164" fontId="1" fillId="2" borderId="50" xfId="0" applyNumberFormat="1" applyFont="1" applyFill="1" applyBorder="1" applyAlignment="1" applyProtection="1">
      <alignment horizontal="center" vertical="center"/>
    </xf>
    <xf numFmtId="164" fontId="1" fillId="0" borderId="41" xfId="0" applyNumberFormat="1" applyFont="1" applyBorder="1" applyAlignment="1" applyProtection="1">
      <alignment horizontal="center" vertical="center"/>
    </xf>
    <xf numFmtId="164" fontId="1" fillId="0" borderId="37" xfId="0" applyNumberFormat="1" applyFont="1" applyFill="1" applyBorder="1" applyAlignment="1" applyProtection="1">
      <alignment horizontal="center" vertical="center"/>
    </xf>
    <xf numFmtId="164" fontId="1" fillId="0" borderId="18" xfId="0" applyNumberFormat="1" applyFont="1" applyFill="1" applyBorder="1" applyAlignment="1" applyProtection="1">
      <alignment horizontal="center" vertical="center"/>
    </xf>
    <xf numFmtId="164" fontId="1" fillId="0" borderId="74" xfId="0" applyNumberFormat="1" applyFont="1" applyFill="1" applyBorder="1" applyAlignment="1" applyProtection="1">
      <alignment horizontal="center" vertical="center"/>
    </xf>
    <xf numFmtId="164" fontId="1" fillId="0" borderId="19" xfId="0" applyNumberFormat="1" applyFont="1" applyFill="1" applyBorder="1" applyAlignment="1" applyProtection="1">
      <alignment horizontal="center" vertical="center"/>
    </xf>
    <xf numFmtId="1" fontId="1" fillId="2" borderId="28" xfId="0" applyNumberFormat="1" applyFont="1" applyFill="1" applyBorder="1" applyAlignment="1" applyProtection="1">
      <alignment horizontal="center" vertical="center"/>
    </xf>
    <xf numFmtId="1" fontId="1" fillId="2" borderId="27" xfId="0" applyNumberFormat="1" applyFont="1" applyFill="1" applyBorder="1" applyAlignment="1" applyProtection="1">
      <alignment horizontal="center" vertical="center"/>
    </xf>
    <xf numFmtId="164" fontId="1" fillId="2" borderId="36" xfId="0" applyNumberFormat="1" applyFont="1" applyFill="1" applyBorder="1" applyAlignment="1" applyProtection="1">
      <alignment horizontal="center" vertical="center"/>
    </xf>
    <xf numFmtId="14" fontId="1" fillId="2" borderId="15" xfId="0" applyNumberFormat="1" applyFont="1" applyFill="1" applyBorder="1" applyAlignment="1" applyProtection="1">
      <alignment horizontal="center" vertical="center"/>
    </xf>
    <xf numFmtId="164" fontId="1" fillId="2" borderId="16" xfId="0" applyNumberFormat="1" applyFont="1" applyFill="1" applyBorder="1" applyAlignment="1" applyProtection="1">
      <alignment horizontal="center" vertical="center"/>
    </xf>
    <xf numFmtId="164" fontId="1" fillId="0" borderId="36" xfId="0" applyNumberFormat="1" applyFont="1" applyBorder="1" applyAlignment="1" applyProtection="1">
      <alignment horizontal="center" vertical="center"/>
    </xf>
    <xf numFmtId="164" fontId="1" fillId="0" borderId="7" xfId="0" applyNumberFormat="1" applyFont="1" applyFill="1" applyBorder="1" applyAlignment="1" applyProtection="1">
      <alignment horizontal="center" vertical="center"/>
    </xf>
    <xf numFmtId="164" fontId="1" fillId="0" borderId="9" xfId="0" applyNumberFormat="1" applyFont="1" applyFill="1" applyBorder="1" applyAlignment="1" applyProtection="1">
      <alignment horizontal="center" vertical="center"/>
    </xf>
    <xf numFmtId="164" fontId="1" fillId="0" borderId="29" xfId="0" applyNumberFormat="1" applyFont="1" applyFill="1" applyBorder="1" applyAlignment="1" applyProtection="1">
      <alignment horizontal="center" vertical="center"/>
    </xf>
    <xf numFmtId="164" fontId="1" fillId="0" borderId="12" xfId="0" applyNumberFormat="1" applyFont="1" applyFill="1" applyBorder="1" applyAlignment="1" applyProtection="1">
      <alignment horizontal="center" vertical="center"/>
    </xf>
    <xf numFmtId="1" fontId="1" fillId="0" borderId="28" xfId="0" applyNumberFormat="1" applyFont="1" applyBorder="1" applyAlignment="1" applyProtection="1">
      <alignment horizontal="center" vertical="center"/>
    </xf>
    <xf numFmtId="1" fontId="1" fillId="0" borderId="28" xfId="0" applyNumberFormat="1" applyFont="1" applyFill="1" applyBorder="1" applyAlignment="1" applyProtection="1">
      <alignment horizontal="center" vertical="center"/>
    </xf>
    <xf numFmtId="0" fontId="1" fillId="0" borderId="7"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36" xfId="0" applyFont="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14" fontId="9" fillId="4" borderId="30" xfId="0" applyNumberFormat="1" applyFont="1" applyFill="1" applyBorder="1" applyAlignment="1" applyProtection="1">
      <alignment horizontal="center" vertical="center"/>
    </xf>
    <xf numFmtId="164" fontId="9" fillId="4" borderId="6" xfId="0" applyNumberFormat="1" applyFont="1" applyFill="1" applyBorder="1" applyAlignment="1" applyProtection="1">
      <alignment horizontal="center" vertical="center"/>
    </xf>
    <xf numFmtId="14" fontId="9" fillId="4" borderId="6" xfId="0" applyNumberFormat="1" applyFont="1" applyFill="1" applyBorder="1" applyAlignment="1" applyProtection="1">
      <alignment horizontal="center" vertical="center"/>
    </xf>
    <xf numFmtId="164" fontId="9" fillId="4" borderId="37" xfId="0" applyNumberFormat="1" applyFont="1" applyFill="1" applyBorder="1" applyAlignment="1" applyProtection="1">
      <alignment horizontal="center" vertical="center"/>
    </xf>
    <xf numFmtId="14" fontId="9" fillId="4" borderId="5" xfId="0" applyNumberFormat="1" applyFont="1" applyFill="1" applyBorder="1" applyAlignment="1" applyProtection="1">
      <alignment horizontal="center" vertical="center"/>
    </xf>
    <xf numFmtId="164" fontId="9" fillId="4" borderId="7" xfId="0" applyNumberFormat="1" applyFont="1" applyFill="1" applyBorder="1" applyAlignment="1" applyProtection="1">
      <alignment horizontal="center" vertical="center"/>
    </xf>
    <xf numFmtId="1" fontId="9" fillId="4" borderId="52" xfId="0" applyNumberFormat="1" applyFont="1" applyFill="1" applyBorder="1" applyAlignment="1" applyProtection="1">
      <alignment horizontal="center" vertical="center"/>
    </xf>
    <xf numFmtId="1" fontId="9" fillId="4" borderId="51" xfId="0" applyNumberFormat="1" applyFont="1" applyFill="1" applyBorder="1" applyAlignment="1" applyProtection="1">
      <alignment horizontal="center" vertical="center"/>
    </xf>
    <xf numFmtId="1" fontId="9" fillId="4" borderId="53" xfId="0" applyNumberFormat="1" applyFont="1" applyFill="1" applyBorder="1" applyAlignment="1" applyProtection="1">
      <alignment horizontal="center" vertical="center"/>
    </xf>
    <xf numFmtId="0" fontId="9" fillId="4" borderId="21" xfId="0" applyFont="1" applyFill="1" applyBorder="1" applyAlignment="1" applyProtection="1">
      <alignment horizontal="center" vertical="center" wrapText="1"/>
    </xf>
    <xf numFmtId="0" fontId="9" fillId="4" borderId="1" xfId="0" applyFont="1" applyFill="1" applyBorder="1" applyAlignment="1" applyProtection="1">
      <alignment horizontal="left" vertical="center" wrapText="1"/>
    </xf>
    <xf numFmtId="2" fontId="9" fillId="4" borderId="1" xfId="0" applyNumberFormat="1" applyFont="1" applyFill="1" applyBorder="1" applyAlignment="1" applyProtection="1">
      <alignment horizontal="center" vertical="center" wrapText="1"/>
    </xf>
    <xf numFmtId="14" fontId="9" fillId="4" borderId="1" xfId="0" applyNumberFormat="1" applyFont="1" applyFill="1" applyBorder="1" applyAlignment="1" applyProtection="1">
      <alignment horizontal="center" vertical="center" wrapText="1"/>
    </xf>
    <xf numFmtId="164" fontId="9" fillId="4" borderId="1" xfId="0" applyNumberFormat="1"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14" fontId="9" fillId="4" borderId="20" xfId="0" applyNumberFormat="1" applyFont="1" applyFill="1" applyBorder="1" applyAlignment="1" applyProtection="1">
      <alignment horizontal="center" vertical="center"/>
    </xf>
    <xf numFmtId="164" fontId="9" fillId="4" borderId="1" xfId="0" applyNumberFormat="1" applyFont="1" applyFill="1" applyBorder="1" applyAlignment="1" applyProtection="1">
      <alignment horizontal="center" vertical="center"/>
    </xf>
    <xf numFmtId="14" fontId="9" fillId="4" borderId="1" xfId="0" applyNumberFormat="1" applyFont="1" applyFill="1" applyBorder="1" applyAlignment="1" applyProtection="1">
      <alignment horizontal="center" vertical="center"/>
    </xf>
    <xf numFmtId="164" fontId="9" fillId="4" borderId="18" xfId="0" applyNumberFormat="1" applyFont="1" applyFill="1" applyBorder="1" applyAlignment="1" applyProtection="1">
      <alignment horizontal="center" vertical="center"/>
    </xf>
    <xf numFmtId="14" fontId="9" fillId="4" borderId="8" xfId="0" applyNumberFormat="1" applyFont="1" applyFill="1" applyBorder="1" applyAlignment="1" applyProtection="1">
      <alignment horizontal="center" vertical="center"/>
    </xf>
    <xf numFmtId="164" fontId="9" fillId="4" borderId="9" xfId="0" applyNumberFormat="1" applyFont="1" applyFill="1" applyBorder="1" applyAlignment="1" applyProtection="1">
      <alignment horizontal="center" vertical="center"/>
    </xf>
    <xf numFmtId="1" fontId="9" fillId="4" borderId="55" xfId="0" applyNumberFormat="1" applyFont="1" applyFill="1" applyBorder="1" applyAlignment="1" applyProtection="1">
      <alignment horizontal="center" vertical="center"/>
    </xf>
    <xf numFmtId="1" fontId="9" fillId="4" borderId="54" xfId="0" applyNumberFormat="1" applyFont="1" applyFill="1" applyBorder="1" applyAlignment="1" applyProtection="1">
      <alignment horizontal="center" vertical="center"/>
    </xf>
    <xf numFmtId="1" fontId="9" fillId="4" borderId="56" xfId="0" applyNumberFormat="1" applyFont="1" applyFill="1" applyBorder="1" applyAlignment="1" applyProtection="1">
      <alignment horizontal="center" vertical="center"/>
    </xf>
    <xf numFmtId="14" fontId="9" fillId="4" borderId="31" xfId="0" applyNumberFormat="1" applyFont="1" applyFill="1" applyBorder="1" applyAlignment="1" applyProtection="1">
      <alignment horizontal="center" vertical="center"/>
    </xf>
    <xf numFmtId="164" fontId="9" fillId="4" borderId="11" xfId="0" applyNumberFormat="1" applyFont="1" applyFill="1" applyBorder="1" applyAlignment="1" applyProtection="1">
      <alignment horizontal="center" vertical="center"/>
    </xf>
    <xf numFmtId="14" fontId="9" fillId="4" borderId="11" xfId="0" applyNumberFormat="1" applyFont="1" applyFill="1" applyBorder="1" applyAlignment="1" applyProtection="1">
      <alignment horizontal="center" vertical="center"/>
    </xf>
    <xf numFmtId="164" fontId="9" fillId="4" borderId="19" xfId="0" applyNumberFormat="1" applyFont="1" applyFill="1" applyBorder="1" applyAlignment="1" applyProtection="1">
      <alignment horizontal="center" vertical="center"/>
    </xf>
    <xf numFmtId="14" fontId="9" fillId="4" borderId="10" xfId="0" applyNumberFormat="1" applyFont="1" applyFill="1" applyBorder="1" applyAlignment="1" applyProtection="1">
      <alignment horizontal="center" vertical="center"/>
    </xf>
    <xf numFmtId="164" fontId="9" fillId="4" borderId="12" xfId="0" applyNumberFormat="1" applyFont="1" applyFill="1" applyBorder="1" applyAlignment="1" applyProtection="1">
      <alignment horizontal="center" vertical="center"/>
    </xf>
    <xf numFmtId="1" fontId="9" fillId="4" borderId="58" xfId="0" applyNumberFormat="1" applyFont="1" applyFill="1" applyBorder="1" applyAlignment="1" applyProtection="1">
      <alignment horizontal="center" vertical="center"/>
    </xf>
    <xf numFmtId="1" fontId="9" fillId="4" borderId="57" xfId="0" applyNumberFormat="1" applyFont="1" applyFill="1" applyBorder="1" applyAlignment="1" applyProtection="1">
      <alignment horizontal="center" vertical="center"/>
    </xf>
    <xf numFmtId="1" fontId="9" fillId="4" borderId="59" xfId="0" applyNumberFormat="1" applyFont="1" applyFill="1" applyBorder="1" applyAlignment="1" applyProtection="1">
      <alignment horizontal="center" vertical="center"/>
    </xf>
    <xf numFmtId="0" fontId="1" fillId="0" borderId="21" xfId="0" applyFont="1" applyFill="1" applyBorder="1" applyAlignment="1" applyProtection="1">
      <alignment horizontal="center" vertical="center" wrapText="1"/>
    </xf>
    <xf numFmtId="0" fontId="1" fillId="0" borderId="43" xfId="0" applyFont="1" applyFill="1" applyBorder="1" applyAlignment="1" applyProtection="1">
      <alignment horizontal="center" vertical="center" wrapText="1"/>
    </xf>
    <xf numFmtId="0" fontId="1" fillId="0" borderId="37"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1" fontId="1" fillId="0" borderId="77" xfId="0" applyNumberFormat="1" applyFont="1" applyFill="1" applyBorder="1" applyAlignment="1" applyProtection="1">
      <alignment horizontal="center" vertical="center"/>
    </xf>
    <xf numFmtId="1" fontId="1" fillId="0" borderId="69" xfId="0" applyNumberFormat="1" applyFont="1" applyBorder="1" applyAlignment="1" applyProtection="1">
      <alignment horizontal="center" vertical="center"/>
    </xf>
    <xf numFmtId="1" fontId="1" fillId="0" borderId="77" xfId="0" applyNumberFormat="1" applyFont="1" applyBorder="1" applyAlignment="1" applyProtection="1">
      <alignment horizontal="center" vertical="center"/>
    </xf>
    <xf numFmtId="1" fontId="1" fillId="0" borderId="52" xfId="0" applyNumberFormat="1" applyFont="1" applyFill="1" applyBorder="1" applyAlignment="1" applyProtection="1">
      <alignment horizontal="center" vertical="center" wrapText="1"/>
    </xf>
    <xf numFmtId="1" fontId="1" fillId="0" borderId="55" xfId="0" applyNumberFormat="1" applyFont="1" applyFill="1" applyBorder="1" applyAlignment="1" applyProtection="1">
      <alignment horizontal="center" vertical="center" wrapText="1"/>
    </xf>
    <xf numFmtId="1" fontId="1" fillId="0" borderId="72" xfId="0" applyNumberFormat="1" applyFont="1" applyFill="1" applyBorder="1" applyAlignment="1" applyProtection="1">
      <alignment horizontal="center" vertical="center" wrapText="1"/>
    </xf>
    <xf numFmtId="1" fontId="1" fillId="0" borderId="53" xfId="0" applyNumberFormat="1" applyFont="1" applyFill="1" applyBorder="1" applyAlignment="1" applyProtection="1">
      <alignment horizontal="center" vertical="center" wrapText="1"/>
    </xf>
    <xf numFmtId="1" fontId="1" fillId="0" borderId="56" xfId="0" applyNumberFormat="1" applyFont="1" applyFill="1" applyBorder="1" applyAlignment="1" applyProtection="1">
      <alignment horizontal="center" vertical="center" wrapText="1"/>
    </xf>
    <xf numFmtId="1" fontId="1" fillId="0" borderId="59" xfId="0" applyNumberFormat="1" applyFont="1" applyFill="1" applyBorder="1" applyAlignment="1" applyProtection="1">
      <alignment horizontal="center" vertical="center" wrapText="1"/>
    </xf>
    <xf numFmtId="1" fontId="1" fillId="0" borderId="58" xfId="0" applyNumberFormat="1" applyFont="1" applyBorder="1" applyAlignment="1" applyProtection="1">
      <alignment horizontal="center" vertical="center" wrapText="1"/>
    </xf>
    <xf numFmtId="1" fontId="1" fillId="0" borderId="61" xfId="0" applyNumberFormat="1" applyFont="1" applyBorder="1" applyAlignment="1" applyProtection="1">
      <alignment horizontal="center" vertical="center" wrapText="1"/>
    </xf>
    <xf numFmtId="1" fontId="1" fillId="0" borderId="52" xfId="0" applyNumberFormat="1" applyFont="1" applyBorder="1" applyAlignment="1" applyProtection="1">
      <alignment horizontal="center" vertical="center" wrapText="1"/>
    </xf>
    <xf numFmtId="1" fontId="1" fillId="0" borderId="55" xfId="0" applyNumberFormat="1"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1" fontId="9" fillId="0" borderId="35" xfId="0" applyNumberFormat="1" applyFont="1" applyFill="1" applyBorder="1" applyAlignment="1" applyProtection="1">
      <alignment horizontal="center" vertical="center" wrapText="1"/>
    </xf>
    <xf numFmtId="1" fontId="1" fillId="0" borderId="24"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74" xfId="0" applyFont="1" applyFill="1" applyBorder="1" applyAlignment="1" applyProtection="1">
      <alignment horizontal="center" vertical="center" wrapText="1"/>
    </xf>
    <xf numFmtId="0" fontId="1" fillId="0" borderId="13" xfId="0" applyFont="1" applyFill="1" applyBorder="1" applyAlignment="1" applyProtection="1">
      <alignment vertical="center"/>
    </xf>
    <xf numFmtId="2" fontId="1" fillId="0" borderId="13" xfId="0" applyNumberFormat="1" applyFont="1" applyFill="1" applyBorder="1" applyAlignment="1" applyProtection="1">
      <alignment horizontal="center" vertical="center" wrapText="1"/>
    </xf>
    <xf numFmtId="0" fontId="1" fillId="0" borderId="50" xfId="0" applyFont="1" applyFill="1" applyBorder="1" applyAlignment="1" applyProtection="1">
      <alignment horizontal="center" vertical="center" wrapText="1"/>
    </xf>
    <xf numFmtId="0" fontId="1" fillId="0" borderId="35" xfId="0" applyFont="1" applyFill="1" applyBorder="1" applyAlignment="1" applyProtection="1">
      <alignment vertical="center" wrapText="1"/>
    </xf>
    <xf numFmtId="0" fontId="1" fillId="0" borderId="35" xfId="0" applyFont="1" applyFill="1" applyBorder="1" applyAlignment="1" applyProtection="1">
      <alignment horizontal="center" vertical="top"/>
    </xf>
    <xf numFmtId="0" fontId="1" fillId="0" borderId="14" xfId="0" applyFont="1" applyFill="1" applyBorder="1" applyAlignment="1" applyProtection="1">
      <alignment vertical="center" wrapText="1"/>
    </xf>
    <xf numFmtId="0" fontId="9" fillId="0" borderId="44" xfId="0" applyFont="1" applyFill="1" applyBorder="1" applyAlignment="1" applyProtection="1">
      <alignment horizontal="center" vertical="center" wrapText="1"/>
    </xf>
    <xf numFmtId="2" fontId="1" fillId="0" borderId="35" xfId="0" quotePrefix="1" applyNumberFormat="1" applyFont="1" applyFill="1" applyBorder="1" applyAlignment="1" applyProtection="1">
      <alignment horizontal="center" vertical="center" wrapText="1"/>
    </xf>
    <xf numFmtId="0" fontId="1" fillId="0" borderId="35" xfId="0" quotePrefix="1" applyFont="1" applyFill="1" applyBorder="1" applyAlignment="1" applyProtection="1">
      <alignment horizontal="center" vertical="center" wrapText="1"/>
    </xf>
    <xf numFmtId="0" fontId="1" fillId="0" borderId="13" xfId="0" applyFont="1" applyFill="1" applyBorder="1" applyAlignment="1" applyProtection="1">
      <alignment vertical="center" wrapText="1"/>
    </xf>
    <xf numFmtId="0" fontId="1" fillId="0" borderId="44" xfId="0" applyFont="1" applyFill="1" applyBorder="1" applyAlignment="1" applyProtection="1">
      <alignment horizontal="center" vertical="center" wrapText="1"/>
    </xf>
    <xf numFmtId="2" fontId="1" fillId="0" borderId="14" xfId="0" applyNumberFormat="1" applyFont="1" applyFill="1" applyBorder="1" applyAlignment="1" applyProtection="1">
      <alignment horizontal="center" vertical="center" wrapText="1"/>
    </xf>
    <xf numFmtId="0" fontId="1" fillId="0" borderId="23" xfId="0" applyFont="1" applyFill="1" applyBorder="1" applyAlignment="1" applyProtection="1">
      <alignment vertical="center" wrapText="1"/>
    </xf>
    <xf numFmtId="0" fontId="1" fillId="0" borderId="33" xfId="0" applyFont="1" applyFill="1" applyBorder="1" applyAlignment="1" applyProtection="1">
      <alignment vertical="center" wrapText="1"/>
    </xf>
    <xf numFmtId="0" fontId="1" fillId="0" borderId="42" xfId="0" applyFont="1" applyFill="1" applyBorder="1" applyAlignment="1" applyProtection="1">
      <alignment vertical="center" wrapText="1"/>
    </xf>
    <xf numFmtId="0" fontId="9" fillId="0" borderId="6" xfId="0" applyFont="1" applyFill="1" applyBorder="1" applyAlignment="1" applyProtection="1">
      <alignment vertical="center" wrapText="1"/>
    </xf>
    <xf numFmtId="0" fontId="9" fillId="0" borderId="1" xfId="0" applyFont="1" applyFill="1" applyBorder="1" applyAlignment="1" applyProtection="1">
      <alignment vertical="center" wrapText="1"/>
    </xf>
    <xf numFmtId="0" fontId="9" fillId="0" borderId="11" xfId="0" applyFont="1" applyFill="1" applyBorder="1" applyAlignment="1" applyProtection="1">
      <alignment vertical="center" wrapText="1"/>
    </xf>
    <xf numFmtId="0" fontId="9" fillId="0" borderId="42" xfId="0" applyFont="1" applyFill="1" applyBorder="1" applyAlignment="1" applyProtection="1">
      <alignment vertical="center" wrapText="1"/>
    </xf>
    <xf numFmtId="0" fontId="1" fillId="0" borderId="48" xfId="0" applyFont="1" applyFill="1" applyBorder="1" applyAlignment="1" applyProtection="1">
      <alignment horizontal="center" vertical="center" wrapText="1"/>
    </xf>
    <xf numFmtId="0" fontId="9" fillId="0" borderId="23" xfId="0" applyFont="1" applyFill="1" applyBorder="1" applyAlignment="1" applyProtection="1">
      <alignment vertical="center" wrapText="1"/>
    </xf>
    <xf numFmtId="0" fontId="1" fillId="0" borderId="30" xfId="0" applyFont="1" applyFill="1" applyBorder="1" applyAlignment="1" applyProtection="1">
      <alignment horizontal="center" vertical="center" wrapText="1"/>
    </xf>
    <xf numFmtId="0" fontId="1" fillId="0" borderId="31" xfId="0" applyFont="1" applyFill="1" applyBorder="1" applyAlignment="1" applyProtection="1">
      <alignment horizontal="center" vertical="center" wrapText="1"/>
    </xf>
    <xf numFmtId="0" fontId="1" fillId="0" borderId="49" xfId="0" applyFont="1" applyFill="1" applyBorder="1" applyAlignment="1" applyProtection="1">
      <alignment horizontal="center" vertical="center" wrapText="1"/>
    </xf>
    <xf numFmtId="0" fontId="9" fillId="0" borderId="13" xfId="0" applyFont="1" applyFill="1" applyBorder="1" applyAlignment="1" applyProtection="1">
      <alignment vertical="center" wrapText="1"/>
    </xf>
    <xf numFmtId="0" fontId="9" fillId="0" borderId="50" xfId="0" applyFont="1" applyFill="1" applyBorder="1" applyAlignment="1" applyProtection="1">
      <alignment horizontal="center" vertical="center" wrapText="1"/>
    </xf>
    <xf numFmtId="0" fontId="1" fillId="0" borderId="75" xfId="0" applyFont="1" applyFill="1" applyBorder="1" applyAlignment="1" applyProtection="1">
      <alignment horizontal="center" vertical="center" wrapText="1"/>
    </xf>
    <xf numFmtId="0" fontId="9" fillId="0" borderId="35" xfId="0" applyFont="1" applyFill="1" applyBorder="1" applyAlignment="1" applyProtection="1">
      <alignment vertical="center" wrapText="1"/>
    </xf>
    <xf numFmtId="0" fontId="9" fillId="0" borderId="14" xfId="0" applyFont="1" applyFill="1" applyBorder="1" applyAlignment="1" applyProtection="1">
      <alignment vertical="center" wrapText="1"/>
    </xf>
    <xf numFmtId="0" fontId="9" fillId="0" borderId="48" xfId="0" applyFont="1" applyFill="1" applyBorder="1" applyAlignment="1" applyProtection="1">
      <alignment horizontal="center" vertical="center" wrapText="1"/>
    </xf>
    <xf numFmtId="0" fontId="1" fillId="0" borderId="33" xfId="0" applyFont="1" applyBorder="1" applyAlignment="1" applyProtection="1">
      <alignment horizontal="center" vertical="center"/>
    </xf>
    <xf numFmtId="14" fontId="1" fillId="0" borderId="33" xfId="0" applyNumberFormat="1" applyFont="1" applyBorder="1" applyAlignment="1" applyProtection="1">
      <alignment horizontal="center" vertical="center"/>
    </xf>
    <xf numFmtId="164" fontId="1" fillId="0" borderId="33" xfId="0" applyNumberFormat="1"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17" xfId="0" applyFont="1" applyBorder="1" applyAlignment="1" applyProtection="1">
      <alignment horizontal="center" vertical="center"/>
    </xf>
    <xf numFmtId="14" fontId="1" fillId="0" borderId="40" xfId="0" applyNumberFormat="1" applyFont="1" applyFill="1" applyBorder="1" applyAlignment="1" applyProtection="1">
      <alignment horizontal="center" vertical="center"/>
    </xf>
    <xf numFmtId="164" fontId="1" fillId="0" borderId="41" xfId="0" applyNumberFormat="1" applyFont="1" applyFill="1" applyBorder="1" applyAlignment="1" applyProtection="1">
      <alignment horizontal="center" vertical="center"/>
    </xf>
    <xf numFmtId="14" fontId="1" fillId="0" borderId="34" xfId="0" applyNumberFormat="1" applyFont="1" applyFill="1" applyBorder="1" applyAlignment="1" applyProtection="1">
      <alignment horizontal="center" vertical="center"/>
    </xf>
    <xf numFmtId="164" fontId="1" fillId="0" borderId="36" xfId="0" applyNumberFormat="1" applyFont="1" applyFill="1" applyBorder="1" applyAlignment="1" applyProtection="1">
      <alignment horizontal="center" vertical="center"/>
    </xf>
    <xf numFmtId="14" fontId="1" fillId="0" borderId="47" xfId="0" applyNumberFormat="1" applyFont="1" applyFill="1" applyBorder="1" applyAlignment="1" applyProtection="1">
      <alignment horizontal="center" vertical="center"/>
    </xf>
    <xf numFmtId="164" fontId="1" fillId="0" borderId="48" xfId="0" applyNumberFormat="1" applyFont="1" applyFill="1" applyBorder="1" applyAlignment="1" applyProtection="1">
      <alignment horizontal="center" vertical="center"/>
    </xf>
    <xf numFmtId="14" fontId="1" fillId="0" borderId="46" xfId="0" applyNumberFormat="1" applyFont="1" applyFill="1" applyBorder="1" applyAlignment="1" applyProtection="1">
      <alignment horizontal="center" vertical="center"/>
    </xf>
    <xf numFmtId="164" fontId="1" fillId="0" borderId="43" xfId="0" applyNumberFormat="1" applyFont="1" applyFill="1" applyBorder="1" applyAlignment="1" applyProtection="1">
      <alignment horizontal="center" vertical="center"/>
    </xf>
    <xf numFmtId="1" fontId="1" fillId="0" borderId="78" xfId="0" applyNumberFormat="1" applyFont="1" applyFill="1" applyBorder="1" applyAlignment="1" applyProtection="1">
      <alignment horizontal="center" vertical="center"/>
    </xf>
    <xf numFmtId="1" fontId="1" fillId="0" borderId="78" xfId="0" applyNumberFormat="1" applyFont="1" applyFill="1" applyBorder="1" applyAlignment="1" applyProtection="1">
      <alignment horizontal="center" vertical="center" wrapText="1"/>
    </xf>
    <xf numFmtId="14" fontId="1" fillId="0" borderId="30" xfId="0" applyNumberFormat="1" applyFont="1" applyFill="1" applyBorder="1" applyAlignment="1" applyProtection="1">
      <alignment horizontal="center" vertical="center"/>
    </xf>
    <xf numFmtId="1" fontId="1" fillId="0" borderId="69" xfId="0" applyNumberFormat="1" applyFont="1" applyFill="1" applyBorder="1" applyAlignment="1" applyProtection="1">
      <alignment horizontal="center" vertical="center" wrapText="1"/>
    </xf>
    <xf numFmtId="14" fontId="1" fillId="0" borderId="20" xfId="0" applyNumberFormat="1" applyFont="1" applyFill="1" applyBorder="1" applyAlignment="1" applyProtection="1">
      <alignment horizontal="center" vertical="center"/>
    </xf>
    <xf numFmtId="1" fontId="1" fillId="0" borderId="70" xfId="0" applyNumberFormat="1" applyFont="1" applyFill="1" applyBorder="1" applyAlignment="1" applyProtection="1">
      <alignment horizontal="center" vertical="center" wrapText="1"/>
    </xf>
    <xf numFmtId="14" fontId="1" fillId="0" borderId="21" xfId="0" applyNumberFormat="1" applyFont="1" applyFill="1" applyBorder="1" applyAlignment="1" applyProtection="1">
      <alignment horizontal="center" vertical="center"/>
    </xf>
    <xf numFmtId="164" fontId="1" fillId="0" borderId="33" xfId="0" applyNumberFormat="1" applyFont="1" applyFill="1" applyBorder="1" applyAlignment="1" applyProtection="1">
      <alignment horizontal="center" vertical="center"/>
    </xf>
    <xf numFmtId="14" fontId="1" fillId="0" borderId="4" xfId="0" applyNumberFormat="1" applyFont="1" applyFill="1" applyBorder="1" applyAlignment="1" applyProtection="1">
      <alignment horizontal="center" vertical="center"/>
    </xf>
    <xf numFmtId="164" fontId="1" fillId="0" borderId="3" xfId="0" applyNumberFormat="1" applyFont="1" applyFill="1" applyBorder="1" applyAlignment="1" applyProtection="1">
      <alignment horizontal="center" vertical="center"/>
    </xf>
    <xf numFmtId="164" fontId="1" fillId="0" borderId="22" xfId="0" applyNumberFormat="1" applyFont="1" applyFill="1" applyBorder="1" applyAlignment="1" applyProtection="1">
      <alignment horizontal="center" vertical="center"/>
    </xf>
    <xf numFmtId="1" fontId="1" fillId="0" borderId="65" xfId="0" applyNumberFormat="1" applyFont="1" applyFill="1" applyBorder="1" applyAlignment="1" applyProtection="1">
      <alignment horizontal="center" vertical="center"/>
    </xf>
    <xf numFmtId="1" fontId="1" fillId="0" borderId="79" xfId="0" applyNumberFormat="1" applyFont="1" applyFill="1" applyBorder="1" applyAlignment="1" applyProtection="1">
      <alignment horizontal="center" vertical="center"/>
    </xf>
    <xf numFmtId="1" fontId="1" fillId="0" borderId="79" xfId="0" applyNumberFormat="1" applyFont="1" applyFill="1" applyBorder="1" applyAlignment="1" applyProtection="1">
      <alignment horizontal="center" vertical="center" wrapText="1"/>
    </xf>
    <xf numFmtId="1" fontId="1" fillId="0" borderId="60" xfId="0" applyNumberFormat="1" applyFont="1" applyBorder="1" applyAlignment="1" applyProtection="1">
      <alignment horizontal="center" vertical="center" wrapText="1"/>
    </xf>
    <xf numFmtId="1" fontId="1" fillId="0" borderId="63" xfId="0" applyNumberFormat="1" applyFont="1" applyBorder="1" applyAlignment="1" applyProtection="1">
      <alignment horizontal="center" vertical="center" wrapText="1"/>
    </xf>
    <xf numFmtId="0" fontId="0" fillId="0" borderId="13"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35"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42" xfId="0" applyFill="1" applyBorder="1" applyAlignment="1" applyProtection="1">
      <alignment horizontal="center" vertical="center"/>
    </xf>
    <xf numFmtId="0" fontId="1" fillId="0" borderId="42" xfId="0" applyFont="1" applyBorder="1" applyAlignment="1" applyProtection="1">
      <alignment horizontal="center" vertical="center"/>
    </xf>
    <xf numFmtId="0" fontId="1" fillId="0" borderId="43" xfId="0" applyFont="1" applyBorder="1" applyAlignment="1" applyProtection="1">
      <alignment horizontal="center" vertical="center"/>
    </xf>
    <xf numFmtId="0" fontId="13" fillId="4" borderId="6" xfId="0" applyFont="1" applyFill="1" applyBorder="1" applyAlignment="1" applyProtection="1">
      <alignment horizontal="center" vertical="center" wrapText="1"/>
    </xf>
    <xf numFmtId="0" fontId="11" fillId="4" borderId="6" xfId="0" applyFont="1" applyFill="1" applyBorder="1" applyAlignment="1" applyProtection="1">
      <alignment vertical="center" wrapText="1"/>
    </xf>
    <xf numFmtId="0" fontId="11" fillId="4" borderId="6" xfId="0" applyFont="1" applyFill="1" applyBorder="1" applyAlignment="1" applyProtection="1">
      <alignment horizontal="center" vertical="center" wrapText="1"/>
    </xf>
    <xf numFmtId="2" fontId="11" fillId="4" borderId="6" xfId="0" applyNumberFormat="1" applyFont="1" applyFill="1" applyBorder="1" applyAlignment="1" applyProtection="1">
      <alignment horizontal="center" vertical="center" wrapText="1"/>
    </xf>
    <xf numFmtId="0" fontId="11" fillId="4" borderId="37"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xf>
    <xf numFmtId="14" fontId="13" fillId="4" borderId="6" xfId="0" applyNumberFormat="1" applyFont="1" applyFill="1" applyBorder="1" applyAlignment="1" applyProtection="1">
      <alignment horizontal="center" vertical="center"/>
    </xf>
    <xf numFmtId="164" fontId="13" fillId="4" borderId="6" xfId="0" applyNumberFormat="1" applyFont="1" applyFill="1" applyBorder="1" applyAlignment="1" applyProtection="1">
      <alignment horizontal="center" vertical="center"/>
    </xf>
    <xf numFmtId="0" fontId="13" fillId="4" borderId="1" xfId="0" applyFont="1" applyFill="1" applyBorder="1" applyAlignment="1" applyProtection="1">
      <alignment horizontal="center" vertical="center" wrapText="1"/>
    </xf>
    <xf numFmtId="0" fontId="11" fillId="4" borderId="1" xfId="0" applyFont="1" applyFill="1" applyBorder="1" applyAlignment="1" applyProtection="1">
      <alignment vertical="center" wrapText="1"/>
    </xf>
    <xf numFmtId="0" fontId="11" fillId="4" borderId="1" xfId="0" applyFont="1" applyFill="1" applyBorder="1" applyAlignment="1" applyProtection="1">
      <alignment horizontal="center" vertical="center" wrapText="1"/>
    </xf>
    <xf numFmtId="2" fontId="11" fillId="4" borderId="1" xfId="0" applyNumberFormat="1" applyFont="1" applyFill="1" applyBorder="1" applyAlignment="1" applyProtection="1">
      <alignment horizontal="center" vertical="center" wrapText="1"/>
    </xf>
    <xf numFmtId="0" fontId="11" fillId="4" borderId="33" xfId="0" applyFont="1" applyFill="1" applyBorder="1" applyAlignment="1" applyProtection="1">
      <alignment horizontal="center" vertical="center" wrapText="1"/>
    </xf>
    <xf numFmtId="0" fontId="11" fillId="4" borderId="18"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xf>
    <xf numFmtId="14" fontId="13" fillId="4" borderId="1" xfId="0" applyNumberFormat="1" applyFont="1" applyFill="1" applyBorder="1" applyAlignment="1" applyProtection="1">
      <alignment horizontal="center" vertical="center"/>
    </xf>
    <xf numFmtId="164" fontId="13" fillId="4" borderId="1" xfId="0" applyNumberFormat="1" applyFont="1" applyFill="1" applyBorder="1" applyAlignment="1" applyProtection="1">
      <alignment horizontal="center" vertical="center"/>
    </xf>
    <xf numFmtId="0" fontId="11" fillId="4" borderId="11" xfId="0" applyFont="1" applyFill="1" applyBorder="1" applyAlignment="1" applyProtection="1">
      <alignment vertical="center" wrapText="1"/>
    </xf>
    <xf numFmtId="0" fontId="11" fillId="4" borderId="11" xfId="0" applyFont="1" applyFill="1" applyBorder="1" applyAlignment="1" applyProtection="1">
      <alignment horizontal="center" vertical="center" wrapText="1"/>
    </xf>
    <xf numFmtId="2" fontId="11" fillId="4" borderId="11" xfId="0" applyNumberFormat="1"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xf>
    <xf numFmtId="14" fontId="13" fillId="4" borderId="11" xfId="0" applyNumberFormat="1" applyFont="1" applyFill="1" applyBorder="1" applyAlignment="1" applyProtection="1">
      <alignment horizontal="center" vertical="center"/>
    </xf>
    <xf numFmtId="164" fontId="13" fillId="4" borderId="11" xfId="0" applyNumberFormat="1" applyFont="1" applyFill="1" applyBorder="1" applyAlignment="1" applyProtection="1">
      <alignment horizontal="center" vertical="center"/>
    </xf>
    <xf numFmtId="0" fontId="1" fillId="4" borderId="6"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2" fontId="3" fillId="0" borderId="11" xfId="0" applyNumberFormat="1"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2" fontId="1" fillId="0" borderId="30" xfId="0" applyNumberFormat="1" applyFont="1" applyFill="1" applyBorder="1" applyAlignment="1" applyProtection="1">
      <alignment horizontal="center" vertical="center" wrapText="1"/>
    </xf>
    <xf numFmtId="2" fontId="1" fillId="0" borderId="6"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xf>
    <xf numFmtId="1" fontId="3" fillId="0" borderId="37" xfId="0" applyNumberFormat="1" applyFont="1" applyFill="1" applyBorder="1" applyAlignment="1" applyProtection="1">
      <alignment horizontal="center" vertical="center" wrapText="1"/>
    </xf>
    <xf numFmtId="1" fontId="3" fillId="0" borderId="18" xfId="0" applyNumberFormat="1" applyFont="1" applyFill="1" applyBorder="1" applyAlignment="1" applyProtection="1">
      <alignment horizontal="center" vertical="center" wrapText="1"/>
    </xf>
    <xf numFmtId="1" fontId="3" fillId="0" borderId="19" xfId="0" applyNumberFormat="1"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1" fontId="3" fillId="0" borderId="6"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center" vertical="center" wrapText="1"/>
    </xf>
    <xf numFmtId="1" fontId="3" fillId="0" borderId="1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3" fillId="0" borderId="11"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xf>
    <xf numFmtId="0" fontId="3" fillId="0" borderId="5"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14" fontId="3" fillId="0" borderId="20" xfId="0" applyNumberFormat="1" applyFont="1" applyFill="1" applyBorder="1" applyAlignment="1" applyProtection="1">
      <alignment horizontal="center" vertical="center" wrapText="1"/>
    </xf>
    <xf numFmtId="14" fontId="3" fillId="0" borderId="31" xfId="0" applyNumberFormat="1"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1" fontId="3" fillId="0" borderId="52" xfId="0" applyNumberFormat="1" applyFont="1" applyFill="1" applyBorder="1" applyAlignment="1" applyProtection="1">
      <alignment horizontal="center" vertical="center" wrapText="1"/>
    </xf>
    <xf numFmtId="1" fontId="3" fillId="0" borderId="55" xfId="0" applyNumberFormat="1" applyFont="1" applyFill="1" applyBorder="1" applyAlignment="1" applyProtection="1">
      <alignment horizontal="center" vertical="center" wrapText="1"/>
    </xf>
    <xf numFmtId="1" fontId="3" fillId="0" borderId="58"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2" fontId="3" fillId="0" borderId="8" xfId="0" applyNumberFormat="1" applyFont="1" applyFill="1" applyBorder="1" applyAlignment="1" applyProtection="1">
      <alignment horizontal="center" vertical="center" wrapText="1"/>
    </xf>
    <xf numFmtId="2" fontId="3" fillId="0" borderId="10" xfId="0" applyNumberFormat="1"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2" fontId="3" fillId="0" borderId="4" xfId="0" applyNumberFormat="1" applyFont="1" applyFill="1" applyBorder="1" applyAlignment="1" applyProtection="1">
      <alignment horizontal="center" vertical="center" wrapText="1"/>
    </xf>
    <xf numFmtId="2" fontId="3" fillId="0" borderId="20" xfId="0" applyNumberFormat="1" applyFont="1" applyFill="1" applyBorder="1" applyAlignment="1" applyProtection="1">
      <alignment horizontal="center" vertical="center" wrapText="1"/>
    </xf>
    <xf numFmtId="2" fontId="3" fillId="0" borderId="31"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wrapText="1"/>
    </xf>
    <xf numFmtId="2" fontId="3" fillId="0" borderId="33"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11" xfId="0" applyNumberFormat="1" applyFont="1" applyFill="1" applyBorder="1" applyAlignment="1" applyProtection="1">
      <alignment horizontal="center" vertical="center" wrapText="1"/>
    </xf>
    <xf numFmtId="2" fontId="1" fillId="0" borderId="24" xfId="0" applyNumberFormat="1" applyFont="1" applyFill="1" applyBorder="1" applyAlignment="1" applyProtection="1">
      <alignment horizontal="center" vertical="center"/>
    </xf>
    <xf numFmtId="2" fontId="1" fillId="0" borderId="28" xfId="0" applyNumberFormat="1" applyFont="1" applyFill="1" applyBorder="1" applyAlignment="1" applyProtection="1">
      <alignment horizontal="center" vertical="center"/>
    </xf>
    <xf numFmtId="2" fontId="1" fillId="0" borderId="32" xfId="0" applyNumberFormat="1" applyFont="1" applyFill="1" applyBorder="1" applyAlignment="1" applyProtection="1">
      <alignment horizontal="center" vertical="center"/>
    </xf>
    <xf numFmtId="1" fontId="3" fillId="0" borderId="53" xfId="0" applyNumberFormat="1" applyFont="1" applyFill="1" applyBorder="1" applyAlignment="1" applyProtection="1">
      <alignment horizontal="center" vertical="center" wrapText="1"/>
    </xf>
    <xf numFmtId="1" fontId="3" fillId="0" borderId="56" xfId="0" applyNumberFormat="1" applyFont="1" applyFill="1" applyBorder="1" applyAlignment="1" applyProtection="1">
      <alignment horizontal="center" vertical="center" wrapText="1"/>
    </xf>
    <xf numFmtId="1" fontId="3" fillId="0" borderId="59" xfId="0" applyNumberFormat="1" applyFont="1" applyFill="1" applyBorder="1" applyAlignment="1" applyProtection="1">
      <alignment horizontal="center" vertical="center" wrapText="1"/>
    </xf>
    <xf numFmtId="0" fontId="3" fillId="0" borderId="24"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2" xfId="0" applyFont="1" applyBorder="1" applyAlignment="1" applyProtection="1">
      <alignment horizontal="center" vertical="center"/>
    </xf>
    <xf numFmtId="2" fontId="3" fillId="0" borderId="25" xfId="0" applyNumberFormat="1" applyFont="1" applyFill="1" applyBorder="1" applyAlignment="1" applyProtection="1">
      <alignment horizontal="center" vertical="center"/>
    </xf>
    <xf numFmtId="2" fontId="3" fillId="0" borderId="27" xfId="0" applyNumberFormat="1" applyFont="1" applyFill="1" applyBorder="1" applyAlignment="1" applyProtection="1">
      <alignment horizontal="center" vertical="center"/>
    </xf>
    <xf numFmtId="2" fontId="3" fillId="0" borderId="26" xfId="0" applyNumberFormat="1" applyFont="1" applyFill="1" applyBorder="1" applyAlignment="1" applyProtection="1">
      <alignment horizontal="center" vertical="center"/>
    </xf>
    <xf numFmtId="0" fontId="3" fillId="0" borderId="33"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22" xfId="0" applyFont="1" applyFill="1" applyBorder="1" applyAlignment="1" applyProtection="1">
      <alignment horizontal="center" vertical="center" wrapText="1"/>
    </xf>
    <xf numFmtId="2" fontId="1" fillId="0" borderId="30" xfId="0" applyNumberFormat="1" applyFont="1" applyFill="1" applyBorder="1" applyAlignment="1" applyProtection="1">
      <alignment horizontal="center" vertical="center" wrapText="1"/>
    </xf>
    <xf numFmtId="2" fontId="1" fillId="0" borderId="6" xfId="0" applyNumberFormat="1" applyFont="1" applyFill="1" applyBorder="1" applyAlignment="1" applyProtection="1">
      <alignment horizontal="center" vertical="center" wrapText="1"/>
    </xf>
    <xf numFmtId="2" fontId="1" fillId="0" borderId="7" xfId="0" applyNumberFormat="1" applyFont="1" applyFill="1" applyBorder="1" applyAlignment="1" applyProtection="1">
      <alignment horizontal="center" vertical="center" wrapText="1"/>
    </xf>
    <xf numFmtId="1" fontId="1" fillId="0" borderId="51" xfId="0" applyNumberFormat="1" applyFont="1" applyFill="1" applyBorder="1" applyAlignment="1" applyProtection="1">
      <alignment horizontal="center" vertical="center" wrapText="1"/>
    </xf>
  </cellXfs>
  <cellStyles count="2">
    <cellStyle name="BRIGI" xfId="1" xr:uid="{00000000-0005-0000-0000-000000000000}"/>
    <cellStyle name="Normal" xfId="0" builtinId="0"/>
  </cellStyles>
  <dxfs count="822">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bustan\Documents\Completate%20ET\Eviden&#539;a%20limit&#259;rilor_&#238;ntreruperilor%20planificate_201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V353"/>
  <sheetViews>
    <sheetView tabSelected="1" zoomScale="85" zoomScaleNormal="85" zoomScaleSheetLayoutView="55" workbookViewId="0">
      <pane xSplit="4" ySplit="15" topLeftCell="U196" activePane="bottomRight" state="frozen"/>
      <selection pane="topRight" activeCell="E1" sqref="E1"/>
      <selection pane="bottomLeft" activeCell="A16" sqref="A16"/>
      <selection pane="bottomRight" activeCell="AO197" sqref="AO197"/>
    </sheetView>
  </sheetViews>
  <sheetFormatPr defaultColWidth="9.140625" defaultRowHeight="12.75" outlineLevelCol="2" x14ac:dyDescent="0.25"/>
  <cols>
    <col min="1" max="1" width="5.140625" style="116" customWidth="1"/>
    <col min="2" max="2" width="12.140625" style="116" customWidth="1"/>
    <col min="3" max="3" width="10.28515625" style="116" customWidth="1"/>
    <col min="4" max="4" width="57.7109375" style="10" bestFit="1" customWidth="1"/>
    <col min="5" max="5" width="7.140625" style="116" customWidth="1"/>
    <col min="6" max="6" width="15.85546875" style="116" bestFit="1" customWidth="1"/>
    <col min="7" max="7" width="12.140625" style="116" bestFit="1" customWidth="1"/>
    <col min="8" max="9" width="10" style="15" bestFit="1" customWidth="1"/>
    <col min="10" max="10" width="9.140625" style="116" bestFit="1" customWidth="1"/>
    <col min="11" max="11" width="10" style="116" bestFit="1" customWidth="1"/>
    <col min="12" max="12" width="8.7109375" style="116" bestFit="1" customWidth="1"/>
    <col min="13" max="13" width="10.28515625" style="116" bestFit="1" customWidth="1"/>
    <col min="14" max="14" width="10.5703125" style="116" bestFit="1" customWidth="1"/>
    <col min="15" max="15" width="16.140625" style="32" bestFit="1" customWidth="1"/>
    <col min="16" max="16" width="6.7109375" style="116" bestFit="1" customWidth="1"/>
    <col min="17" max="17" width="11.7109375" style="116" customWidth="1"/>
    <col min="18" max="18" width="6.7109375" style="116" bestFit="1" customWidth="1"/>
    <col min="19" max="19" width="9.42578125" style="116" customWidth="1"/>
    <col min="20" max="20" width="9.5703125" style="116" customWidth="1"/>
    <col min="21" max="21" width="40" style="116" customWidth="1"/>
    <col min="22" max="22" width="21.42578125" style="10" bestFit="1" customWidth="1"/>
    <col min="23" max="23" width="24.140625" style="116" customWidth="1"/>
    <col min="24" max="24" width="9.140625" style="2" customWidth="1"/>
    <col min="25" max="25" width="8.5703125" style="3" customWidth="1"/>
    <col min="26" max="26" width="9.140625" style="2" customWidth="1"/>
    <col min="27" max="27" width="8.5703125" style="3" customWidth="1"/>
    <col min="28" max="28" width="10.28515625" style="116" customWidth="1"/>
    <col min="29" max="29" width="15.85546875" style="116" customWidth="1"/>
    <col min="30" max="30" width="21.28515625" style="116" customWidth="1"/>
    <col min="31" max="31" width="9.140625" style="2" hidden="1" customWidth="1" outlineLevel="2"/>
    <col min="32" max="32" width="9.140625" style="3" hidden="1" customWidth="1" outlineLevel="2"/>
    <col min="33" max="33" width="9.140625" style="2" hidden="1" customWidth="1" outlineLevel="2"/>
    <col min="34" max="34" width="9.140625" style="3" hidden="1" customWidth="1" outlineLevel="2"/>
    <col min="35" max="35" width="11.28515625" style="2" hidden="1" customWidth="1" outlineLevel="2"/>
    <col min="36" max="36" width="11.28515625" style="3" hidden="1" customWidth="1" outlineLevel="2"/>
    <col min="37" max="37" width="9.140625" style="2" hidden="1" customWidth="1" outlineLevel="2"/>
    <col min="38" max="38" width="9.140625" style="3" hidden="1" customWidth="1" outlineLevel="2"/>
    <col min="39" max="39" width="13.5703125" style="117" hidden="1" customWidth="1" outlineLevel="2"/>
    <col min="40" max="40" width="15.28515625" style="117" hidden="1" customWidth="1" outlineLevel="2"/>
    <col min="41" max="42" width="20.42578125" style="27" hidden="1" customWidth="1" outlineLevel="2"/>
    <col min="43" max="43" width="13.5703125" style="117" hidden="1" customWidth="1" outlineLevel="1"/>
    <col min="44" max="44" width="16.7109375" style="28" hidden="1" customWidth="1" outlineLevel="2"/>
    <col min="45" max="46" width="9.140625" style="119" hidden="1" customWidth="1" outlineLevel="2"/>
    <col min="47" max="47" width="16.7109375" style="28" hidden="1" customWidth="1" outlineLevel="2"/>
    <col min="48" max="49" width="9.140625" style="119" hidden="1" customWidth="1" outlineLevel="2"/>
    <col min="50" max="50" width="17.28515625" style="28" hidden="1" customWidth="1" outlineLevel="2"/>
    <col min="51" max="52" width="9.140625" style="119" hidden="1" customWidth="1" outlineLevel="2"/>
    <col min="53" max="53" width="11.85546875" style="118" hidden="1" customWidth="1" outlineLevel="2"/>
    <col min="54" max="54" width="11" style="119" hidden="1" customWidth="1" outlineLevel="2"/>
    <col min="55" max="55" width="13.42578125" style="119" hidden="1" customWidth="1" outlineLevel="2"/>
    <col min="56" max="56" width="7.28515625" style="119" hidden="1" customWidth="1" outlineLevel="2"/>
    <col min="57" max="57" width="9.140625" style="119" hidden="1" customWidth="1" outlineLevel="1"/>
    <col min="58" max="58" width="16.5703125" style="34" hidden="1" customWidth="1" outlineLevel="2"/>
    <col min="59" max="59" width="9.7109375" style="119" hidden="1" customWidth="1" outlineLevel="2"/>
    <col min="60" max="60" width="8.7109375" style="119" hidden="1" customWidth="1" outlineLevel="2"/>
    <col min="61" max="61" width="16.28515625" style="34" hidden="1" customWidth="1" outlineLevel="2"/>
    <col min="62" max="62" width="6.5703125" style="119" hidden="1" customWidth="1" outlineLevel="2"/>
    <col min="63" max="63" width="10.7109375" style="119" hidden="1" customWidth="1" outlineLevel="2"/>
    <col min="64" max="64" width="16.28515625" style="34" hidden="1" customWidth="1" outlineLevel="2"/>
    <col min="65" max="66" width="6.42578125" style="119" hidden="1" customWidth="1" outlineLevel="2"/>
    <col min="67" max="67" width="11" style="119" hidden="1" customWidth="1" outlineLevel="2"/>
    <col min="68" max="68" width="13.42578125" style="119" hidden="1" customWidth="1" outlineLevel="2"/>
    <col min="69" max="69" width="7.28515625" style="116" hidden="1" customWidth="1" outlineLevel="2"/>
    <col min="70" max="70" width="9.140625" style="116" hidden="1" customWidth="1" outlineLevel="2"/>
    <col min="71" max="71" width="8.7109375" style="116" hidden="1" customWidth="1" outlineLevel="2"/>
    <col min="72" max="72" width="21.42578125" style="116" hidden="1" customWidth="1" outlineLevel="2"/>
    <col min="73" max="73" width="8.7109375" style="116" bestFit="1" customWidth="1" collapsed="1"/>
    <col min="74" max="74" width="21.140625" style="116" bestFit="1" customWidth="1"/>
    <col min="75" max="16384" width="9.140625" style="116"/>
  </cols>
  <sheetData>
    <row r="1" spans="1:74" ht="13.5" thickBot="1" x14ac:dyDescent="0.3">
      <c r="BS1" s="44" t="s">
        <v>30</v>
      </c>
      <c r="BT1" s="45" t="s">
        <v>42</v>
      </c>
    </row>
    <row r="2" spans="1:74" x14ac:dyDescent="0.25">
      <c r="BS2" s="11">
        <v>43799</v>
      </c>
      <c r="BT2" s="12" t="s">
        <v>43</v>
      </c>
    </row>
    <row r="3" spans="1:74" x14ac:dyDescent="0.25">
      <c r="BS3" s="7">
        <v>43800</v>
      </c>
      <c r="BT3" s="8" t="s">
        <v>44</v>
      </c>
    </row>
    <row r="4" spans="1:74" x14ac:dyDescent="0.25">
      <c r="BS4" s="7">
        <v>43824</v>
      </c>
      <c r="BT4" s="8" t="s">
        <v>79</v>
      </c>
    </row>
    <row r="5" spans="1:74" x14ac:dyDescent="0.25">
      <c r="BS5" s="7">
        <v>43825</v>
      </c>
      <c r="BT5" s="8" t="s">
        <v>80</v>
      </c>
    </row>
    <row r="6" spans="1:74" x14ac:dyDescent="0.25">
      <c r="BS6" s="7">
        <v>43831</v>
      </c>
      <c r="BT6" s="8" t="s">
        <v>81</v>
      </c>
    </row>
    <row r="7" spans="1:74" ht="13.5" thickBot="1" x14ac:dyDescent="0.3">
      <c r="BS7" s="7">
        <v>43832</v>
      </c>
      <c r="BT7" s="8" t="s">
        <v>82</v>
      </c>
    </row>
    <row r="8" spans="1:74" ht="13.5" thickBot="1" x14ac:dyDescent="0.3">
      <c r="B8" s="118"/>
      <c r="AC8" s="1"/>
      <c r="AD8" s="1"/>
      <c r="AR8" s="13"/>
      <c r="AS8" s="13"/>
      <c r="AT8" s="13"/>
      <c r="AU8" s="13"/>
      <c r="AV8" s="13"/>
      <c r="AW8" s="13"/>
      <c r="AX8" s="13"/>
      <c r="AY8" s="13"/>
      <c r="AZ8" s="13"/>
      <c r="BB8" s="61"/>
      <c r="BC8" s="62" t="s">
        <v>68</v>
      </c>
      <c r="BD8" s="63" t="s">
        <v>37</v>
      </c>
      <c r="BF8" s="35"/>
      <c r="BG8" s="29"/>
      <c r="BH8" s="29"/>
      <c r="BI8" s="35"/>
      <c r="BJ8" s="29"/>
      <c r="BK8" s="29"/>
      <c r="BL8" s="35"/>
      <c r="BM8" s="29"/>
      <c r="BN8" s="29"/>
      <c r="BO8" s="61"/>
      <c r="BP8" s="62" t="s">
        <v>68</v>
      </c>
      <c r="BQ8" s="63" t="s">
        <v>37</v>
      </c>
      <c r="BS8" s="7">
        <v>43854</v>
      </c>
      <c r="BT8" s="8" t="s">
        <v>47</v>
      </c>
    </row>
    <row r="9" spans="1:74" ht="16.5" thickBot="1" x14ac:dyDescent="0.3">
      <c r="A9" s="693" t="s">
        <v>87</v>
      </c>
      <c r="B9" s="693"/>
      <c r="C9" s="693"/>
      <c r="D9" s="693"/>
      <c r="E9" s="693"/>
      <c r="F9" s="693"/>
      <c r="G9" s="693"/>
      <c r="H9" s="693"/>
      <c r="I9" s="693"/>
      <c r="J9" s="693"/>
      <c r="K9" s="693"/>
      <c r="L9" s="693"/>
      <c r="M9" s="693"/>
      <c r="N9" s="693"/>
      <c r="O9" s="693"/>
      <c r="P9" s="693"/>
      <c r="Q9" s="693"/>
      <c r="R9" s="693"/>
      <c r="S9" s="693"/>
      <c r="T9" s="693"/>
      <c r="U9" s="693"/>
      <c r="V9" s="693"/>
      <c r="W9" s="693"/>
      <c r="X9" s="693"/>
      <c r="Y9" s="693"/>
      <c r="Z9" s="693"/>
      <c r="AA9" s="693"/>
      <c r="AB9" s="693"/>
      <c r="AC9" s="693"/>
      <c r="AD9" s="679"/>
      <c r="AR9" s="728" t="s">
        <v>53</v>
      </c>
      <c r="AS9" s="729"/>
      <c r="AT9" s="729"/>
      <c r="AU9" s="729"/>
      <c r="AV9" s="729"/>
      <c r="AW9" s="729"/>
      <c r="AX9" s="729"/>
      <c r="AY9" s="729"/>
      <c r="AZ9" s="729"/>
      <c r="BA9" s="730"/>
      <c r="BB9" s="58" t="s">
        <v>69</v>
      </c>
      <c r="BC9" s="59">
        <f>SUBTOTAL(9,AS:AS)</f>
        <v>26</v>
      </c>
      <c r="BD9" s="60">
        <f>SUBTOTAL(9,AV:AV)</f>
        <v>787</v>
      </c>
      <c r="BF9" s="731" t="s">
        <v>54</v>
      </c>
      <c r="BG9" s="732"/>
      <c r="BH9" s="732"/>
      <c r="BI9" s="732"/>
      <c r="BJ9" s="732"/>
      <c r="BK9" s="732"/>
      <c r="BL9" s="732"/>
      <c r="BM9" s="732"/>
      <c r="BN9" s="733"/>
      <c r="BO9" s="58" t="s">
        <v>40</v>
      </c>
      <c r="BP9" s="59">
        <f>SUBTOTAL(9,BG:BG)</f>
        <v>0</v>
      </c>
      <c r="BQ9" s="60">
        <f>SUBTOTAL(9,BJ:BJ)</f>
        <v>0</v>
      </c>
      <c r="BS9" s="7">
        <v>43938</v>
      </c>
      <c r="BT9" s="8" t="s">
        <v>76</v>
      </c>
      <c r="BU9" s="4"/>
      <c r="BV9" s="4"/>
    </row>
    <row r="10" spans="1:74" ht="16.5" thickBot="1" x14ac:dyDescent="0.3">
      <c r="AR10" s="735" t="s">
        <v>38</v>
      </c>
      <c r="AS10" s="736"/>
      <c r="AT10" s="737"/>
      <c r="AU10" s="738" t="s">
        <v>37</v>
      </c>
      <c r="AV10" s="739"/>
      <c r="AW10" s="740"/>
      <c r="AX10" s="722"/>
      <c r="AY10" s="723"/>
      <c r="AZ10" s="723"/>
      <c r="BA10" s="724"/>
      <c r="BB10" s="49" t="s">
        <v>70</v>
      </c>
      <c r="BC10" s="47">
        <f>SUBTOTAL(9,AT:AT)</f>
        <v>26</v>
      </c>
      <c r="BD10" s="48">
        <f>SUBTOTAL(9,AW:AW)</f>
        <v>787</v>
      </c>
      <c r="BF10" s="707" t="s">
        <v>38</v>
      </c>
      <c r="BG10" s="708"/>
      <c r="BH10" s="709"/>
      <c r="BI10" s="707" t="s">
        <v>37</v>
      </c>
      <c r="BJ10" s="708"/>
      <c r="BK10" s="710"/>
      <c r="BL10" s="742"/>
      <c r="BM10" s="743"/>
      <c r="BN10" s="744"/>
      <c r="BO10" s="49" t="s">
        <v>72</v>
      </c>
      <c r="BP10" s="47">
        <f>SUBTOTAL(9,BH:BH)</f>
        <v>0</v>
      </c>
      <c r="BQ10" s="48">
        <f>SUBTOTAL(9,BK:BK)</f>
        <v>0</v>
      </c>
      <c r="BS10" s="7">
        <v>43941</v>
      </c>
      <c r="BT10" s="8" t="s">
        <v>45</v>
      </c>
      <c r="BU10" s="5"/>
      <c r="BV10" s="6"/>
    </row>
    <row r="11" spans="1:74" s="19" customFormat="1" ht="24.95" customHeight="1" x14ac:dyDescent="0.25">
      <c r="A11" s="694" t="s">
        <v>29</v>
      </c>
      <c r="B11" s="683" t="s">
        <v>4</v>
      </c>
      <c r="C11" s="683"/>
      <c r="D11" s="683" t="s">
        <v>7</v>
      </c>
      <c r="E11" s="683" t="s">
        <v>11</v>
      </c>
      <c r="F11" s="683"/>
      <c r="G11" s="683"/>
      <c r="H11" s="683"/>
      <c r="I11" s="683"/>
      <c r="J11" s="683"/>
      <c r="K11" s="683"/>
      <c r="L11" s="683" t="s">
        <v>13</v>
      </c>
      <c r="M11" s="683"/>
      <c r="N11" s="683"/>
      <c r="O11" s="683"/>
      <c r="P11" s="683"/>
      <c r="Q11" s="683"/>
      <c r="R11" s="683"/>
      <c r="S11" s="683"/>
      <c r="T11" s="683" t="s">
        <v>20</v>
      </c>
      <c r="U11" s="683" t="s">
        <v>21</v>
      </c>
      <c r="V11" s="683"/>
      <c r="W11" s="683" t="s">
        <v>22</v>
      </c>
      <c r="X11" s="683" t="s">
        <v>24</v>
      </c>
      <c r="Y11" s="683"/>
      <c r="Z11" s="683" t="s">
        <v>23</v>
      </c>
      <c r="AA11" s="683"/>
      <c r="AB11" s="683" t="s">
        <v>27</v>
      </c>
      <c r="AC11" s="683" t="s">
        <v>28</v>
      </c>
      <c r="AD11" s="701" t="s">
        <v>77</v>
      </c>
      <c r="AE11" s="697" t="s">
        <v>32</v>
      </c>
      <c r="AF11" s="683"/>
      <c r="AG11" s="683" t="s">
        <v>36</v>
      </c>
      <c r="AH11" s="683"/>
      <c r="AI11" s="686" t="s">
        <v>34</v>
      </c>
      <c r="AJ11" s="686"/>
      <c r="AK11" s="686" t="s">
        <v>35</v>
      </c>
      <c r="AL11" s="686"/>
      <c r="AM11" s="686" t="s">
        <v>33</v>
      </c>
      <c r="AN11" s="680" t="s">
        <v>67</v>
      </c>
      <c r="AO11" s="704" t="s">
        <v>52</v>
      </c>
      <c r="AP11" s="725" t="s">
        <v>84</v>
      </c>
      <c r="AQ11" s="40"/>
      <c r="AR11" s="718" t="s">
        <v>66</v>
      </c>
      <c r="AS11" s="683" t="s">
        <v>59</v>
      </c>
      <c r="AT11" s="701" t="s">
        <v>39</v>
      </c>
      <c r="AU11" s="715" t="s">
        <v>65</v>
      </c>
      <c r="AV11" s="734" t="s">
        <v>59</v>
      </c>
      <c r="AW11" s="741" t="s">
        <v>39</v>
      </c>
      <c r="AX11" s="715" t="s">
        <v>78</v>
      </c>
      <c r="AY11" s="719" t="s">
        <v>60</v>
      </c>
      <c r="AZ11" s="734" t="s">
        <v>61</v>
      </c>
      <c r="BA11" s="715" t="s">
        <v>64</v>
      </c>
      <c r="BB11" s="52" t="s">
        <v>71</v>
      </c>
      <c r="BC11" s="14">
        <f>BC9+BD9</f>
        <v>813</v>
      </c>
      <c r="BD11" s="22" t="s">
        <v>73</v>
      </c>
      <c r="BE11" s="36"/>
      <c r="BF11" s="711" t="s">
        <v>51</v>
      </c>
      <c r="BG11" s="684" t="s">
        <v>40</v>
      </c>
      <c r="BH11" s="713" t="s">
        <v>39</v>
      </c>
      <c r="BI11" s="711" t="s">
        <v>55</v>
      </c>
      <c r="BJ11" s="684" t="s">
        <v>40</v>
      </c>
      <c r="BK11" s="702" t="s">
        <v>39</v>
      </c>
      <c r="BL11" s="716" t="s">
        <v>75</v>
      </c>
      <c r="BM11" s="720" t="s">
        <v>41</v>
      </c>
      <c r="BN11" s="702" t="s">
        <v>39</v>
      </c>
      <c r="BO11" s="52" t="s">
        <v>40</v>
      </c>
      <c r="BP11" s="14">
        <f>BP9+BQ9</f>
        <v>0</v>
      </c>
      <c r="BQ11" s="22" t="s">
        <v>63</v>
      </c>
      <c r="BS11" s="17">
        <v>43952</v>
      </c>
      <c r="BT11" s="18" t="s">
        <v>48</v>
      </c>
      <c r="BU11" s="23"/>
      <c r="BV11" s="24"/>
    </row>
    <row r="12" spans="1:74" s="19" customFormat="1" ht="24.95" customHeight="1" thickBot="1" x14ac:dyDescent="0.3">
      <c r="A12" s="695"/>
      <c r="B12" s="684"/>
      <c r="C12" s="684"/>
      <c r="D12" s="684"/>
      <c r="E12" s="684" t="s">
        <v>8</v>
      </c>
      <c r="F12" s="684" t="s">
        <v>9</v>
      </c>
      <c r="G12" s="684" t="s">
        <v>10</v>
      </c>
      <c r="H12" s="684" t="s">
        <v>12</v>
      </c>
      <c r="I12" s="684"/>
      <c r="J12" s="684" t="s">
        <v>83</v>
      </c>
      <c r="K12" s="684"/>
      <c r="L12" s="684" t="s">
        <v>14</v>
      </c>
      <c r="M12" s="684"/>
      <c r="N12" s="684"/>
      <c r="O12" s="684"/>
      <c r="P12" s="684" t="s">
        <v>15</v>
      </c>
      <c r="Q12" s="684"/>
      <c r="R12" s="684"/>
      <c r="S12" s="684"/>
      <c r="T12" s="684"/>
      <c r="U12" s="684"/>
      <c r="V12" s="684"/>
      <c r="W12" s="684"/>
      <c r="X12" s="684"/>
      <c r="Y12" s="684"/>
      <c r="Z12" s="684"/>
      <c r="AA12" s="684"/>
      <c r="AB12" s="684"/>
      <c r="AC12" s="684"/>
      <c r="AD12" s="702"/>
      <c r="AE12" s="698"/>
      <c r="AF12" s="684"/>
      <c r="AG12" s="684"/>
      <c r="AH12" s="684"/>
      <c r="AI12" s="687"/>
      <c r="AJ12" s="687"/>
      <c r="AK12" s="687"/>
      <c r="AL12" s="687"/>
      <c r="AM12" s="687"/>
      <c r="AN12" s="681"/>
      <c r="AO12" s="705"/>
      <c r="AP12" s="726"/>
      <c r="AQ12" s="40"/>
      <c r="AR12" s="711"/>
      <c r="AS12" s="684"/>
      <c r="AT12" s="702"/>
      <c r="AU12" s="716"/>
      <c r="AV12" s="684"/>
      <c r="AW12" s="702"/>
      <c r="AX12" s="716"/>
      <c r="AY12" s="720"/>
      <c r="AZ12" s="684"/>
      <c r="BA12" s="716"/>
      <c r="BB12" s="53" t="s">
        <v>72</v>
      </c>
      <c r="BC12" s="25">
        <f>BC10+BD10</f>
        <v>813</v>
      </c>
      <c r="BD12" s="26">
        <f>IF(BC12=0,1,BC11/BC12)</f>
        <v>1</v>
      </c>
      <c r="BE12" s="36"/>
      <c r="BF12" s="711"/>
      <c r="BG12" s="684"/>
      <c r="BH12" s="713"/>
      <c r="BI12" s="711"/>
      <c r="BJ12" s="684"/>
      <c r="BK12" s="702"/>
      <c r="BL12" s="716"/>
      <c r="BM12" s="720"/>
      <c r="BN12" s="702"/>
      <c r="BO12" s="53" t="s">
        <v>72</v>
      </c>
      <c r="BP12" s="25">
        <f>BP10+BQ10</f>
        <v>0</v>
      </c>
      <c r="BQ12" s="26">
        <f>IF(BP12=0,1,BP11/BP12)</f>
        <v>1</v>
      </c>
      <c r="BS12" s="17">
        <v>43983</v>
      </c>
      <c r="BT12" s="18" t="s">
        <v>49</v>
      </c>
      <c r="BU12" s="23"/>
      <c r="BV12" s="24"/>
    </row>
    <row r="13" spans="1:74" s="19" customFormat="1" ht="24.95" customHeight="1" x14ac:dyDescent="0.25">
      <c r="A13" s="695"/>
      <c r="B13" s="684" t="s">
        <v>5</v>
      </c>
      <c r="C13" s="684" t="s">
        <v>6</v>
      </c>
      <c r="D13" s="684"/>
      <c r="E13" s="684"/>
      <c r="F13" s="684"/>
      <c r="G13" s="684"/>
      <c r="H13" s="684"/>
      <c r="I13" s="684"/>
      <c r="J13" s="684"/>
      <c r="K13" s="684"/>
      <c r="L13" s="684" t="s">
        <v>16</v>
      </c>
      <c r="M13" s="684"/>
      <c r="N13" s="684" t="s">
        <v>17</v>
      </c>
      <c r="O13" s="684"/>
      <c r="P13" s="684" t="s">
        <v>16</v>
      </c>
      <c r="Q13" s="684"/>
      <c r="R13" s="684" t="s">
        <v>17</v>
      </c>
      <c r="S13" s="684"/>
      <c r="T13" s="684"/>
      <c r="U13" s="684"/>
      <c r="V13" s="684"/>
      <c r="W13" s="684"/>
      <c r="X13" s="691" t="s">
        <v>25</v>
      </c>
      <c r="Y13" s="689" t="s">
        <v>26</v>
      </c>
      <c r="Z13" s="691" t="s">
        <v>25</v>
      </c>
      <c r="AA13" s="689" t="s">
        <v>26</v>
      </c>
      <c r="AB13" s="684"/>
      <c r="AC13" s="684"/>
      <c r="AD13" s="702"/>
      <c r="AE13" s="699" t="s">
        <v>30</v>
      </c>
      <c r="AF13" s="689" t="s">
        <v>31</v>
      </c>
      <c r="AG13" s="691" t="s">
        <v>30</v>
      </c>
      <c r="AH13" s="689" t="s">
        <v>31</v>
      </c>
      <c r="AI13" s="691" t="s">
        <v>30</v>
      </c>
      <c r="AJ13" s="689" t="s">
        <v>31</v>
      </c>
      <c r="AK13" s="691" t="s">
        <v>30</v>
      </c>
      <c r="AL13" s="689" t="s">
        <v>31</v>
      </c>
      <c r="AM13" s="687"/>
      <c r="AN13" s="681"/>
      <c r="AO13" s="705"/>
      <c r="AP13" s="726"/>
      <c r="AQ13" s="40"/>
      <c r="AR13" s="711"/>
      <c r="AS13" s="684"/>
      <c r="AT13" s="702"/>
      <c r="AU13" s="716"/>
      <c r="AV13" s="684"/>
      <c r="AW13" s="702"/>
      <c r="AX13" s="716"/>
      <c r="AY13" s="720"/>
      <c r="AZ13" s="684"/>
      <c r="BA13" s="716"/>
      <c r="BB13" s="54" t="s">
        <v>60</v>
      </c>
      <c r="BC13" s="50">
        <f>SUBTOTAL(9,AY:AY)</f>
        <v>0</v>
      </c>
      <c r="BD13" s="51" t="s">
        <v>74</v>
      </c>
      <c r="BE13" s="36"/>
      <c r="BF13" s="711"/>
      <c r="BG13" s="684"/>
      <c r="BH13" s="713"/>
      <c r="BI13" s="711"/>
      <c r="BJ13" s="684"/>
      <c r="BK13" s="702"/>
      <c r="BL13" s="716"/>
      <c r="BM13" s="720"/>
      <c r="BN13" s="702"/>
      <c r="BO13" s="54" t="s">
        <v>58</v>
      </c>
      <c r="BP13" s="50">
        <f>SUBTOTAL(9,BM:BM)</f>
        <v>0</v>
      </c>
      <c r="BQ13" s="51" t="s">
        <v>62</v>
      </c>
      <c r="BS13" s="17">
        <v>43990</v>
      </c>
      <c r="BT13" s="18" t="s">
        <v>46</v>
      </c>
      <c r="BU13" s="23"/>
      <c r="BV13" s="24"/>
    </row>
    <row r="14" spans="1:74" s="19" customFormat="1" ht="81" customHeight="1" thickBot="1" x14ac:dyDescent="0.3">
      <c r="A14" s="696"/>
      <c r="B14" s="685"/>
      <c r="C14" s="685"/>
      <c r="D14" s="685"/>
      <c r="E14" s="685"/>
      <c r="F14" s="685"/>
      <c r="G14" s="685"/>
      <c r="H14" s="675" t="s">
        <v>0</v>
      </c>
      <c r="I14" s="675" t="s">
        <v>1</v>
      </c>
      <c r="J14" s="676" t="s">
        <v>2</v>
      </c>
      <c r="K14" s="676" t="s">
        <v>3</v>
      </c>
      <c r="L14" s="676" t="s">
        <v>18</v>
      </c>
      <c r="M14" s="676" t="s">
        <v>19</v>
      </c>
      <c r="N14" s="676" t="s">
        <v>18</v>
      </c>
      <c r="O14" s="676" t="s">
        <v>19</v>
      </c>
      <c r="P14" s="676" t="s">
        <v>18</v>
      </c>
      <c r="Q14" s="676" t="s">
        <v>19</v>
      </c>
      <c r="R14" s="676" t="s">
        <v>18</v>
      </c>
      <c r="S14" s="676" t="s">
        <v>19</v>
      </c>
      <c r="T14" s="685"/>
      <c r="U14" s="676" t="s">
        <v>56</v>
      </c>
      <c r="V14" s="676" t="s">
        <v>57</v>
      </c>
      <c r="W14" s="685"/>
      <c r="X14" s="692"/>
      <c r="Y14" s="690"/>
      <c r="Z14" s="692"/>
      <c r="AA14" s="690"/>
      <c r="AB14" s="685"/>
      <c r="AC14" s="685"/>
      <c r="AD14" s="703"/>
      <c r="AE14" s="700"/>
      <c r="AF14" s="690"/>
      <c r="AG14" s="692"/>
      <c r="AH14" s="690"/>
      <c r="AI14" s="692"/>
      <c r="AJ14" s="690"/>
      <c r="AK14" s="692"/>
      <c r="AL14" s="690"/>
      <c r="AM14" s="688"/>
      <c r="AN14" s="682"/>
      <c r="AO14" s="706"/>
      <c r="AP14" s="727"/>
      <c r="AQ14" s="40"/>
      <c r="AR14" s="712"/>
      <c r="AS14" s="685"/>
      <c r="AT14" s="703"/>
      <c r="AU14" s="717"/>
      <c r="AV14" s="685"/>
      <c r="AW14" s="703"/>
      <c r="AX14" s="717"/>
      <c r="AY14" s="721"/>
      <c r="AZ14" s="685"/>
      <c r="BA14" s="717"/>
      <c r="BB14" s="53" t="s">
        <v>39</v>
      </c>
      <c r="BC14" s="25">
        <f>SUBTOTAL(9,AZ:AZ)</f>
        <v>0</v>
      </c>
      <c r="BD14" s="26">
        <f>IF(BC14=0,1,BC13/BC14)</f>
        <v>1</v>
      </c>
      <c r="BE14" s="36"/>
      <c r="BF14" s="712"/>
      <c r="BG14" s="685"/>
      <c r="BH14" s="714"/>
      <c r="BI14" s="712"/>
      <c r="BJ14" s="685"/>
      <c r="BK14" s="703"/>
      <c r="BL14" s="717"/>
      <c r="BM14" s="721"/>
      <c r="BN14" s="703"/>
      <c r="BO14" s="53" t="s">
        <v>39</v>
      </c>
      <c r="BP14" s="25">
        <f>SUBTOTAL(9,BN:BN)</f>
        <v>0</v>
      </c>
      <c r="BQ14" s="26">
        <f>IF(BP14=0,1,BP13/BP14)</f>
        <v>1</v>
      </c>
      <c r="BS14" s="20">
        <v>44058</v>
      </c>
      <c r="BT14" s="21" t="s">
        <v>50</v>
      </c>
      <c r="BU14" s="23"/>
      <c r="BV14" s="24"/>
    </row>
    <row r="15" spans="1:74" s="118" customFormat="1" ht="13.5" thickBot="1" x14ac:dyDescent="0.3">
      <c r="A15" s="455">
        <v>0</v>
      </c>
      <c r="B15" s="456">
        <v>1</v>
      </c>
      <c r="C15" s="456">
        <v>2</v>
      </c>
      <c r="D15" s="456">
        <v>3</v>
      </c>
      <c r="E15" s="456">
        <v>4</v>
      </c>
      <c r="F15" s="456">
        <v>5</v>
      </c>
      <c r="G15" s="456">
        <v>6</v>
      </c>
      <c r="H15" s="457">
        <v>7</v>
      </c>
      <c r="I15" s="457">
        <v>8</v>
      </c>
      <c r="J15" s="456">
        <v>9</v>
      </c>
      <c r="K15" s="456">
        <v>10</v>
      </c>
      <c r="L15" s="456">
        <v>11</v>
      </c>
      <c r="M15" s="456">
        <v>12</v>
      </c>
      <c r="N15" s="456">
        <v>13</v>
      </c>
      <c r="O15" s="456">
        <v>14</v>
      </c>
      <c r="P15" s="456">
        <v>15</v>
      </c>
      <c r="Q15" s="456">
        <v>16</v>
      </c>
      <c r="R15" s="456">
        <v>17</v>
      </c>
      <c r="S15" s="456">
        <v>18</v>
      </c>
      <c r="T15" s="456">
        <v>19</v>
      </c>
      <c r="U15" s="456"/>
      <c r="V15" s="456">
        <v>21</v>
      </c>
      <c r="W15" s="456">
        <v>22</v>
      </c>
      <c r="X15" s="457">
        <v>23</v>
      </c>
      <c r="Y15" s="457">
        <v>24</v>
      </c>
      <c r="Z15" s="457">
        <v>25</v>
      </c>
      <c r="AA15" s="457">
        <v>26</v>
      </c>
      <c r="AB15" s="456">
        <v>27</v>
      </c>
      <c r="AC15" s="456">
        <v>28</v>
      </c>
      <c r="AD15" s="458">
        <v>29</v>
      </c>
      <c r="AE15" s="55">
        <v>30</v>
      </c>
      <c r="AF15" s="64">
        <v>31</v>
      </c>
      <c r="AG15" s="64">
        <v>32</v>
      </c>
      <c r="AH15" s="64">
        <v>33</v>
      </c>
      <c r="AI15" s="64">
        <v>34</v>
      </c>
      <c r="AJ15" s="64">
        <v>35</v>
      </c>
      <c r="AK15" s="64">
        <v>36</v>
      </c>
      <c r="AL15" s="64">
        <v>37</v>
      </c>
      <c r="AM15" s="64">
        <v>38</v>
      </c>
      <c r="AN15" s="256">
        <v>39</v>
      </c>
      <c r="AO15" s="280">
        <v>40</v>
      </c>
      <c r="AP15" s="268">
        <v>41</v>
      </c>
      <c r="AQ15" s="120"/>
      <c r="AR15" s="41"/>
      <c r="AS15" s="39"/>
      <c r="AT15" s="37"/>
      <c r="AU15" s="41"/>
      <c r="AV15" s="39"/>
      <c r="AW15" s="57"/>
      <c r="AX15" s="41"/>
      <c r="AY15" s="39"/>
      <c r="AZ15" s="37"/>
      <c r="BB15" s="121"/>
      <c r="BC15" s="121"/>
      <c r="BD15" s="121"/>
      <c r="BE15" s="121"/>
      <c r="BF15" s="55"/>
      <c r="BG15" s="39"/>
      <c r="BH15" s="37"/>
      <c r="BI15" s="56"/>
      <c r="BJ15" s="39"/>
      <c r="BK15" s="57"/>
      <c r="BL15" s="55"/>
      <c r="BM15" s="39"/>
      <c r="BN15" s="37"/>
      <c r="BO15" s="121"/>
      <c r="BP15" s="121"/>
    </row>
    <row r="16" spans="1:74" s="118" customFormat="1" ht="51" x14ac:dyDescent="0.25">
      <c r="A16" s="134">
        <v>1</v>
      </c>
      <c r="B16" s="127" t="s">
        <v>124</v>
      </c>
      <c r="C16" s="127" t="s">
        <v>85</v>
      </c>
      <c r="D16" s="153" t="s">
        <v>86</v>
      </c>
      <c r="E16" s="127">
        <v>72409</v>
      </c>
      <c r="F16" s="127" t="s">
        <v>122</v>
      </c>
      <c r="G16" s="127" t="s">
        <v>123</v>
      </c>
      <c r="H16" s="65">
        <v>409849.89834700001</v>
      </c>
      <c r="I16" s="65">
        <v>314332.01364700001</v>
      </c>
      <c r="J16" s="65">
        <v>409849.89834700001</v>
      </c>
      <c r="K16" s="65">
        <v>314332.01364700001</v>
      </c>
      <c r="L16" s="127" t="s">
        <v>124</v>
      </c>
      <c r="M16" s="127" t="s">
        <v>124</v>
      </c>
      <c r="N16" s="127" t="s">
        <v>216</v>
      </c>
      <c r="O16" s="127" t="s">
        <v>217</v>
      </c>
      <c r="P16" s="127" t="s">
        <v>124</v>
      </c>
      <c r="Q16" s="127" t="s">
        <v>124</v>
      </c>
      <c r="R16" s="127" t="s">
        <v>124</v>
      </c>
      <c r="S16" s="127" t="s">
        <v>124</v>
      </c>
      <c r="T16" s="127" t="s">
        <v>134</v>
      </c>
      <c r="U16" s="127" t="s">
        <v>529</v>
      </c>
      <c r="V16" s="127" t="s">
        <v>226</v>
      </c>
      <c r="W16" s="127" t="s">
        <v>601</v>
      </c>
      <c r="X16" s="135"/>
      <c r="Y16" s="136"/>
      <c r="Z16" s="135"/>
      <c r="AA16" s="136"/>
      <c r="AB16" s="127" t="s">
        <v>96</v>
      </c>
      <c r="AC16" s="127"/>
      <c r="AD16" s="125" t="s">
        <v>600</v>
      </c>
      <c r="AE16" s="108"/>
      <c r="AF16" s="136"/>
      <c r="AG16" s="135"/>
      <c r="AH16" s="219"/>
      <c r="AI16" s="176"/>
      <c r="AJ16" s="136"/>
      <c r="AK16" s="135"/>
      <c r="AL16" s="230"/>
      <c r="AM16" s="245"/>
      <c r="AN16" s="257"/>
      <c r="AO16" s="245"/>
      <c r="AP16" s="269" t="s">
        <v>602</v>
      </c>
      <c r="AQ16" s="120"/>
      <c r="AR16" s="160" t="str">
        <f t="shared" ref="AR16:AR79" si="0">IF(B16="X",IF(AN16="","Afectat sau NU?",IF(AN16="DA",IF(((AK16+AL16)-(AE16+AF16))*24&lt;-720,"Neinformat",((AK16+AL16)-(AE16+AF16))*24),"Nu a fost afectat producator/consumator")),"")</f>
        <v/>
      </c>
      <c r="AS16" s="161" t="str">
        <f t="shared" ref="AS16:AS79" si="1">IF(B16="X",IF(AN16="DA",IF(AR16&lt;6,LEN(TRIM(V16))-LEN(SUBSTITUTE(V16,CHAR(44),""))+1,0),"-"),"")</f>
        <v/>
      </c>
      <c r="AT16" s="162" t="str">
        <f t="shared" ref="AT16:AT79" si="2">IF(B16="X",IF(AN16="DA",LEN(TRIM(V16))-LEN(SUBSTITUTE(V16,CHAR(44),""))+1,"-"),"")</f>
        <v/>
      </c>
      <c r="AU16" s="163" t="str">
        <f t="shared" ref="AU16:AU79" si="3">IF(B16="X",IF(AN16="","Afectat sau NU?",IF(AN16="DA",IF(((AI16+AJ16)-(AE16+AF16))*24&lt;-720,"Neinformat",((AI16+AJ16)-(AE16+AF16))*24),"Nu a fost afectat producator/consumator")),"")</f>
        <v/>
      </c>
      <c r="AV16" s="161" t="str">
        <f t="shared" ref="AV16:AV79" si="4">IF(B16="X",IF(AN16="DA",IF(AU16&lt;6,LEN(TRIM(U16))-LEN(SUBSTITUTE(U16,CHAR(44),""))+1,0),"-"),"")</f>
        <v/>
      </c>
      <c r="AW16" s="164" t="str">
        <f t="shared" ref="AW16:AW79" si="5">IF(B16="X",IF(AN16="DA",LEN(TRIM(U16))-LEN(SUBSTITUTE(U16,CHAR(44),""))+1,"-"),"")</f>
        <v/>
      </c>
      <c r="AX16" s="160" t="str">
        <f t="shared" ref="AX16:AX79" si="6">IF(B16="X",IF(AN16="","Afectat sau NU?",IF(AN16="DA",((AG16+AH16)-(AE16+AF16))*24,"Nu a fost afectat producator/consumator")),"")</f>
        <v/>
      </c>
      <c r="AY16" s="161" t="str">
        <f t="shared" ref="AY16:AY79" si="7">IF(B16="X",IF(AN16="DA",IF(AX16&gt;24,IF(BA16="NU",0,LEN(TRIM(V16))-LEN(SUBSTITUTE(V16,CHAR(44),""))+1),0),"-"),"")</f>
        <v/>
      </c>
      <c r="AZ16" s="162" t="str">
        <f t="shared" ref="AZ16:AZ79" si="8">IF(B16="X",IF(AN16="DA",IF(AX16&gt;24,LEN(TRIM(V16))-LEN(SUBSTITUTE(V16,CHAR(44),""))+1,0),"-"),"")</f>
        <v/>
      </c>
      <c r="BB16" s="121"/>
      <c r="BC16" s="121"/>
      <c r="BD16" s="121"/>
      <c r="BE16" s="121"/>
      <c r="BF16" s="172" t="str">
        <f t="shared" ref="BF16:BF79" si="9">IF(C16="X",IF(AN16="","Afectat sau NU?",IF(AN16="DA",IF(AK16="","Neinformat",NETWORKDAYS(AK16+AL16,AE16+AF16,$BS$2:$BS$14)-2),"Nu a fost afectat producator/consumator")),"")</f>
        <v>Afectat sau NU?</v>
      </c>
      <c r="BG16" s="161" t="str">
        <f t="shared" ref="BG16:BG79" si="10">IF(C16="X",IF(AN16="DA",IF(AND(BF16&gt;=5,AK16&lt;&gt;""),LEN(TRIM(V16))-LEN(SUBSTITUTE(V16,CHAR(44),""))+1,0),"-"),"")</f>
        <v>-</v>
      </c>
      <c r="BH16" s="162" t="str">
        <f t="shared" ref="BH16:BH79" si="11">IF(C16="X",IF(AN16="DA",LEN(TRIM(V16))-LEN(SUBSTITUTE(V16,CHAR(44),""))+1,"-"),"")</f>
        <v>-</v>
      </c>
      <c r="BI16" s="677" t="str">
        <f t="shared" ref="BI16:BI79" si="12">IF(C16="X",IF(AN16="","Afectat sau NU?",IF(AN16="DA",IF(AI16="","Neinformat",NETWORKDAYS(AI16+AJ16,AE16+AF16,$BS$2:$BS$14)-2),"Nu a fost afectat producator/consumator")),"")</f>
        <v>Afectat sau NU?</v>
      </c>
      <c r="BJ16" s="161" t="str">
        <f t="shared" ref="BJ16:BJ79" si="13">IF(C16="X",IF(AN16="DA",IF(AND(BI16&gt;=5,AI16&lt;&gt;""),LEN(TRIM(U16))-LEN(SUBSTITUTE(U16,CHAR(44),""))+1,0),"-"),"")</f>
        <v>-</v>
      </c>
      <c r="BK16" s="164" t="str">
        <f t="shared" ref="BK16:BK79" si="14">IF(C16="X",IF(AN16="DA",LEN(TRIM(U16))-LEN(SUBSTITUTE(U16,CHAR(44),""))+1,"-"),"")</f>
        <v>-</v>
      </c>
      <c r="BL16" s="172" t="str">
        <f t="shared" ref="BL16:BL79" si="15">IF(C16="X",IF(AN16="","Afectat sau NU?",IF(AN16="DA",((AG16+AH16)-(Z16+AA16))*24,"Nu a fost afectat producator/consumator")),"")</f>
        <v>Afectat sau NU?</v>
      </c>
      <c r="BM16" s="161" t="str">
        <f t="shared" ref="BM16:BM79" si="16">IF(C16="X",IF(AN16&lt;&gt;"DA","-",IF(AND(AN16="DA",BL16&lt;=0),LEN(TRIM(V16))-LEN(SUBSTITUTE(V16,CHAR(44),""))+1+LEN(TRIM(U16))-LEN(SUBSTITUTE(U16,CHAR(44),""))+1,0)),"")</f>
        <v>-</v>
      </c>
      <c r="BN16" s="162" t="str">
        <f t="shared" ref="BN16:BN47" si="17">IF(C16="X",IF(AN16="DA",LEN(TRIM(V16))-LEN(SUBSTITUTE(V16,CHAR(44),""))+1+LEN(TRIM(U16))-LEN(SUBSTITUTE(U16,CHAR(44),""))+1,"-"),"")</f>
        <v>-</v>
      </c>
      <c r="BO16" s="121"/>
      <c r="BP16" s="121"/>
    </row>
    <row r="17" spans="1:68" s="118" customFormat="1" ht="51" x14ac:dyDescent="0.25">
      <c r="A17" s="294">
        <f t="shared" ref="A17:A48" si="18">SUM(1,$A16)</f>
        <v>2</v>
      </c>
      <c r="B17" s="128" t="s">
        <v>124</v>
      </c>
      <c r="C17" s="128" t="s">
        <v>85</v>
      </c>
      <c r="D17" s="129" t="s">
        <v>86</v>
      </c>
      <c r="E17" s="128">
        <v>69919</v>
      </c>
      <c r="F17" s="128" t="s">
        <v>96</v>
      </c>
      <c r="G17" s="128" t="s">
        <v>123</v>
      </c>
      <c r="H17" s="30">
        <v>408229.28978400002</v>
      </c>
      <c r="I17" s="30">
        <v>311000.13555200002</v>
      </c>
      <c r="J17" s="30">
        <v>408229.28978400002</v>
      </c>
      <c r="K17" s="30">
        <v>311000.13555200002</v>
      </c>
      <c r="L17" s="128" t="s">
        <v>124</v>
      </c>
      <c r="M17" s="128" t="s">
        <v>124</v>
      </c>
      <c r="N17" s="128" t="s">
        <v>142</v>
      </c>
      <c r="O17" s="128" t="s">
        <v>143</v>
      </c>
      <c r="P17" s="128" t="s">
        <v>124</v>
      </c>
      <c r="Q17" s="128" t="s">
        <v>124</v>
      </c>
      <c r="R17" s="128" t="s">
        <v>124</v>
      </c>
      <c r="S17" s="128" t="s">
        <v>124</v>
      </c>
      <c r="T17" s="128" t="s">
        <v>140</v>
      </c>
      <c r="U17" s="128" t="s">
        <v>513</v>
      </c>
      <c r="V17" s="128" t="s">
        <v>218</v>
      </c>
      <c r="W17" s="128" t="s">
        <v>601</v>
      </c>
      <c r="X17" s="137"/>
      <c r="Y17" s="138"/>
      <c r="Z17" s="137"/>
      <c r="AA17" s="138"/>
      <c r="AB17" s="128" t="s">
        <v>96</v>
      </c>
      <c r="AC17" s="128"/>
      <c r="AD17" s="143" t="s">
        <v>600</v>
      </c>
      <c r="AE17" s="115"/>
      <c r="AF17" s="138"/>
      <c r="AG17" s="137"/>
      <c r="AH17" s="220"/>
      <c r="AI17" s="177"/>
      <c r="AJ17" s="138"/>
      <c r="AK17" s="137"/>
      <c r="AL17" s="231"/>
      <c r="AM17" s="246"/>
      <c r="AN17" s="258"/>
      <c r="AO17" s="246"/>
      <c r="AP17" s="270" t="s">
        <v>602</v>
      </c>
      <c r="AQ17" s="120"/>
      <c r="AR17" s="139" t="str">
        <f t="shared" si="0"/>
        <v/>
      </c>
      <c r="AS17" s="126" t="str">
        <f t="shared" si="1"/>
        <v/>
      </c>
      <c r="AT17" s="132" t="str">
        <f t="shared" si="2"/>
        <v/>
      </c>
      <c r="AU17" s="140" t="str">
        <f t="shared" si="3"/>
        <v/>
      </c>
      <c r="AV17" s="126" t="str">
        <f t="shared" si="4"/>
        <v/>
      </c>
      <c r="AW17" s="133" t="str">
        <f t="shared" si="5"/>
        <v/>
      </c>
      <c r="AX17" s="139" t="str">
        <f t="shared" si="6"/>
        <v/>
      </c>
      <c r="AY17" s="126" t="str">
        <f t="shared" si="7"/>
        <v/>
      </c>
      <c r="AZ17" s="132" t="str">
        <f t="shared" si="8"/>
        <v/>
      </c>
      <c r="BB17" s="121"/>
      <c r="BC17" s="121"/>
      <c r="BD17" s="121"/>
      <c r="BE17" s="121"/>
      <c r="BF17" s="145" t="str">
        <f t="shared" si="9"/>
        <v>Afectat sau NU?</v>
      </c>
      <c r="BG17" s="126" t="str">
        <f t="shared" si="10"/>
        <v>-</v>
      </c>
      <c r="BH17" s="132" t="str">
        <f t="shared" si="11"/>
        <v>-</v>
      </c>
      <c r="BI17" s="146" t="str">
        <f t="shared" si="12"/>
        <v>Afectat sau NU?</v>
      </c>
      <c r="BJ17" s="126" t="str">
        <f t="shared" si="13"/>
        <v>-</v>
      </c>
      <c r="BK17" s="133" t="str">
        <f t="shared" si="14"/>
        <v>-</v>
      </c>
      <c r="BL17" s="145" t="str">
        <f t="shared" si="15"/>
        <v>Afectat sau NU?</v>
      </c>
      <c r="BM17" s="126" t="str">
        <f t="shared" si="16"/>
        <v>-</v>
      </c>
      <c r="BN17" s="132" t="str">
        <f t="shared" si="17"/>
        <v>-</v>
      </c>
      <c r="BO17" s="121"/>
      <c r="BP17" s="121"/>
    </row>
    <row r="18" spans="1:68" s="118" customFormat="1" ht="127.5" x14ac:dyDescent="0.25">
      <c r="A18" s="294">
        <f t="shared" si="18"/>
        <v>3</v>
      </c>
      <c r="B18" s="128" t="s">
        <v>124</v>
      </c>
      <c r="C18" s="128" t="s">
        <v>85</v>
      </c>
      <c r="D18" s="129" t="s">
        <v>86</v>
      </c>
      <c r="E18" s="128">
        <v>69919</v>
      </c>
      <c r="F18" s="128" t="s">
        <v>96</v>
      </c>
      <c r="G18" s="128" t="s">
        <v>123</v>
      </c>
      <c r="H18" s="30">
        <v>408229.28978400002</v>
      </c>
      <c r="I18" s="30">
        <v>311000.13555200002</v>
      </c>
      <c r="J18" s="30">
        <v>408229.28978400002</v>
      </c>
      <c r="K18" s="30">
        <v>311000.13555200002</v>
      </c>
      <c r="L18" s="128" t="s">
        <v>124</v>
      </c>
      <c r="M18" s="128" t="s">
        <v>124</v>
      </c>
      <c r="N18" s="128" t="s">
        <v>144</v>
      </c>
      <c r="O18" s="128" t="s">
        <v>145</v>
      </c>
      <c r="P18" s="128" t="s">
        <v>124</v>
      </c>
      <c r="Q18" s="128" t="s">
        <v>124</v>
      </c>
      <c r="R18" s="128" t="s">
        <v>124</v>
      </c>
      <c r="S18" s="128" t="s">
        <v>124</v>
      </c>
      <c r="T18" s="128" t="s">
        <v>134</v>
      </c>
      <c r="U18" s="128" t="s">
        <v>525</v>
      </c>
      <c r="V18" s="128" t="s">
        <v>219</v>
      </c>
      <c r="W18" s="128" t="s">
        <v>601</v>
      </c>
      <c r="X18" s="137"/>
      <c r="Y18" s="138"/>
      <c r="Z18" s="137"/>
      <c r="AA18" s="138"/>
      <c r="AB18" s="128" t="s">
        <v>96</v>
      </c>
      <c r="AC18" s="128"/>
      <c r="AD18" s="143" t="s">
        <v>600</v>
      </c>
      <c r="AE18" s="115"/>
      <c r="AF18" s="138"/>
      <c r="AG18" s="137"/>
      <c r="AH18" s="220"/>
      <c r="AI18" s="177"/>
      <c r="AJ18" s="138"/>
      <c r="AK18" s="137"/>
      <c r="AL18" s="231"/>
      <c r="AM18" s="246"/>
      <c r="AN18" s="258"/>
      <c r="AO18" s="246"/>
      <c r="AP18" s="270" t="s">
        <v>602</v>
      </c>
      <c r="AQ18" s="120"/>
      <c r="AR18" s="139" t="str">
        <f t="shared" si="0"/>
        <v/>
      </c>
      <c r="AS18" s="126" t="str">
        <f t="shared" si="1"/>
        <v/>
      </c>
      <c r="AT18" s="132" t="str">
        <f t="shared" si="2"/>
        <v/>
      </c>
      <c r="AU18" s="140" t="str">
        <f t="shared" si="3"/>
        <v/>
      </c>
      <c r="AV18" s="126" t="str">
        <f t="shared" si="4"/>
        <v/>
      </c>
      <c r="AW18" s="133" t="str">
        <f t="shared" si="5"/>
        <v/>
      </c>
      <c r="AX18" s="139" t="str">
        <f t="shared" si="6"/>
        <v/>
      </c>
      <c r="AY18" s="126" t="str">
        <f t="shared" si="7"/>
        <v/>
      </c>
      <c r="AZ18" s="132" t="str">
        <f t="shared" si="8"/>
        <v/>
      </c>
      <c r="BB18" s="121"/>
      <c r="BC18" s="121"/>
      <c r="BD18" s="121"/>
      <c r="BE18" s="121"/>
      <c r="BF18" s="145" t="str">
        <f t="shared" si="9"/>
        <v>Afectat sau NU?</v>
      </c>
      <c r="BG18" s="126" t="str">
        <f t="shared" si="10"/>
        <v>-</v>
      </c>
      <c r="BH18" s="132" t="str">
        <f t="shared" si="11"/>
        <v>-</v>
      </c>
      <c r="BI18" s="146" t="str">
        <f t="shared" si="12"/>
        <v>Afectat sau NU?</v>
      </c>
      <c r="BJ18" s="126" t="str">
        <f t="shared" si="13"/>
        <v>-</v>
      </c>
      <c r="BK18" s="133" t="str">
        <f t="shared" si="14"/>
        <v>-</v>
      </c>
      <c r="BL18" s="145" t="str">
        <f t="shared" si="15"/>
        <v>Afectat sau NU?</v>
      </c>
      <c r="BM18" s="126" t="str">
        <f t="shared" si="16"/>
        <v>-</v>
      </c>
      <c r="BN18" s="132" t="str">
        <f t="shared" si="17"/>
        <v>-</v>
      </c>
      <c r="BO18" s="121"/>
      <c r="BP18" s="121"/>
    </row>
    <row r="19" spans="1:68" s="118" customFormat="1" ht="127.5" x14ac:dyDescent="0.25">
      <c r="A19" s="294">
        <f t="shared" si="18"/>
        <v>4</v>
      </c>
      <c r="B19" s="128" t="s">
        <v>124</v>
      </c>
      <c r="C19" s="128" t="s">
        <v>85</v>
      </c>
      <c r="D19" s="129" t="s">
        <v>86</v>
      </c>
      <c r="E19" s="128">
        <v>69919</v>
      </c>
      <c r="F19" s="128" t="s">
        <v>96</v>
      </c>
      <c r="G19" s="128" t="s">
        <v>123</v>
      </c>
      <c r="H19" s="30">
        <v>404628.83991899999</v>
      </c>
      <c r="I19" s="30">
        <v>311354.10385900002</v>
      </c>
      <c r="J19" s="30">
        <v>404628.83991899999</v>
      </c>
      <c r="K19" s="30">
        <v>311354.10385900002</v>
      </c>
      <c r="L19" s="128" t="s">
        <v>124</v>
      </c>
      <c r="M19" s="128" t="s">
        <v>124</v>
      </c>
      <c r="N19" s="128" t="s">
        <v>146</v>
      </c>
      <c r="O19" s="128" t="s">
        <v>147</v>
      </c>
      <c r="P19" s="128" t="s">
        <v>124</v>
      </c>
      <c r="Q19" s="128" t="s">
        <v>124</v>
      </c>
      <c r="R19" s="128" t="s">
        <v>124</v>
      </c>
      <c r="S19" s="128" t="s">
        <v>124</v>
      </c>
      <c r="T19" s="128" t="s">
        <v>134</v>
      </c>
      <c r="U19" s="128" t="s">
        <v>525</v>
      </c>
      <c r="V19" s="128" t="s">
        <v>219</v>
      </c>
      <c r="W19" s="128" t="s">
        <v>601</v>
      </c>
      <c r="X19" s="137"/>
      <c r="Y19" s="138"/>
      <c r="Z19" s="137"/>
      <c r="AA19" s="138"/>
      <c r="AB19" s="128" t="s">
        <v>96</v>
      </c>
      <c r="AC19" s="128"/>
      <c r="AD19" s="143" t="s">
        <v>600</v>
      </c>
      <c r="AE19" s="115"/>
      <c r="AF19" s="138"/>
      <c r="AG19" s="137"/>
      <c r="AH19" s="220"/>
      <c r="AI19" s="177"/>
      <c r="AJ19" s="138"/>
      <c r="AK19" s="137"/>
      <c r="AL19" s="231"/>
      <c r="AM19" s="246"/>
      <c r="AN19" s="258"/>
      <c r="AO19" s="246"/>
      <c r="AP19" s="270" t="s">
        <v>602</v>
      </c>
      <c r="AQ19" s="120"/>
      <c r="AR19" s="139" t="str">
        <f t="shared" si="0"/>
        <v/>
      </c>
      <c r="AS19" s="126" t="str">
        <f t="shared" si="1"/>
        <v/>
      </c>
      <c r="AT19" s="132" t="str">
        <f t="shared" si="2"/>
        <v/>
      </c>
      <c r="AU19" s="140" t="str">
        <f t="shared" si="3"/>
        <v/>
      </c>
      <c r="AV19" s="126" t="str">
        <f t="shared" si="4"/>
        <v/>
      </c>
      <c r="AW19" s="133" t="str">
        <f t="shared" si="5"/>
        <v/>
      </c>
      <c r="AX19" s="139" t="str">
        <f t="shared" si="6"/>
        <v/>
      </c>
      <c r="AY19" s="126" t="str">
        <f t="shared" si="7"/>
        <v/>
      </c>
      <c r="AZ19" s="132" t="str">
        <f t="shared" si="8"/>
        <v/>
      </c>
      <c r="BB19" s="121"/>
      <c r="BC19" s="121"/>
      <c r="BD19" s="121"/>
      <c r="BE19" s="121"/>
      <c r="BF19" s="145" t="str">
        <f t="shared" si="9"/>
        <v>Afectat sau NU?</v>
      </c>
      <c r="BG19" s="126" t="str">
        <f t="shared" si="10"/>
        <v>-</v>
      </c>
      <c r="BH19" s="132" t="str">
        <f t="shared" si="11"/>
        <v>-</v>
      </c>
      <c r="BI19" s="146" t="str">
        <f t="shared" si="12"/>
        <v>Afectat sau NU?</v>
      </c>
      <c r="BJ19" s="126" t="str">
        <f t="shared" si="13"/>
        <v>-</v>
      </c>
      <c r="BK19" s="133" t="str">
        <f t="shared" si="14"/>
        <v>-</v>
      </c>
      <c r="BL19" s="145" t="str">
        <f t="shared" si="15"/>
        <v>Afectat sau NU?</v>
      </c>
      <c r="BM19" s="126" t="str">
        <f t="shared" si="16"/>
        <v>-</v>
      </c>
      <c r="BN19" s="132" t="str">
        <f t="shared" si="17"/>
        <v>-</v>
      </c>
      <c r="BO19" s="121"/>
      <c r="BP19" s="121"/>
    </row>
    <row r="20" spans="1:68" s="118" customFormat="1" ht="128.25" thickBot="1" x14ac:dyDescent="0.3">
      <c r="A20" s="295">
        <f t="shared" si="18"/>
        <v>5</v>
      </c>
      <c r="B20" s="130" t="s">
        <v>124</v>
      </c>
      <c r="C20" s="130" t="s">
        <v>85</v>
      </c>
      <c r="D20" s="131" t="s">
        <v>86</v>
      </c>
      <c r="E20" s="130">
        <v>70129</v>
      </c>
      <c r="F20" s="130" t="s">
        <v>148</v>
      </c>
      <c r="G20" s="130" t="s">
        <v>123</v>
      </c>
      <c r="H20" s="31">
        <v>404627.67373699998</v>
      </c>
      <c r="I20" s="31">
        <v>311347.63970100001</v>
      </c>
      <c r="J20" s="31">
        <v>404627.67373699998</v>
      </c>
      <c r="K20" s="31">
        <v>311347.63970100001</v>
      </c>
      <c r="L20" s="130" t="s">
        <v>124</v>
      </c>
      <c r="M20" s="130" t="s">
        <v>124</v>
      </c>
      <c r="N20" s="130" t="s">
        <v>149</v>
      </c>
      <c r="O20" s="130" t="s">
        <v>148</v>
      </c>
      <c r="P20" s="130" t="s">
        <v>124</v>
      </c>
      <c r="Q20" s="130" t="s">
        <v>124</v>
      </c>
      <c r="R20" s="130" t="s">
        <v>124</v>
      </c>
      <c r="S20" s="130" t="s">
        <v>124</v>
      </c>
      <c r="T20" s="130" t="s">
        <v>134</v>
      </c>
      <c r="U20" s="130" t="s">
        <v>525</v>
      </c>
      <c r="V20" s="130" t="s">
        <v>219</v>
      </c>
      <c r="W20" s="130" t="s">
        <v>601</v>
      </c>
      <c r="X20" s="141"/>
      <c r="Y20" s="142"/>
      <c r="Z20" s="141"/>
      <c r="AA20" s="142"/>
      <c r="AB20" s="130" t="s">
        <v>96</v>
      </c>
      <c r="AC20" s="130"/>
      <c r="AD20" s="144" t="s">
        <v>600</v>
      </c>
      <c r="AE20" s="46"/>
      <c r="AF20" s="142"/>
      <c r="AG20" s="141"/>
      <c r="AH20" s="221"/>
      <c r="AI20" s="178"/>
      <c r="AJ20" s="142"/>
      <c r="AK20" s="141"/>
      <c r="AL20" s="232"/>
      <c r="AM20" s="247"/>
      <c r="AN20" s="259"/>
      <c r="AO20" s="247"/>
      <c r="AP20" s="271" t="s">
        <v>602</v>
      </c>
      <c r="AQ20" s="120"/>
      <c r="AR20" s="165" t="str">
        <f t="shared" si="0"/>
        <v/>
      </c>
      <c r="AS20" s="166" t="str">
        <f t="shared" si="1"/>
        <v/>
      </c>
      <c r="AT20" s="167" t="str">
        <f t="shared" si="2"/>
        <v/>
      </c>
      <c r="AU20" s="168" t="str">
        <f t="shared" si="3"/>
        <v/>
      </c>
      <c r="AV20" s="166" t="str">
        <f t="shared" si="4"/>
        <v/>
      </c>
      <c r="AW20" s="169" t="str">
        <f t="shared" si="5"/>
        <v/>
      </c>
      <c r="AX20" s="165" t="str">
        <f t="shared" si="6"/>
        <v/>
      </c>
      <c r="AY20" s="166" t="str">
        <f t="shared" si="7"/>
        <v/>
      </c>
      <c r="AZ20" s="167" t="str">
        <f t="shared" si="8"/>
        <v/>
      </c>
      <c r="BB20" s="121"/>
      <c r="BC20" s="121"/>
      <c r="BD20" s="121"/>
      <c r="BE20" s="121"/>
      <c r="BF20" s="173" t="str">
        <f t="shared" si="9"/>
        <v>Afectat sau NU?</v>
      </c>
      <c r="BG20" s="166" t="str">
        <f t="shared" si="10"/>
        <v>-</v>
      </c>
      <c r="BH20" s="167" t="str">
        <f t="shared" si="11"/>
        <v>-</v>
      </c>
      <c r="BI20" s="174" t="str">
        <f t="shared" si="12"/>
        <v>Afectat sau NU?</v>
      </c>
      <c r="BJ20" s="166" t="str">
        <f t="shared" si="13"/>
        <v>-</v>
      </c>
      <c r="BK20" s="169" t="str">
        <f t="shared" si="14"/>
        <v>-</v>
      </c>
      <c r="BL20" s="173" t="str">
        <f t="shared" si="15"/>
        <v>Afectat sau NU?</v>
      </c>
      <c r="BM20" s="166" t="str">
        <f t="shared" si="16"/>
        <v>-</v>
      </c>
      <c r="BN20" s="167" t="str">
        <f t="shared" si="17"/>
        <v>-</v>
      </c>
      <c r="BO20" s="121"/>
      <c r="BP20" s="121"/>
    </row>
    <row r="21" spans="1:68" s="118" customFormat="1" ht="51" x14ac:dyDescent="0.25">
      <c r="A21" s="147">
        <f t="shared" si="18"/>
        <v>6</v>
      </c>
      <c r="B21" s="148" t="s">
        <v>124</v>
      </c>
      <c r="C21" s="148" t="s">
        <v>85</v>
      </c>
      <c r="D21" s="149" t="s">
        <v>108</v>
      </c>
      <c r="E21" s="148" t="s">
        <v>124</v>
      </c>
      <c r="F21" s="148" t="s">
        <v>211</v>
      </c>
      <c r="G21" s="148" t="s">
        <v>124</v>
      </c>
      <c r="H21" s="150">
        <v>170687.28796596499</v>
      </c>
      <c r="I21" s="150">
        <v>531495.45653867896</v>
      </c>
      <c r="J21" s="150">
        <v>170687.28796596499</v>
      </c>
      <c r="K21" s="150">
        <v>531495.45653867896</v>
      </c>
      <c r="L21" s="148" t="s">
        <v>215</v>
      </c>
      <c r="M21" s="148" t="s">
        <v>210</v>
      </c>
      <c r="N21" s="148" t="s">
        <v>124</v>
      </c>
      <c r="O21" s="148" t="s">
        <v>124</v>
      </c>
      <c r="P21" s="148" t="s">
        <v>124</v>
      </c>
      <c r="Q21" s="148" t="s">
        <v>124</v>
      </c>
      <c r="R21" s="148" t="s">
        <v>124</v>
      </c>
      <c r="S21" s="148" t="s">
        <v>124</v>
      </c>
      <c r="T21" s="148" t="s">
        <v>215</v>
      </c>
      <c r="U21" s="148"/>
      <c r="V21" s="148" t="s">
        <v>212</v>
      </c>
      <c r="W21" s="148" t="s">
        <v>652</v>
      </c>
      <c r="X21" s="151"/>
      <c r="Y21" s="152"/>
      <c r="Z21" s="151"/>
      <c r="AA21" s="152"/>
      <c r="AB21" s="148" t="s">
        <v>93</v>
      </c>
      <c r="AC21" s="148"/>
      <c r="AD21" s="154" t="s">
        <v>600</v>
      </c>
      <c r="AE21" s="108"/>
      <c r="AF21" s="136"/>
      <c r="AG21" s="135"/>
      <c r="AH21" s="219"/>
      <c r="AI21" s="176"/>
      <c r="AJ21" s="136"/>
      <c r="AK21" s="135"/>
      <c r="AL21" s="230"/>
      <c r="AM21" s="245"/>
      <c r="AN21" s="257"/>
      <c r="AO21" s="245"/>
      <c r="AP21" s="245" t="s">
        <v>653</v>
      </c>
      <c r="AQ21" s="120"/>
      <c r="AR21" s="160" t="str">
        <f t="shared" si="0"/>
        <v/>
      </c>
      <c r="AS21" s="161" t="str">
        <f t="shared" si="1"/>
        <v/>
      </c>
      <c r="AT21" s="162" t="str">
        <f t="shared" si="2"/>
        <v/>
      </c>
      <c r="AU21" s="163" t="str">
        <f t="shared" si="3"/>
        <v/>
      </c>
      <c r="AV21" s="161" t="str">
        <f t="shared" si="4"/>
        <v/>
      </c>
      <c r="AW21" s="164" t="str">
        <f t="shared" si="5"/>
        <v/>
      </c>
      <c r="AX21" s="160" t="str">
        <f t="shared" si="6"/>
        <v/>
      </c>
      <c r="AY21" s="161" t="str">
        <f t="shared" si="7"/>
        <v/>
      </c>
      <c r="AZ21" s="162" t="str">
        <f t="shared" si="8"/>
        <v/>
      </c>
      <c r="BB21" s="121"/>
      <c r="BC21" s="121"/>
      <c r="BD21" s="121"/>
      <c r="BE21" s="121"/>
      <c r="BF21" s="145" t="str">
        <f t="shared" si="9"/>
        <v>Afectat sau NU?</v>
      </c>
      <c r="BG21" s="126" t="str">
        <f t="shared" si="10"/>
        <v>-</v>
      </c>
      <c r="BH21" s="132" t="str">
        <f t="shared" si="11"/>
        <v>-</v>
      </c>
      <c r="BI21" s="146" t="str">
        <f t="shared" si="12"/>
        <v>Afectat sau NU?</v>
      </c>
      <c r="BJ21" s="126" t="str">
        <f t="shared" si="13"/>
        <v>-</v>
      </c>
      <c r="BK21" s="133" t="str">
        <f t="shared" si="14"/>
        <v>-</v>
      </c>
      <c r="BL21" s="145" t="str">
        <f t="shared" si="15"/>
        <v>Afectat sau NU?</v>
      </c>
      <c r="BM21" s="126" t="str">
        <f t="shared" si="16"/>
        <v>-</v>
      </c>
      <c r="BN21" s="132" t="str">
        <f t="shared" si="17"/>
        <v>-</v>
      </c>
      <c r="BO21" s="121"/>
      <c r="BP21" s="121"/>
    </row>
    <row r="22" spans="1:68" s="118" customFormat="1" ht="51.75" thickBot="1" x14ac:dyDescent="0.3">
      <c r="A22" s="110">
        <f t="shared" si="18"/>
        <v>7</v>
      </c>
      <c r="B22" s="130" t="s">
        <v>124</v>
      </c>
      <c r="C22" s="130" t="s">
        <v>85</v>
      </c>
      <c r="D22" s="131" t="s">
        <v>108</v>
      </c>
      <c r="E22" s="130" t="s">
        <v>124</v>
      </c>
      <c r="F22" s="130" t="s">
        <v>211</v>
      </c>
      <c r="G22" s="130" t="s">
        <v>124</v>
      </c>
      <c r="H22" s="31">
        <v>170687.28796596499</v>
      </c>
      <c r="I22" s="31">
        <v>531495.45653867896</v>
      </c>
      <c r="J22" s="31">
        <v>170687.28796596499</v>
      </c>
      <c r="K22" s="31">
        <v>531495.45653867896</v>
      </c>
      <c r="L22" s="130" t="s">
        <v>124</v>
      </c>
      <c r="M22" s="130" t="s">
        <v>124</v>
      </c>
      <c r="N22" s="130" t="s">
        <v>124</v>
      </c>
      <c r="O22" s="130" t="s">
        <v>124</v>
      </c>
      <c r="P22" s="130" t="s">
        <v>213</v>
      </c>
      <c r="Q22" s="130" t="s">
        <v>214</v>
      </c>
      <c r="R22" s="130" t="s">
        <v>124</v>
      </c>
      <c r="S22" s="130" t="s">
        <v>124</v>
      </c>
      <c r="T22" s="130" t="s">
        <v>213</v>
      </c>
      <c r="U22" s="130" t="s">
        <v>675</v>
      </c>
      <c r="V22" s="130" t="s">
        <v>212</v>
      </c>
      <c r="W22" s="130" t="s">
        <v>652</v>
      </c>
      <c r="X22" s="141"/>
      <c r="Y22" s="142"/>
      <c r="Z22" s="141"/>
      <c r="AA22" s="142"/>
      <c r="AB22" s="130" t="s">
        <v>93</v>
      </c>
      <c r="AC22" s="130"/>
      <c r="AD22" s="144" t="s">
        <v>600</v>
      </c>
      <c r="AE22" s="46"/>
      <c r="AF22" s="142"/>
      <c r="AG22" s="141"/>
      <c r="AH22" s="221"/>
      <c r="AI22" s="178"/>
      <c r="AJ22" s="142"/>
      <c r="AK22" s="141"/>
      <c r="AL22" s="232"/>
      <c r="AM22" s="247"/>
      <c r="AN22" s="259"/>
      <c r="AO22" s="247"/>
      <c r="AP22" s="270" t="s">
        <v>653</v>
      </c>
      <c r="AQ22" s="120"/>
      <c r="AR22" s="165" t="str">
        <f t="shared" si="0"/>
        <v/>
      </c>
      <c r="AS22" s="166" t="str">
        <f t="shared" si="1"/>
        <v/>
      </c>
      <c r="AT22" s="167" t="str">
        <f t="shared" si="2"/>
        <v/>
      </c>
      <c r="AU22" s="168" t="str">
        <f t="shared" si="3"/>
        <v/>
      </c>
      <c r="AV22" s="166" t="str">
        <f t="shared" si="4"/>
        <v/>
      </c>
      <c r="AW22" s="169" t="str">
        <f t="shared" si="5"/>
        <v/>
      </c>
      <c r="AX22" s="165" t="str">
        <f t="shared" si="6"/>
        <v/>
      </c>
      <c r="AY22" s="166" t="str">
        <f t="shared" si="7"/>
        <v/>
      </c>
      <c r="AZ22" s="167" t="str">
        <f t="shared" si="8"/>
        <v/>
      </c>
      <c r="BB22" s="121"/>
      <c r="BC22" s="121"/>
      <c r="BD22" s="121"/>
      <c r="BE22" s="121"/>
      <c r="BF22" s="145" t="str">
        <f t="shared" si="9"/>
        <v>Afectat sau NU?</v>
      </c>
      <c r="BG22" s="126" t="str">
        <f t="shared" si="10"/>
        <v>-</v>
      </c>
      <c r="BH22" s="132" t="str">
        <f t="shared" si="11"/>
        <v>-</v>
      </c>
      <c r="BI22" s="146" t="str">
        <f t="shared" si="12"/>
        <v>Afectat sau NU?</v>
      </c>
      <c r="BJ22" s="126" t="str">
        <f t="shared" si="13"/>
        <v>-</v>
      </c>
      <c r="BK22" s="133" t="str">
        <f t="shared" si="14"/>
        <v>-</v>
      </c>
      <c r="BL22" s="145" t="str">
        <f t="shared" si="15"/>
        <v>Afectat sau NU?</v>
      </c>
      <c r="BM22" s="126" t="str">
        <f t="shared" si="16"/>
        <v>-</v>
      </c>
      <c r="BN22" s="132" t="str">
        <f t="shared" si="17"/>
        <v>-</v>
      </c>
      <c r="BO22" s="121"/>
      <c r="BP22" s="121"/>
    </row>
    <row r="23" spans="1:68" s="118" customFormat="1" ht="51" x14ac:dyDescent="0.25">
      <c r="A23" s="134">
        <f t="shared" si="18"/>
        <v>8</v>
      </c>
      <c r="B23" s="127" t="s">
        <v>124</v>
      </c>
      <c r="C23" s="127" t="s">
        <v>85</v>
      </c>
      <c r="D23" s="153" t="s">
        <v>109</v>
      </c>
      <c r="E23" s="127" t="s">
        <v>124</v>
      </c>
      <c r="F23" s="127" t="s">
        <v>211</v>
      </c>
      <c r="G23" s="127" t="s">
        <v>124</v>
      </c>
      <c r="H23" s="65">
        <v>170687.28796596499</v>
      </c>
      <c r="I23" s="65">
        <v>531495.45653867896</v>
      </c>
      <c r="J23" s="65">
        <v>170687.28796596499</v>
      </c>
      <c r="K23" s="65">
        <v>531495.45653867896</v>
      </c>
      <c r="L23" s="127" t="s">
        <v>215</v>
      </c>
      <c r="M23" s="127" t="s">
        <v>210</v>
      </c>
      <c r="N23" s="127" t="s">
        <v>124</v>
      </c>
      <c r="O23" s="127" t="s">
        <v>124</v>
      </c>
      <c r="P23" s="127" t="s">
        <v>124</v>
      </c>
      <c r="Q23" s="127" t="s">
        <v>124</v>
      </c>
      <c r="R23" s="127" t="s">
        <v>124</v>
      </c>
      <c r="S23" s="127" t="s">
        <v>124</v>
      </c>
      <c r="T23" s="127" t="s">
        <v>215</v>
      </c>
      <c r="U23" s="127"/>
      <c r="V23" s="127" t="s">
        <v>212</v>
      </c>
      <c r="W23" s="148" t="s">
        <v>652</v>
      </c>
      <c r="X23" s="135"/>
      <c r="Y23" s="136"/>
      <c r="Z23" s="135"/>
      <c r="AA23" s="136"/>
      <c r="AB23" s="127" t="s">
        <v>93</v>
      </c>
      <c r="AC23" s="127"/>
      <c r="AD23" s="154" t="s">
        <v>600</v>
      </c>
      <c r="AE23" s="108"/>
      <c r="AF23" s="136"/>
      <c r="AG23" s="135"/>
      <c r="AH23" s="219"/>
      <c r="AI23" s="176"/>
      <c r="AJ23" s="136"/>
      <c r="AK23" s="135"/>
      <c r="AL23" s="230"/>
      <c r="AM23" s="245"/>
      <c r="AN23" s="257"/>
      <c r="AO23" s="245"/>
      <c r="AP23" s="245" t="s">
        <v>653</v>
      </c>
      <c r="AQ23" s="120"/>
      <c r="AR23" s="160" t="str">
        <f t="shared" si="0"/>
        <v/>
      </c>
      <c r="AS23" s="161" t="str">
        <f t="shared" si="1"/>
        <v/>
      </c>
      <c r="AT23" s="162" t="str">
        <f t="shared" si="2"/>
        <v/>
      </c>
      <c r="AU23" s="163" t="str">
        <f t="shared" si="3"/>
        <v/>
      </c>
      <c r="AV23" s="161" t="str">
        <f t="shared" si="4"/>
        <v/>
      </c>
      <c r="AW23" s="164" t="str">
        <f t="shared" si="5"/>
        <v/>
      </c>
      <c r="AX23" s="160" t="str">
        <f t="shared" si="6"/>
        <v/>
      </c>
      <c r="AY23" s="161" t="str">
        <f t="shared" si="7"/>
        <v/>
      </c>
      <c r="AZ23" s="162" t="str">
        <f t="shared" si="8"/>
        <v/>
      </c>
      <c r="BB23" s="121"/>
      <c r="BC23" s="121"/>
      <c r="BD23" s="121"/>
      <c r="BE23" s="121"/>
      <c r="BF23" s="145" t="str">
        <f t="shared" si="9"/>
        <v>Afectat sau NU?</v>
      </c>
      <c r="BG23" s="126" t="str">
        <f t="shared" si="10"/>
        <v>-</v>
      </c>
      <c r="BH23" s="132" t="str">
        <f t="shared" si="11"/>
        <v>-</v>
      </c>
      <c r="BI23" s="146" t="str">
        <f t="shared" si="12"/>
        <v>Afectat sau NU?</v>
      </c>
      <c r="BJ23" s="126" t="str">
        <f t="shared" si="13"/>
        <v>-</v>
      </c>
      <c r="BK23" s="133" t="str">
        <f t="shared" si="14"/>
        <v>-</v>
      </c>
      <c r="BL23" s="145" t="str">
        <f t="shared" si="15"/>
        <v>Afectat sau NU?</v>
      </c>
      <c r="BM23" s="126" t="str">
        <f t="shared" si="16"/>
        <v>-</v>
      </c>
      <c r="BN23" s="132" t="str">
        <f t="shared" si="17"/>
        <v>-</v>
      </c>
      <c r="BO23" s="121"/>
      <c r="BP23" s="121"/>
    </row>
    <row r="24" spans="1:68" s="118" customFormat="1" ht="51.75" thickBot="1" x14ac:dyDescent="0.3">
      <c r="A24" s="110">
        <f t="shared" si="18"/>
        <v>9</v>
      </c>
      <c r="B24" s="130" t="s">
        <v>124</v>
      </c>
      <c r="C24" s="130" t="s">
        <v>85</v>
      </c>
      <c r="D24" s="131" t="s">
        <v>109</v>
      </c>
      <c r="E24" s="130" t="s">
        <v>124</v>
      </c>
      <c r="F24" s="130" t="s">
        <v>211</v>
      </c>
      <c r="G24" s="130" t="s">
        <v>124</v>
      </c>
      <c r="H24" s="31">
        <v>170687.28796596499</v>
      </c>
      <c r="I24" s="31">
        <v>531495.45653867896</v>
      </c>
      <c r="J24" s="31">
        <v>170687.28796596499</v>
      </c>
      <c r="K24" s="31">
        <v>531495.45653867896</v>
      </c>
      <c r="L24" s="130" t="s">
        <v>124</v>
      </c>
      <c r="M24" s="130" t="s">
        <v>124</v>
      </c>
      <c r="N24" s="130" t="s">
        <v>124</v>
      </c>
      <c r="O24" s="130" t="s">
        <v>124</v>
      </c>
      <c r="P24" s="130" t="s">
        <v>213</v>
      </c>
      <c r="Q24" s="130" t="s">
        <v>214</v>
      </c>
      <c r="R24" s="130" t="s">
        <v>124</v>
      </c>
      <c r="S24" s="130" t="s">
        <v>124</v>
      </c>
      <c r="T24" s="130" t="s">
        <v>213</v>
      </c>
      <c r="U24" s="130" t="s">
        <v>675</v>
      </c>
      <c r="V24" s="130" t="s">
        <v>212</v>
      </c>
      <c r="W24" s="148" t="s">
        <v>652</v>
      </c>
      <c r="X24" s="141"/>
      <c r="Y24" s="142"/>
      <c r="Z24" s="141"/>
      <c r="AA24" s="142"/>
      <c r="AB24" s="130" t="s">
        <v>93</v>
      </c>
      <c r="AC24" s="130"/>
      <c r="AD24" s="154" t="s">
        <v>600</v>
      </c>
      <c r="AE24" s="46"/>
      <c r="AF24" s="142"/>
      <c r="AG24" s="141"/>
      <c r="AH24" s="221"/>
      <c r="AI24" s="178"/>
      <c r="AJ24" s="142"/>
      <c r="AK24" s="141"/>
      <c r="AL24" s="232"/>
      <c r="AM24" s="247"/>
      <c r="AN24" s="259"/>
      <c r="AO24" s="247"/>
      <c r="AP24" s="270" t="s">
        <v>653</v>
      </c>
      <c r="AQ24" s="120"/>
      <c r="AR24" s="155" t="str">
        <f t="shared" si="0"/>
        <v/>
      </c>
      <c r="AS24" s="156" t="str">
        <f t="shared" si="1"/>
        <v/>
      </c>
      <c r="AT24" s="157" t="str">
        <f t="shared" si="2"/>
        <v/>
      </c>
      <c r="AU24" s="158" t="str">
        <f t="shared" si="3"/>
        <v/>
      </c>
      <c r="AV24" s="156" t="str">
        <f t="shared" si="4"/>
        <v/>
      </c>
      <c r="AW24" s="159" t="str">
        <f t="shared" si="5"/>
        <v/>
      </c>
      <c r="AX24" s="155" t="str">
        <f t="shared" si="6"/>
        <v/>
      </c>
      <c r="AY24" s="156" t="str">
        <f t="shared" si="7"/>
        <v/>
      </c>
      <c r="AZ24" s="157" t="str">
        <f t="shared" si="8"/>
        <v/>
      </c>
      <c r="BB24" s="121"/>
      <c r="BC24" s="121"/>
      <c r="BD24" s="121"/>
      <c r="BE24" s="121"/>
      <c r="BF24" s="170" t="str">
        <f t="shared" si="9"/>
        <v>Afectat sau NU?</v>
      </c>
      <c r="BG24" s="156" t="str">
        <f t="shared" si="10"/>
        <v>-</v>
      </c>
      <c r="BH24" s="157" t="str">
        <f t="shared" si="11"/>
        <v>-</v>
      </c>
      <c r="BI24" s="171" t="str">
        <f t="shared" si="12"/>
        <v>Afectat sau NU?</v>
      </c>
      <c r="BJ24" s="156" t="str">
        <f t="shared" si="13"/>
        <v>-</v>
      </c>
      <c r="BK24" s="159" t="str">
        <f t="shared" si="14"/>
        <v>-</v>
      </c>
      <c r="BL24" s="170" t="str">
        <f t="shared" si="15"/>
        <v>Afectat sau NU?</v>
      </c>
      <c r="BM24" s="156" t="str">
        <f t="shared" si="16"/>
        <v>-</v>
      </c>
      <c r="BN24" s="157" t="str">
        <f t="shared" si="17"/>
        <v>-</v>
      </c>
      <c r="BO24" s="121"/>
      <c r="BP24" s="121"/>
    </row>
    <row r="25" spans="1:68" s="118" customFormat="1" ht="102" x14ac:dyDescent="0.25">
      <c r="A25" s="134">
        <f t="shared" si="18"/>
        <v>10</v>
      </c>
      <c r="B25" s="127" t="s">
        <v>124</v>
      </c>
      <c r="C25" s="127" t="s">
        <v>85</v>
      </c>
      <c r="D25" s="153" t="s">
        <v>88</v>
      </c>
      <c r="E25" s="127">
        <v>18689</v>
      </c>
      <c r="F25" s="127" t="s">
        <v>222</v>
      </c>
      <c r="G25" s="127" t="s">
        <v>223</v>
      </c>
      <c r="H25" s="127">
        <v>499964.40600000002</v>
      </c>
      <c r="I25" s="127">
        <v>409075.77299999999</v>
      </c>
      <c r="J25" s="127">
        <v>499964.40600000002</v>
      </c>
      <c r="K25" s="127">
        <v>409075.77299999999</v>
      </c>
      <c r="L25" s="127" t="s">
        <v>124</v>
      </c>
      <c r="M25" s="127" t="s">
        <v>124</v>
      </c>
      <c r="N25" s="127" t="s">
        <v>220</v>
      </c>
      <c r="O25" s="127" t="s">
        <v>222</v>
      </c>
      <c r="P25" s="127" t="s">
        <v>124</v>
      </c>
      <c r="Q25" s="127" t="s">
        <v>124</v>
      </c>
      <c r="R25" s="127" t="s">
        <v>124</v>
      </c>
      <c r="S25" s="127" t="s">
        <v>124</v>
      </c>
      <c r="T25" s="127" t="s">
        <v>134</v>
      </c>
      <c r="U25" s="127" t="s">
        <v>515</v>
      </c>
      <c r="V25" s="127" t="s">
        <v>219</v>
      </c>
      <c r="W25" s="127" t="s">
        <v>111</v>
      </c>
      <c r="X25" s="135"/>
      <c r="Y25" s="136"/>
      <c r="Z25" s="135"/>
      <c r="AA25" s="136"/>
      <c r="AB25" s="127" t="s">
        <v>96</v>
      </c>
      <c r="AC25" s="127"/>
      <c r="AD25" s="125"/>
      <c r="AE25" s="108"/>
      <c r="AF25" s="136"/>
      <c r="AG25" s="135"/>
      <c r="AH25" s="219"/>
      <c r="AI25" s="176"/>
      <c r="AJ25" s="136"/>
      <c r="AK25" s="135"/>
      <c r="AL25" s="230"/>
      <c r="AM25" s="245"/>
      <c r="AN25" s="257"/>
      <c r="AO25" s="245"/>
      <c r="AP25" s="269" t="s">
        <v>89</v>
      </c>
      <c r="AQ25" s="120"/>
      <c r="AR25" s="160" t="str">
        <f t="shared" si="0"/>
        <v/>
      </c>
      <c r="AS25" s="161" t="str">
        <f t="shared" si="1"/>
        <v/>
      </c>
      <c r="AT25" s="162" t="str">
        <f t="shared" si="2"/>
        <v/>
      </c>
      <c r="AU25" s="163" t="str">
        <f t="shared" si="3"/>
        <v/>
      </c>
      <c r="AV25" s="161" t="str">
        <f t="shared" si="4"/>
        <v/>
      </c>
      <c r="AW25" s="164" t="str">
        <f t="shared" si="5"/>
        <v/>
      </c>
      <c r="AX25" s="160" t="str">
        <f t="shared" si="6"/>
        <v/>
      </c>
      <c r="AY25" s="161" t="str">
        <f t="shared" si="7"/>
        <v/>
      </c>
      <c r="AZ25" s="162" t="str">
        <f t="shared" si="8"/>
        <v/>
      </c>
      <c r="BB25" s="121"/>
      <c r="BC25" s="121"/>
      <c r="BD25" s="121"/>
      <c r="BE25" s="121"/>
      <c r="BF25" s="172" t="str">
        <f t="shared" si="9"/>
        <v>Afectat sau NU?</v>
      </c>
      <c r="BG25" s="161" t="str">
        <f t="shared" si="10"/>
        <v>-</v>
      </c>
      <c r="BH25" s="162" t="str">
        <f t="shared" si="11"/>
        <v>-</v>
      </c>
      <c r="BI25" s="677" t="str">
        <f t="shared" si="12"/>
        <v>Afectat sau NU?</v>
      </c>
      <c r="BJ25" s="161" t="str">
        <f t="shared" si="13"/>
        <v>-</v>
      </c>
      <c r="BK25" s="164" t="str">
        <f t="shared" si="14"/>
        <v>-</v>
      </c>
      <c r="BL25" s="172" t="str">
        <f t="shared" si="15"/>
        <v>Afectat sau NU?</v>
      </c>
      <c r="BM25" s="161" t="str">
        <f t="shared" si="16"/>
        <v>-</v>
      </c>
      <c r="BN25" s="162" t="str">
        <f t="shared" si="17"/>
        <v>-</v>
      </c>
      <c r="BO25" s="121"/>
      <c r="BP25" s="121"/>
    </row>
    <row r="26" spans="1:68" s="118" customFormat="1" ht="102.75" thickBot="1" x14ac:dyDescent="0.3">
      <c r="A26" s="110">
        <f t="shared" si="18"/>
        <v>11</v>
      </c>
      <c r="B26" s="130" t="s">
        <v>124</v>
      </c>
      <c r="C26" s="130" t="s">
        <v>85</v>
      </c>
      <c r="D26" s="131" t="s">
        <v>88</v>
      </c>
      <c r="E26" s="130">
        <v>17254</v>
      </c>
      <c r="F26" s="130" t="s">
        <v>225</v>
      </c>
      <c r="G26" s="130" t="s">
        <v>223</v>
      </c>
      <c r="H26" s="130">
        <v>500598.14502300002</v>
      </c>
      <c r="I26" s="130">
        <v>401110.15465600003</v>
      </c>
      <c r="J26" s="130">
        <v>500598.14502300002</v>
      </c>
      <c r="K26" s="130">
        <v>401110.15465600003</v>
      </c>
      <c r="L26" s="130" t="s">
        <v>124</v>
      </c>
      <c r="M26" s="130" t="s">
        <v>124</v>
      </c>
      <c r="N26" s="130" t="s">
        <v>221</v>
      </c>
      <c r="O26" s="130" t="s">
        <v>224</v>
      </c>
      <c r="P26" s="130" t="s">
        <v>124</v>
      </c>
      <c r="Q26" s="130" t="s">
        <v>124</v>
      </c>
      <c r="R26" s="130" t="s">
        <v>124</v>
      </c>
      <c r="S26" s="130" t="s">
        <v>124</v>
      </c>
      <c r="T26" s="130" t="s">
        <v>134</v>
      </c>
      <c r="U26" s="130" t="s">
        <v>515</v>
      </c>
      <c r="V26" s="130" t="s">
        <v>219</v>
      </c>
      <c r="W26" s="130" t="s">
        <v>111</v>
      </c>
      <c r="X26" s="141"/>
      <c r="Y26" s="142"/>
      <c r="Z26" s="141"/>
      <c r="AA26" s="142"/>
      <c r="AB26" s="130" t="s">
        <v>96</v>
      </c>
      <c r="AC26" s="130"/>
      <c r="AD26" s="144"/>
      <c r="AE26" s="46"/>
      <c r="AF26" s="142"/>
      <c r="AG26" s="141"/>
      <c r="AH26" s="221"/>
      <c r="AI26" s="178"/>
      <c r="AJ26" s="142"/>
      <c r="AK26" s="141"/>
      <c r="AL26" s="232"/>
      <c r="AM26" s="247"/>
      <c r="AN26" s="259"/>
      <c r="AO26" s="247"/>
      <c r="AP26" s="272" t="s">
        <v>89</v>
      </c>
      <c r="AQ26" s="120"/>
      <c r="AR26" s="165" t="str">
        <f t="shared" si="0"/>
        <v/>
      </c>
      <c r="AS26" s="166" t="str">
        <f t="shared" si="1"/>
        <v/>
      </c>
      <c r="AT26" s="167" t="str">
        <f t="shared" si="2"/>
        <v/>
      </c>
      <c r="AU26" s="168" t="str">
        <f t="shared" si="3"/>
        <v/>
      </c>
      <c r="AV26" s="166" t="str">
        <f t="shared" si="4"/>
        <v/>
      </c>
      <c r="AW26" s="169" t="str">
        <f t="shared" si="5"/>
        <v/>
      </c>
      <c r="AX26" s="165" t="str">
        <f t="shared" si="6"/>
        <v/>
      </c>
      <c r="AY26" s="166" t="str">
        <f t="shared" si="7"/>
        <v/>
      </c>
      <c r="AZ26" s="167" t="str">
        <f t="shared" si="8"/>
        <v/>
      </c>
      <c r="BB26" s="121"/>
      <c r="BC26" s="121"/>
      <c r="BD26" s="121"/>
      <c r="BE26" s="121"/>
      <c r="BF26" s="173" t="str">
        <f t="shared" si="9"/>
        <v>Afectat sau NU?</v>
      </c>
      <c r="BG26" s="166" t="str">
        <f t="shared" si="10"/>
        <v>-</v>
      </c>
      <c r="BH26" s="167" t="str">
        <f t="shared" si="11"/>
        <v>-</v>
      </c>
      <c r="BI26" s="174" t="str">
        <f t="shared" si="12"/>
        <v>Afectat sau NU?</v>
      </c>
      <c r="BJ26" s="166" t="str">
        <f t="shared" si="13"/>
        <v>-</v>
      </c>
      <c r="BK26" s="169" t="str">
        <f t="shared" si="14"/>
        <v>-</v>
      </c>
      <c r="BL26" s="173" t="str">
        <f t="shared" si="15"/>
        <v>Afectat sau NU?</v>
      </c>
      <c r="BM26" s="166" t="str">
        <f t="shared" si="16"/>
        <v>-</v>
      </c>
      <c r="BN26" s="167" t="str">
        <f t="shared" si="17"/>
        <v>-</v>
      </c>
      <c r="BO26" s="121"/>
      <c r="BP26" s="121"/>
    </row>
    <row r="27" spans="1:68" s="118" customFormat="1" ht="127.5" x14ac:dyDescent="0.25">
      <c r="A27" s="134">
        <f t="shared" si="18"/>
        <v>12</v>
      </c>
      <c r="B27" s="127" t="s">
        <v>124</v>
      </c>
      <c r="C27" s="127" t="s">
        <v>85</v>
      </c>
      <c r="D27" s="153" t="s">
        <v>90</v>
      </c>
      <c r="E27" s="127">
        <v>83339</v>
      </c>
      <c r="F27" s="127" t="s">
        <v>271</v>
      </c>
      <c r="G27" s="127" t="s">
        <v>272</v>
      </c>
      <c r="H27" s="65">
        <v>559632.47800100001</v>
      </c>
      <c r="I27" s="65">
        <v>541553.11670599994</v>
      </c>
      <c r="J27" s="65">
        <v>559632.47800100001</v>
      </c>
      <c r="K27" s="65">
        <v>541553.11670599994</v>
      </c>
      <c r="L27" s="127" t="s">
        <v>124</v>
      </c>
      <c r="M27" s="127" t="s">
        <v>124</v>
      </c>
      <c r="N27" s="127" t="s">
        <v>270</v>
      </c>
      <c r="O27" s="127" t="s">
        <v>271</v>
      </c>
      <c r="P27" s="127" t="s">
        <v>124</v>
      </c>
      <c r="Q27" s="127" t="s">
        <v>124</v>
      </c>
      <c r="R27" s="127" t="s">
        <v>124</v>
      </c>
      <c r="S27" s="127" t="s">
        <v>124</v>
      </c>
      <c r="T27" s="127" t="s">
        <v>134</v>
      </c>
      <c r="U27" s="127" t="s">
        <v>526</v>
      </c>
      <c r="V27" s="127" t="s">
        <v>229</v>
      </c>
      <c r="W27" s="127" t="s">
        <v>665</v>
      </c>
      <c r="X27" s="135"/>
      <c r="Y27" s="136"/>
      <c r="Z27" s="135"/>
      <c r="AA27" s="136"/>
      <c r="AB27" s="127" t="s">
        <v>98</v>
      </c>
      <c r="AC27" s="127"/>
      <c r="AD27" s="125" t="s">
        <v>600</v>
      </c>
      <c r="AE27" s="108"/>
      <c r="AF27" s="136"/>
      <c r="AG27" s="135"/>
      <c r="AH27" s="219"/>
      <c r="AI27" s="176"/>
      <c r="AJ27" s="136"/>
      <c r="AK27" s="135"/>
      <c r="AL27" s="230"/>
      <c r="AM27" s="245"/>
      <c r="AN27" s="257"/>
      <c r="AO27" s="245"/>
      <c r="AP27" s="269" t="s">
        <v>666</v>
      </c>
      <c r="AQ27" s="120"/>
      <c r="AR27" s="160" t="str">
        <f t="shared" si="0"/>
        <v/>
      </c>
      <c r="AS27" s="161" t="str">
        <f t="shared" si="1"/>
        <v/>
      </c>
      <c r="AT27" s="162" t="str">
        <f t="shared" si="2"/>
        <v/>
      </c>
      <c r="AU27" s="163" t="str">
        <f t="shared" si="3"/>
        <v/>
      </c>
      <c r="AV27" s="161" t="str">
        <f t="shared" si="4"/>
        <v/>
      </c>
      <c r="AW27" s="164" t="str">
        <f t="shared" si="5"/>
        <v/>
      </c>
      <c r="AX27" s="160" t="str">
        <f t="shared" si="6"/>
        <v/>
      </c>
      <c r="AY27" s="161" t="str">
        <f t="shared" si="7"/>
        <v/>
      </c>
      <c r="AZ27" s="162" t="str">
        <f t="shared" si="8"/>
        <v/>
      </c>
      <c r="BB27" s="121"/>
      <c r="BC27" s="121"/>
      <c r="BD27" s="121"/>
      <c r="BE27" s="121"/>
      <c r="BF27" s="172" t="str">
        <f t="shared" si="9"/>
        <v>Afectat sau NU?</v>
      </c>
      <c r="BG27" s="161" t="str">
        <f t="shared" si="10"/>
        <v>-</v>
      </c>
      <c r="BH27" s="162" t="str">
        <f t="shared" si="11"/>
        <v>-</v>
      </c>
      <c r="BI27" s="677" t="str">
        <f t="shared" si="12"/>
        <v>Afectat sau NU?</v>
      </c>
      <c r="BJ27" s="161" t="str">
        <f t="shared" si="13"/>
        <v>-</v>
      </c>
      <c r="BK27" s="164" t="str">
        <f t="shared" si="14"/>
        <v>-</v>
      </c>
      <c r="BL27" s="172" t="str">
        <f t="shared" si="15"/>
        <v>Afectat sau NU?</v>
      </c>
      <c r="BM27" s="161" t="str">
        <f t="shared" si="16"/>
        <v>-</v>
      </c>
      <c r="BN27" s="162" t="str">
        <f t="shared" si="17"/>
        <v>-</v>
      </c>
      <c r="BO27" s="121"/>
      <c r="BP27" s="121"/>
    </row>
    <row r="28" spans="1:68" s="118" customFormat="1" ht="51.75" thickBot="1" x14ac:dyDescent="0.3">
      <c r="A28" s="110">
        <f t="shared" si="18"/>
        <v>13</v>
      </c>
      <c r="B28" s="84" t="s">
        <v>124</v>
      </c>
      <c r="C28" s="84" t="s">
        <v>85</v>
      </c>
      <c r="D28" s="111" t="s">
        <v>90</v>
      </c>
      <c r="E28" s="84">
        <v>83339</v>
      </c>
      <c r="F28" s="84" t="s">
        <v>271</v>
      </c>
      <c r="G28" s="84" t="s">
        <v>272</v>
      </c>
      <c r="H28" s="180">
        <v>559632.47800100001</v>
      </c>
      <c r="I28" s="180">
        <v>541553.11670599994</v>
      </c>
      <c r="J28" s="180">
        <v>559632.47800100001</v>
      </c>
      <c r="K28" s="180">
        <v>541553.11670599994</v>
      </c>
      <c r="L28" s="84" t="s">
        <v>124</v>
      </c>
      <c r="M28" s="84" t="s">
        <v>124</v>
      </c>
      <c r="N28" s="84" t="s">
        <v>273</v>
      </c>
      <c r="O28" s="84" t="s">
        <v>274</v>
      </c>
      <c r="P28" s="84" t="s">
        <v>124</v>
      </c>
      <c r="Q28" s="84" t="s">
        <v>124</v>
      </c>
      <c r="R28" s="84" t="s">
        <v>124</v>
      </c>
      <c r="S28" s="84" t="s">
        <v>124</v>
      </c>
      <c r="T28" s="84" t="s">
        <v>140</v>
      </c>
      <c r="U28" s="84" t="s">
        <v>466</v>
      </c>
      <c r="V28" s="84" t="s">
        <v>275</v>
      </c>
      <c r="W28" s="84" t="s">
        <v>665</v>
      </c>
      <c r="X28" s="112"/>
      <c r="Y28" s="113"/>
      <c r="Z28" s="112"/>
      <c r="AA28" s="113"/>
      <c r="AB28" s="84" t="s">
        <v>98</v>
      </c>
      <c r="AC28" s="84"/>
      <c r="AD28" s="85" t="s">
        <v>600</v>
      </c>
      <c r="AE28" s="114"/>
      <c r="AF28" s="113"/>
      <c r="AG28" s="112"/>
      <c r="AH28" s="222"/>
      <c r="AI28" s="233"/>
      <c r="AJ28" s="113"/>
      <c r="AK28" s="112"/>
      <c r="AL28" s="234"/>
      <c r="AM28" s="248"/>
      <c r="AN28" s="260"/>
      <c r="AO28" s="248"/>
      <c r="AP28" s="271" t="s">
        <v>666</v>
      </c>
      <c r="AQ28" s="120"/>
      <c r="AR28" s="165" t="str">
        <f t="shared" si="0"/>
        <v/>
      </c>
      <c r="AS28" s="166" t="str">
        <f t="shared" si="1"/>
        <v/>
      </c>
      <c r="AT28" s="167" t="str">
        <f t="shared" si="2"/>
        <v/>
      </c>
      <c r="AU28" s="168" t="str">
        <f t="shared" si="3"/>
        <v/>
      </c>
      <c r="AV28" s="166" t="str">
        <f t="shared" si="4"/>
        <v/>
      </c>
      <c r="AW28" s="169" t="str">
        <f t="shared" si="5"/>
        <v/>
      </c>
      <c r="AX28" s="165" t="str">
        <f t="shared" si="6"/>
        <v/>
      </c>
      <c r="AY28" s="166" t="str">
        <f t="shared" si="7"/>
        <v/>
      </c>
      <c r="AZ28" s="167" t="str">
        <f t="shared" si="8"/>
        <v/>
      </c>
      <c r="BB28" s="121"/>
      <c r="BC28" s="121"/>
      <c r="BD28" s="121"/>
      <c r="BE28" s="121"/>
      <c r="BF28" s="173" t="str">
        <f t="shared" si="9"/>
        <v>Afectat sau NU?</v>
      </c>
      <c r="BG28" s="166" t="str">
        <f t="shared" si="10"/>
        <v>-</v>
      </c>
      <c r="BH28" s="167" t="str">
        <f t="shared" si="11"/>
        <v>-</v>
      </c>
      <c r="BI28" s="174" t="str">
        <f t="shared" si="12"/>
        <v>Afectat sau NU?</v>
      </c>
      <c r="BJ28" s="166" t="str">
        <f t="shared" si="13"/>
        <v>-</v>
      </c>
      <c r="BK28" s="169" t="str">
        <f t="shared" si="14"/>
        <v>-</v>
      </c>
      <c r="BL28" s="173" t="str">
        <f t="shared" si="15"/>
        <v>Afectat sau NU?</v>
      </c>
      <c r="BM28" s="166" t="str">
        <f t="shared" si="16"/>
        <v>-</v>
      </c>
      <c r="BN28" s="167" t="str">
        <f t="shared" si="17"/>
        <v>-</v>
      </c>
      <c r="BO28" s="121"/>
      <c r="BP28" s="121"/>
    </row>
    <row r="29" spans="1:68" s="19" customFormat="1" ht="51" x14ac:dyDescent="0.25">
      <c r="A29" s="399">
        <f t="shared" si="18"/>
        <v>14</v>
      </c>
      <c r="B29" s="400" t="s">
        <v>124</v>
      </c>
      <c r="C29" s="400" t="s">
        <v>85</v>
      </c>
      <c r="D29" s="401" t="s">
        <v>92</v>
      </c>
      <c r="E29" s="400" t="s">
        <v>124</v>
      </c>
      <c r="F29" s="400" t="s">
        <v>211</v>
      </c>
      <c r="G29" s="400" t="s">
        <v>124</v>
      </c>
      <c r="H29" s="402">
        <v>170687.28796596499</v>
      </c>
      <c r="I29" s="402">
        <v>531495.45653867896</v>
      </c>
      <c r="J29" s="402">
        <v>170687.28796596499</v>
      </c>
      <c r="K29" s="402">
        <v>531495.45653867896</v>
      </c>
      <c r="L29" s="400" t="s">
        <v>215</v>
      </c>
      <c r="M29" s="400" t="s">
        <v>210</v>
      </c>
      <c r="N29" s="400" t="s">
        <v>124</v>
      </c>
      <c r="O29" s="400" t="s">
        <v>124</v>
      </c>
      <c r="P29" s="400" t="s">
        <v>124</v>
      </c>
      <c r="Q29" s="400" t="s">
        <v>124</v>
      </c>
      <c r="R29" s="400" t="s">
        <v>124</v>
      </c>
      <c r="S29" s="400" t="s">
        <v>124</v>
      </c>
      <c r="T29" s="400" t="s">
        <v>215</v>
      </c>
      <c r="U29" s="400"/>
      <c r="V29" s="400" t="s">
        <v>212</v>
      </c>
      <c r="W29" s="400" t="s">
        <v>594</v>
      </c>
      <c r="X29" s="403"/>
      <c r="Y29" s="404"/>
      <c r="Z29" s="403"/>
      <c r="AA29" s="404"/>
      <c r="AB29" s="400" t="s">
        <v>93</v>
      </c>
      <c r="AC29" s="400"/>
      <c r="AD29" s="405" t="s">
        <v>600</v>
      </c>
      <c r="AE29" s="413"/>
      <c r="AF29" s="404"/>
      <c r="AG29" s="403"/>
      <c r="AH29" s="414"/>
      <c r="AI29" s="415"/>
      <c r="AJ29" s="404"/>
      <c r="AK29" s="403"/>
      <c r="AL29" s="416"/>
      <c r="AM29" s="417"/>
      <c r="AN29" s="418"/>
      <c r="AO29" s="417"/>
      <c r="AP29" s="419" t="s">
        <v>595</v>
      </c>
      <c r="AQ29" s="9"/>
      <c r="AR29" s="160" t="str">
        <f t="shared" si="0"/>
        <v/>
      </c>
      <c r="AS29" s="161" t="str">
        <f t="shared" si="1"/>
        <v/>
      </c>
      <c r="AT29" s="162" t="str">
        <f t="shared" si="2"/>
        <v/>
      </c>
      <c r="AU29" s="163" t="str">
        <f t="shared" si="3"/>
        <v/>
      </c>
      <c r="AV29" s="161" t="str">
        <f t="shared" si="4"/>
        <v/>
      </c>
      <c r="AW29" s="164" t="str">
        <f t="shared" si="5"/>
        <v/>
      </c>
      <c r="AX29" s="160" t="str">
        <f t="shared" si="6"/>
        <v/>
      </c>
      <c r="AY29" s="161" t="str">
        <f t="shared" si="7"/>
        <v/>
      </c>
      <c r="AZ29" s="162" t="str">
        <f t="shared" si="8"/>
        <v/>
      </c>
      <c r="BA29" s="118"/>
      <c r="BB29" s="36"/>
      <c r="BC29" s="36"/>
      <c r="BD29" s="36"/>
      <c r="BE29" s="36"/>
      <c r="BF29" s="172" t="str">
        <f t="shared" si="9"/>
        <v>Afectat sau NU?</v>
      </c>
      <c r="BG29" s="161" t="str">
        <f t="shared" si="10"/>
        <v>-</v>
      </c>
      <c r="BH29" s="162" t="str">
        <f t="shared" si="11"/>
        <v>-</v>
      </c>
      <c r="BI29" s="677" t="str">
        <f t="shared" si="12"/>
        <v>Afectat sau NU?</v>
      </c>
      <c r="BJ29" s="161" t="str">
        <f t="shared" si="13"/>
        <v>-</v>
      </c>
      <c r="BK29" s="164" t="str">
        <f t="shared" si="14"/>
        <v>-</v>
      </c>
      <c r="BL29" s="172" t="str">
        <f t="shared" si="15"/>
        <v>Afectat sau NU?</v>
      </c>
      <c r="BM29" s="161" t="str">
        <f t="shared" si="16"/>
        <v>-</v>
      </c>
      <c r="BN29" s="162" t="str">
        <f t="shared" si="17"/>
        <v>-</v>
      </c>
      <c r="BO29" s="36"/>
      <c r="BP29" s="36"/>
    </row>
    <row r="30" spans="1:68" s="19" customFormat="1" ht="51.75" thickBot="1" x14ac:dyDescent="0.3">
      <c r="A30" s="406">
        <f t="shared" si="18"/>
        <v>15</v>
      </c>
      <c r="B30" s="407" t="s">
        <v>124</v>
      </c>
      <c r="C30" s="407" t="s">
        <v>85</v>
      </c>
      <c r="D30" s="408" t="s">
        <v>92</v>
      </c>
      <c r="E30" s="407" t="s">
        <v>124</v>
      </c>
      <c r="F30" s="407" t="s">
        <v>211</v>
      </c>
      <c r="G30" s="407" t="s">
        <v>124</v>
      </c>
      <c r="H30" s="409">
        <v>170687.28796596499</v>
      </c>
      <c r="I30" s="409">
        <v>531495.45653867896</v>
      </c>
      <c r="J30" s="409">
        <v>170687.28796596499</v>
      </c>
      <c r="K30" s="409">
        <v>531495.45653867896</v>
      </c>
      <c r="L30" s="407" t="s">
        <v>124</v>
      </c>
      <c r="M30" s="407" t="s">
        <v>124</v>
      </c>
      <c r="N30" s="407" t="s">
        <v>124</v>
      </c>
      <c r="O30" s="407" t="s">
        <v>124</v>
      </c>
      <c r="P30" s="407" t="s">
        <v>213</v>
      </c>
      <c r="Q30" s="407" t="s">
        <v>214</v>
      </c>
      <c r="R30" s="407" t="s">
        <v>124</v>
      </c>
      <c r="S30" s="407" t="s">
        <v>124</v>
      </c>
      <c r="T30" s="407" t="s">
        <v>213</v>
      </c>
      <c r="U30" s="407" t="s">
        <v>533</v>
      </c>
      <c r="V30" s="407" t="s">
        <v>212</v>
      </c>
      <c r="W30" s="407" t="s">
        <v>594</v>
      </c>
      <c r="X30" s="410"/>
      <c r="Y30" s="411"/>
      <c r="Z30" s="410"/>
      <c r="AA30" s="411"/>
      <c r="AB30" s="407" t="s">
        <v>93</v>
      </c>
      <c r="AC30" s="407"/>
      <c r="AD30" s="412" t="s">
        <v>600</v>
      </c>
      <c r="AE30" s="420"/>
      <c r="AF30" s="411"/>
      <c r="AG30" s="410"/>
      <c r="AH30" s="421"/>
      <c r="AI30" s="422"/>
      <c r="AJ30" s="411"/>
      <c r="AK30" s="410"/>
      <c r="AL30" s="423"/>
      <c r="AM30" s="424"/>
      <c r="AN30" s="425"/>
      <c r="AO30" s="424"/>
      <c r="AP30" s="426" t="s">
        <v>595</v>
      </c>
      <c r="AQ30" s="9"/>
      <c r="AR30" s="165" t="str">
        <f t="shared" si="0"/>
        <v/>
      </c>
      <c r="AS30" s="166" t="str">
        <f t="shared" si="1"/>
        <v/>
      </c>
      <c r="AT30" s="167" t="str">
        <f t="shared" si="2"/>
        <v/>
      </c>
      <c r="AU30" s="168" t="str">
        <f t="shared" si="3"/>
        <v/>
      </c>
      <c r="AV30" s="166" t="str">
        <f t="shared" si="4"/>
        <v/>
      </c>
      <c r="AW30" s="169" t="str">
        <f t="shared" si="5"/>
        <v/>
      </c>
      <c r="AX30" s="165" t="str">
        <f t="shared" si="6"/>
        <v/>
      </c>
      <c r="AY30" s="166" t="str">
        <f t="shared" si="7"/>
        <v/>
      </c>
      <c r="AZ30" s="167" t="str">
        <f t="shared" si="8"/>
        <v/>
      </c>
      <c r="BA30" s="118"/>
      <c r="BB30" s="36"/>
      <c r="BC30" s="36"/>
      <c r="BD30" s="36"/>
      <c r="BE30" s="36"/>
      <c r="BF30" s="173" t="str">
        <f t="shared" si="9"/>
        <v>Afectat sau NU?</v>
      </c>
      <c r="BG30" s="166" t="str">
        <f t="shared" si="10"/>
        <v>-</v>
      </c>
      <c r="BH30" s="167" t="str">
        <f t="shared" si="11"/>
        <v>-</v>
      </c>
      <c r="BI30" s="174" t="str">
        <f t="shared" si="12"/>
        <v>Afectat sau NU?</v>
      </c>
      <c r="BJ30" s="166" t="str">
        <f t="shared" si="13"/>
        <v>-</v>
      </c>
      <c r="BK30" s="169" t="str">
        <f t="shared" si="14"/>
        <v>-</v>
      </c>
      <c r="BL30" s="173" t="str">
        <f t="shared" si="15"/>
        <v>Afectat sau NU?</v>
      </c>
      <c r="BM30" s="166" t="str">
        <f t="shared" si="16"/>
        <v>-</v>
      </c>
      <c r="BN30" s="167" t="str">
        <f t="shared" si="17"/>
        <v>-</v>
      </c>
      <c r="BO30" s="36"/>
      <c r="BP30" s="36"/>
    </row>
    <row r="31" spans="1:68" s="118" customFormat="1" ht="128.25" thickBot="1" x14ac:dyDescent="0.3">
      <c r="A31" s="66">
        <f t="shared" si="18"/>
        <v>16</v>
      </c>
      <c r="B31" s="67" t="s">
        <v>124</v>
      </c>
      <c r="C31" s="67" t="s">
        <v>85</v>
      </c>
      <c r="D31" s="68" t="s">
        <v>94</v>
      </c>
      <c r="E31" s="67">
        <v>146548</v>
      </c>
      <c r="F31" s="67" t="s">
        <v>228</v>
      </c>
      <c r="G31" s="67" t="s">
        <v>230</v>
      </c>
      <c r="H31" s="69">
        <v>598080.55626999994</v>
      </c>
      <c r="I31" s="69">
        <v>662273.55622000003</v>
      </c>
      <c r="J31" s="69">
        <v>598080.55626999994</v>
      </c>
      <c r="K31" s="69">
        <v>662273.55622000003</v>
      </c>
      <c r="L31" s="67" t="s">
        <v>124</v>
      </c>
      <c r="M31" s="67" t="s">
        <v>124</v>
      </c>
      <c r="N31" s="67" t="s">
        <v>227</v>
      </c>
      <c r="O31" s="67" t="s">
        <v>228</v>
      </c>
      <c r="P31" s="67" t="s">
        <v>124</v>
      </c>
      <c r="Q31" s="67" t="s">
        <v>124</v>
      </c>
      <c r="R31" s="67" t="s">
        <v>124</v>
      </c>
      <c r="S31" s="67" t="s">
        <v>124</v>
      </c>
      <c r="T31" s="67" t="s">
        <v>134</v>
      </c>
      <c r="U31" s="67" t="s">
        <v>526</v>
      </c>
      <c r="V31" s="67" t="s">
        <v>229</v>
      </c>
      <c r="W31" s="67" t="s">
        <v>111</v>
      </c>
      <c r="X31" s="70"/>
      <c r="Y31" s="71"/>
      <c r="Z31" s="70"/>
      <c r="AA31" s="71"/>
      <c r="AB31" s="67" t="s">
        <v>95</v>
      </c>
      <c r="AC31" s="67"/>
      <c r="AD31" s="72"/>
      <c r="AE31" s="182"/>
      <c r="AF31" s="88"/>
      <c r="AG31" s="87"/>
      <c r="AH31" s="223"/>
      <c r="AI31" s="235"/>
      <c r="AJ31" s="88"/>
      <c r="AK31" s="87"/>
      <c r="AL31" s="236"/>
      <c r="AM31" s="249"/>
      <c r="AN31" s="261"/>
      <c r="AO31" s="249"/>
      <c r="AP31" s="273" t="s">
        <v>654</v>
      </c>
      <c r="AQ31" s="120"/>
      <c r="AR31" s="95" t="str">
        <f t="shared" si="0"/>
        <v/>
      </c>
      <c r="AS31" s="96" t="str">
        <f t="shared" si="1"/>
        <v/>
      </c>
      <c r="AT31" s="97" t="str">
        <f t="shared" si="2"/>
        <v/>
      </c>
      <c r="AU31" s="98" t="str">
        <f t="shared" si="3"/>
        <v/>
      </c>
      <c r="AV31" s="96" t="str">
        <f t="shared" si="4"/>
        <v/>
      </c>
      <c r="AW31" s="99" t="str">
        <f t="shared" si="5"/>
        <v/>
      </c>
      <c r="AX31" s="95" t="str">
        <f t="shared" si="6"/>
        <v/>
      </c>
      <c r="AY31" s="96" t="str">
        <f t="shared" si="7"/>
        <v/>
      </c>
      <c r="AZ31" s="97" t="str">
        <f t="shared" si="8"/>
        <v/>
      </c>
      <c r="BB31" s="121"/>
      <c r="BC31" s="121"/>
      <c r="BD31" s="121"/>
      <c r="BE31" s="121"/>
      <c r="BF31" s="100" t="str">
        <f t="shared" si="9"/>
        <v>Afectat sau NU?</v>
      </c>
      <c r="BG31" s="96" t="str">
        <f t="shared" si="10"/>
        <v>-</v>
      </c>
      <c r="BH31" s="97" t="str">
        <f t="shared" si="11"/>
        <v>-</v>
      </c>
      <c r="BI31" s="101" t="str">
        <f t="shared" si="12"/>
        <v>Afectat sau NU?</v>
      </c>
      <c r="BJ31" s="96" t="str">
        <f t="shared" si="13"/>
        <v>-</v>
      </c>
      <c r="BK31" s="99" t="str">
        <f t="shared" si="14"/>
        <v>-</v>
      </c>
      <c r="BL31" s="100" t="str">
        <f t="shared" si="15"/>
        <v>Afectat sau NU?</v>
      </c>
      <c r="BM31" s="96" t="str">
        <f t="shared" si="16"/>
        <v>-</v>
      </c>
      <c r="BN31" s="97" t="str">
        <f t="shared" si="17"/>
        <v>-</v>
      </c>
      <c r="BO31" s="121"/>
      <c r="BP31" s="121"/>
    </row>
    <row r="32" spans="1:68" s="118" customFormat="1" ht="25.5" x14ac:dyDescent="0.25">
      <c r="A32" s="134">
        <f t="shared" si="18"/>
        <v>17</v>
      </c>
      <c r="B32" s="127" t="s">
        <v>124</v>
      </c>
      <c r="C32" s="127" t="s">
        <v>85</v>
      </c>
      <c r="D32" s="153" t="s">
        <v>99</v>
      </c>
      <c r="E32" s="127">
        <v>80506</v>
      </c>
      <c r="F32" s="127" t="s">
        <v>318</v>
      </c>
      <c r="G32" s="127" t="s">
        <v>319</v>
      </c>
      <c r="H32" s="65">
        <v>394212.68963830301</v>
      </c>
      <c r="I32" s="65">
        <v>369126.48883809702</v>
      </c>
      <c r="J32" s="65">
        <v>394212.68963830301</v>
      </c>
      <c r="K32" s="65">
        <v>369126.48883809702</v>
      </c>
      <c r="L32" s="127" t="s">
        <v>124</v>
      </c>
      <c r="M32" s="127" t="s">
        <v>124</v>
      </c>
      <c r="N32" s="127" t="s">
        <v>124</v>
      </c>
      <c r="O32" s="127" t="s">
        <v>124</v>
      </c>
      <c r="P32" s="127" t="s">
        <v>294</v>
      </c>
      <c r="Q32" s="127" t="s">
        <v>295</v>
      </c>
      <c r="R32" s="127" t="s">
        <v>124</v>
      </c>
      <c r="S32" s="127" t="s">
        <v>124</v>
      </c>
      <c r="T32" s="127" t="s">
        <v>190</v>
      </c>
      <c r="U32" s="127" t="s">
        <v>518</v>
      </c>
      <c r="V32" s="127" t="s">
        <v>317</v>
      </c>
      <c r="W32" s="194" t="s">
        <v>206</v>
      </c>
      <c r="X32" s="135"/>
      <c r="Y32" s="136"/>
      <c r="Z32" s="135"/>
      <c r="AA32" s="136"/>
      <c r="AB32" s="127" t="s">
        <v>96</v>
      </c>
      <c r="AC32" s="127"/>
      <c r="AD32" s="125"/>
      <c r="AE32" s="108"/>
      <c r="AF32" s="136"/>
      <c r="AG32" s="135"/>
      <c r="AH32" s="219"/>
      <c r="AI32" s="176"/>
      <c r="AJ32" s="136"/>
      <c r="AK32" s="135"/>
      <c r="AL32" s="230"/>
      <c r="AM32" s="245"/>
      <c r="AN32" s="257"/>
      <c r="AO32" s="245"/>
      <c r="AP32" s="269" t="s">
        <v>101</v>
      </c>
      <c r="AQ32" s="120"/>
      <c r="AR32" s="139" t="str">
        <f t="shared" si="0"/>
        <v/>
      </c>
      <c r="AS32" s="126" t="str">
        <f t="shared" si="1"/>
        <v/>
      </c>
      <c r="AT32" s="132" t="str">
        <f t="shared" si="2"/>
        <v/>
      </c>
      <c r="AU32" s="140" t="str">
        <f t="shared" si="3"/>
        <v/>
      </c>
      <c r="AV32" s="126" t="str">
        <f t="shared" si="4"/>
        <v/>
      </c>
      <c r="AW32" s="133" t="str">
        <f t="shared" si="5"/>
        <v/>
      </c>
      <c r="AX32" s="139" t="str">
        <f t="shared" si="6"/>
        <v/>
      </c>
      <c r="AY32" s="126" t="str">
        <f t="shared" si="7"/>
        <v/>
      </c>
      <c r="AZ32" s="132" t="str">
        <f t="shared" si="8"/>
        <v/>
      </c>
      <c r="BB32" s="121"/>
      <c r="BC32" s="121"/>
      <c r="BD32" s="121"/>
      <c r="BE32" s="121"/>
      <c r="BF32" s="145" t="str">
        <f t="shared" si="9"/>
        <v>Afectat sau NU?</v>
      </c>
      <c r="BG32" s="126" t="str">
        <f t="shared" si="10"/>
        <v>-</v>
      </c>
      <c r="BH32" s="132" t="str">
        <f t="shared" si="11"/>
        <v>-</v>
      </c>
      <c r="BI32" s="146" t="str">
        <f t="shared" si="12"/>
        <v>Afectat sau NU?</v>
      </c>
      <c r="BJ32" s="126" t="str">
        <f t="shared" si="13"/>
        <v>-</v>
      </c>
      <c r="BK32" s="133" t="str">
        <f t="shared" si="14"/>
        <v>-</v>
      </c>
      <c r="BL32" s="145" t="str">
        <f t="shared" si="15"/>
        <v>Afectat sau NU?</v>
      </c>
      <c r="BM32" s="126" t="str">
        <f t="shared" si="16"/>
        <v>-</v>
      </c>
      <c r="BN32" s="132" t="str">
        <f t="shared" si="17"/>
        <v>-</v>
      </c>
      <c r="BO32" s="121"/>
      <c r="BP32" s="121"/>
    </row>
    <row r="33" spans="1:68" s="118" customFormat="1" ht="25.5" x14ac:dyDescent="0.25">
      <c r="A33" s="147">
        <f t="shared" si="18"/>
        <v>18</v>
      </c>
      <c r="B33" s="128" t="s">
        <v>124</v>
      </c>
      <c r="C33" s="128" t="s">
        <v>85</v>
      </c>
      <c r="D33" s="129" t="s">
        <v>99</v>
      </c>
      <c r="E33" s="128">
        <v>80506</v>
      </c>
      <c r="F33" s="128" t="s">
        <v>318</v>
      </c>
      <c r="G33" s="128" t="s">
        <v>319</v>
      </c>
      <c r="H33" s="30">
        <v>394174.33451295103</v>
      </c>
      <c r="I33" s="30">
        <v>369081.65691587102</v>
      </c>
      <c r="J33" s="30">
        <v>394174.33451295103</v>
      </c>
      <c r="K33" s="30">
        <v>369081.65691587102</v>
      </c>
      <c r="L33" s="148" t="s">
        <v>124</v>
      </c>
      <c r="M33" s="148" t="s">
        <v>124</v>
      </c>
      <c r="N33" s="148" t="s">
        <v>124</v>
      </c>
      <c r="O33" s="148" t="s">
        <v>124</v>
      </c>
      <c r="P33" s="128" t="s">
        <v>296</v>
      </c>
      <c r="Q33" s="128" t="s">
        <v>297</v>
      </c>
      <c r="R33" s="148" t="s">
        <v>124</v>
      </c>
      <c r="S33" s="148" t="s">
        <v>124</v>
      </c>
      <c r="T33" s="128" t="s">
        <v>190</v>
      </c>
      <c r="U33" s="128" t="s">
        <v>466</v>
      </c>
      <c r="V33" s="128" t="s">
        <v>320</v>
      </c>
      <c r="W33" s="128" t="s">
        <v>206</v>
      </c>
      <c r="X33" s="137"/>
      <c r="Y33" s="138"/>
      <c r="Z33" s="137"/>
      <c r="AA33" s="138"/>
      <c r="AB33" s="128" t="s">
        <v>96</v>
      </c>
      <c r="AC33" s="128"/>
      <c r="AD33" s="143"/>
      <c r="AE33" s="115"/>
      <c r="AF33" s="138"/>
      <c r="AG33" s="137"/>
      <c r="AH33" s="220"/>
      <c r="AI33" s="177"/>
      <c r="AJ33" s="138"/>
      <c r="AK33" s="137"/>
      <c r="AL33" s="231"/>
      <c r="AM33" s="246"/>
      <c r="AN33" s="258"/>
      <c r="AO33" s="246"/>
      <c r="AP33" s="274" t="s">
        <v>101</v>
      </c>
      <c r="AQ33" s="120"/>
      <c r="AR33" s="139" t="str">
        <f t="shared" si="0"/>
        <v/>
      </c>
      <c r="AS33" s="126" t="str">
        <f t="shared" si="1"/>
        <v/>
      </c>
      <c r="AT33" s="132" t="str">
        <f t="shared" si="2"/>
        <v/>
      </c>
      <c r="AU33" s="140" t="str">
        <f t="shared" si="3"/>
        <v/>
      </c>
      <c r="AV33" s="126" t="str">
        <f t="shared" si="4"/>
        <v/>
      </c>
      <c r="AW33" s="133" t="str">
        <f t="shared" si="5"/>
        <v/>
      </c>
      <c r="AX33" s="139" t="str">
        <f t="shared" si="6"/>
        <v/>
      </c>
      <c r="AY33" s="126" t="str">
        <f t="shared" si="7"/>
        <v/>
      </c>
      <c r="AZ33" s="132" t="str">
        <f t="shared" si="8"/>
        <v/>
      </c>
      <c r="BB33" s="121"/>
      <c r="BC33" s="121"/>
      <c r="BD33" s="121"/>
      <c r="BE33" s="121"/>
      <c r="BF33" s="145" t="str">
        <f t="shared" si="9"/>
        <v>Afectat sau NU?</v>
      </c>
      <c r="BG33" s="126" t="str">
        <f t="shared" si="10"/>
        <v>-</v>
      </c>
      <c r="BH33" s="132" t="str">
        <f t="shared" si="11"/>
        <v>-</v>
      </c>
      <c r="BI33" s="146" t="str">
        <f t="shared" si="12"/>
        <v>Afectat sau NU?</v>
      </c>
      <c r="BJ33" s="126" t="str">
        <f t="shared" si="13"/>
        <v>-</v>
      </c>
      <c r="BK33" s="133" t="str">
        <f t="shared" si="14"/>
        <v>-</v>
      </c>
      <c r="BL33" s="145" t="str">
        <f t="shared" si="15"/>
        <v>Afectat sau NU?</v>
      </c>
      <c r="BM33" s="126" t="str">
        <f t="shared" si="16"/>
        <v>-</v>
      </c>
      <c r="BN33" s="132" t="str">
        <f t="shared" si="17"/>
        <v>-</v>
      </c>
      <c r="BO33" s="121"/>
      <c r="BP33" s="121"/>
    </row>
    <row r="34" spans="1:68" s="118" customFormat="1" ht="25.5" x14ac:dyDescent="0.25">
      <c r="A34" s="147">
        <f t="shared" si="18"/>
        <v>19</v>
      </c>
      <c r="B34" s="128" t="s">
        <v>124</v>
      </c>
      <c r="C34" s="128" t="s">
        <v>85</v>
      </c>
      <c r="D34" s="129" t="s">
        <v>99</v>
      </c>
      <c r="E34" s="128">
        <v>82252</v>
      </c>
      <c r="F34" s="128" t="s">
        <v>321</v>
      </c>
      <c r="G34" s="128" t="s">
        <v>319</v>
      </c>
      <c r="H34" s="150">
        <v>396359.68433253199</v>
      </c>
      <c r="I34" s="150">
        <v>364898.37530645699</v>
      </c>
      <c r="J34" s="150">
        <v>396359.68433253199</v>
      </c>
      <c r="K34" s="150">
        <v>364898.37530645699</v>
      </c>
      <c r="L34" s="148" t="s">
        <v>124</v>
      </c>
      <c r="M34" s="148" t="s">
        <v>124</v>
      </c>
      <c r="N34" s="148" t="s">
        <v>124</v>
      </c>
      <c r="O34" s="148" t="s">
        <v>124</v>
      </c>
      <c r="P34" s="128" t="s">
        <v>298</v>
      </c>
      <c r="Q34" s="128" t="s">
        <v>322</v>
      </c>
      <c r="R34" s="148" t="s">
        <v>124</v>
      </c>
      <c r="S34" s="148" t="s">
        <v>124</v>
      </c>
      <c r="T34" s="128" t="s">
        <v>190</v>
      </c>
      <c r="U34" s="128" t="s">
        <v>518</v>
      </c>
      <c r="V34" s="128" t="s">
        <v>317</v>
      </c>
      <c r="W34" s="128" t="s">
        <v>206</v>
      </c>
      <c r="X34" s="137"/>
      <c r="Y34" s="138"/>
      <c r="Z34" s="137"/>
      <c r="AA34" s="138"/>
      <c r="AB34" s="128" t="s">
        <v>96</v>
      </c>
      <c r="AC34" s="128"/>
      <c r="AD34" s="143"/>
      <c r="AE34" s="115"/>
      <c r="AF34" s="138"/>
      <c r="AG34" s="137"/>
      <c r="AH34" s="220"/>
      <c r="AI34" s="177"/>
      <c r="AJ34" s="138"/>
      <c r="AK34" s="137"/>
      <c r="AL34" s="231"/>
      <c r="AM34" s="246"/>
      <c r="AN34" s="258"/>
      <c r="AO34" s="246"/>
      <c r="AP34" s="274" t="s">
        <v>101</v>
      </c>
      <c r="AQ34" s="120"/>
      <c r="AR34" s="139" t="str">
        <f t="shared" si="0"/>
        <v/>
      </c>
      <c r="AS34" s="126" t="str">
        <f t="shared" si="1"/>
        <v/>
      </c>
      <c r="AT34" s="132" t="str">
        <f t="shared" si="2"/>
        <v/>
      </c>
      <c r="AU34" s="140" t="str">
        <f t="shared" si="3"/>
        <v/>
      </c>
      <c r="AV34" s="126" t="str">
        <f t="shared" si="4"/>
        <v/>
      </c>
      <c r="AW34" s="133" t="str">
        <f t="shared" si="5"/>
        <v/>
      </c>
      <c r="AX34" s="139" t="str">
        <f t="shared" si="6"/>
        <v/>
      </c>
      <c r="AY34" s="126" t="str">
        <f t="shared" si="7"/>
        <v/>
      </c>
      <c r="AZ34" s="132" t="str">
        <f t="shared" si="8"/>
        <v/>
      </c>
      <c r="BB34" s="121"/>
      <c r="BC34" s="121"/>
      <c r="BD34" s="121"/>
      <c r="BE34" s="121"/>
      <c r="BF34" s="145" t="str">
        <f t="shared" si="9"/>
        <v>Afectat sau NU?</v>
      </c>
      <c r="BG34" s="126" t="str">
        <f t="shared" si="10"/>
        <v>-</v>
      </c>
      <c r="BH34" s="132" t="str">
        <f t="shared" si="11"/>
        <v>-</v>
      </c>
      <c r="BI34" s="146" t="str">
        <f t="shared" si="12"/>
        <v>Afectat sau NU?</v>
      </c>
      <c r="BJ34" s="126" t="str">
        <f t="shared" si="13"/>
        <v>-</v>
      </c>
      <c r="BK34" s="133" t="str">
        <f t="shared" si="14"/>
        <v>-</v>
      </c>
      <c r="BL34" s="145" t="str">
        <f t="shared" si="15"/>
        <v>Afectat sau NU?</v>
      </c>
      <c r="BM34" s="126" t="str">
        <f t="shared" si="16"/>
        <v>-</v>
      </c>
      <c r="BN34" s="132" t="str">
        <f t="shared" si="17"/>
        <v>-</v>
      </c>
      <c r="BO34" s="121"/>
      <c r="BP34" s="121"/>
    </row>
    <row r="35" spans="1:68" s="118" customFormat="1" ht="38.25" x14ac:dyDescent="0.25">
      <c r="A35" s="147">
        <f t="shared" si="18"/>
        <v>20</v>
      </c>
      <c r="B35" s="128" t="s">
        <v>124</v>
      </c>
      <c r="C35" s="128" t="s">
        <v>85</v>
      </c>
      <c r="D35" s="129" t="s">
        <v>99</v>
      </c>
      <c r="E35" s="128">
        <v>174307</v>
      </c>
      <c r="F35" s="128" t="s">
        <v>310</v>
      </c>
      <c r="G35" s="128" t="s">
        <v>323</v>
      </c>
      <c r="H35" s="150">
        <v>410095.920336365</v>
      </c>
      <c r="I35" s="150">
        <v>362876.85641692602</v>
      </c>
      <c r="J35" s="150">
        <v>410095.920336365</v>
      </c>
      <c r="K35" s="150">
        <v>362876.85641692602</v>
      </c>
      <c r="L35" s="148" t="s">
        <v>124</v>
      </c>
      <c r="M35" s="148" t="s">
        <v>124</v>
      </c>
      <c r="N35" s="148" t="s">
        <v>124</v>
      </c>
      <c r="O35" s="148" t="s">
        <v>124</v>
      </c>
      <c r="P35" s="128" t="s">
        <v>299</v>
      </c>
      <c r="Q35" s="128" t="s">
        <v>309</v>
      </c>
      <c r="R35" s="148" t="s">
        <v>124</v>
      </c>
      <c r="S35" s="148" t="s">
        <v>124</v>
      </c>
      <c r="T35" s="128" t="s">
        <v>190</v>
      </c>
      <c r="U35" s="128" t="s">
        <v>538</v>
      </c>
      <c r="V35" s="128" t="s">
        <v>324</v>
      </c>
      <c r="W35" s="128" t="s">
        <v>206</v>
      </c>
      <c r="X35" s="137"/>
      <c r="Y35" s="138"/>
      <c r="Z35" s="137"/>
      <c r="AA35" s="138"/>
      <c r="AB35" s="128" t="s">
        <v>96</v>
      </c>
      <c r="AC35" s="128"/>
      <c r="AD35" s="143"/>
      <c r="AE35" s="115"/>
      <c r="AF35" s="138"/>
      <c r="AG35" s="137"/>
      <c r="AH35" s="220"/>
      <c r="AI35" s="177"/>
      <c r="AJ35" s="138"/>
      <c r="AK35" s="137"/>
      <c r="AL35" s="231"/>
      <c r="AM35" s="246"/>
      <c r="AN35" s="258"/>
      <c r="AO35" s="246"/>
      <c r="AP35" s="274" t="s">
        <v>101</v>
      </c>
      <c r="AQ35" s="120"/>
      <c r="AR35" s="139" t="str">
        <f t="shared" si="0"/>
        <v/>
      </c>
      <c r="AS35" s="126" t="str">
        <f t="shared" si="1"/>
        <v/>
      </c>
      <c r="AT35" s="132" t="str">
        <f t="shared" si="2"/>
        <v/>
      </c>
      <c r="AU35" s="140" t="str">
        <f t="shared" si="3"/>
        <v/>
      </c>
      <c r="AV35" s="126" t="str">
        <f t="shared" si="4"/>
        <v/>
      </c>
      <c r="AW35" s="133" t="str">
        <f t="shared" si="5"/>
        <v/>
      </c>
      <c r="AX35" s="139" t="str">
        <f t="shared" si="6"/>
        <v/>
      </c>
      <c r="AY35" s="126" t="str">
        <f t="shared" si="7"/>
        <v/>
      </c>
      <c r="AZ35" s="132" t="str">
        <f t="shared" si="8"/>
        <v/>
      </c>
      <c r="BB35" s="121"/>
      <c r="BC35" s="121"/>
      <c r="BD35" s="121"/>
      <c r="BE35" s="121"/>
      <c r="BF35" s="145" t="str">
        <f t="shared" si="9"/>
        <v>Afectat sau NU?</v>
      </c>
      <c r="BG35" s="126" t="str">
        <f t="shared" si="10"/>
        <v>-</v>
      </c>
      <c r="BH35" s="132" t="str">
        <f t="shared" si="11"/>
        <v>-</v>
      </c>
      <c r="BI35" s="146" t="str">
        <f t="shared" si="12"/>
        <v>Afectat sau NU?</v>
      </c>
      <c r="BJ35" s="126" t="str">
        <f t="shared" si="13"/>
        <v>-</v>
      </c>
      <c r="BK35" s="133" t="str">
        <f t="shared" si="14"/>
        <v>-</v>
      </c>
      <c r="BL35" s="145" t="str">
        <f t="shared" si="15"/>
        <v>Afectat sau NU?</v>
      </c>
      <c r="BM35" s="126" t="str">
        <f t="shared" si="16"/>
        <v>-</v>
      </c>
      <c r="BN35" s="132" t="str">
        <f t="shared" si="17"/>
        <v>-</v>
      </c>
      <c r="BO35" s="121"/>
      <c r="BP35" s="121"/>
    </row>
    <row r="36" spans="1:68" s="118" customFormat="1" ht="25.5" x14ac:dyDescent="0.25">
      <c r="A36" s="147">
        <f t="shared" si="18"/>
        <v>21</v>
      </c>
      <c r="B36" s="128" t="s">
        <v>124</v>
      </c>
      <c r="C36" s="128" t="s">
        <v>85</v>
      </c>
      <c r="D36" s="129" t="s">
        <v>99</v>
      </c>
      <c r="E36" s="128">
        <v>174307</v>
      </c>
      <c r="F36" s="128" t="s">
        <v>310</v>
      </c>
      <c r="G36" s="128" t="s">
        <v>323</v>
      </c>
      <c r="H36" s="150">
        <v>410096.00213287101</v>
      </c>
      <c r="I36" s="150">
        <v>362876.75231228</v>
      </c>
      <c r="J36" s="150">
        <v>410096.00213287101</v>
      </c>
      <c r="K36" s="150">
        <v>362876.75231228</v>
      </c>
      <c r="L36" s="148" t="s">
        <v>124</v>
      </c>
      <c r="M36" s="148" t="s">
        <v>124</v>
      </c>
      <c r="N36" s="148" t="s">
        <v>124</v>
      </c>
      <c r="O36" s="148" t="s">
        <v>124</v>
      </c>
      <c r="P36" s="128" t="s">
        <v>300</v>
      </c>
      <c r="Q36" s="128" t="s">
        <v>310</v>
      </c>
      <c r="R36" s="148" t="s">
        <v>124</v>
      </c>
      <c r="S36" s="148" t="s">
        <v>124</v>
      </c>
      <c r="T36" s="128" t="s">
        <v>190</v>
      </c>
      <c r="U36" s="128" t="s">
        <v>435</v>
      </c>
      <c r="V36" s="128" t="s">
        <v>325</v>
      </c>
      <c r="W36" s="128" t="s">
        <v>206</v>
      </c>
      <c r="X36" s="137"/>
      <c r="Y36" s="138"/>
      <c r="Z36" s="137"/>
      <c r="AA36" s="138"/>
      <c r="AB36" s="128" t="s">
        <v>96</v>
      </c>
      <c r="AC36" s="128"/>
      <c r="AD36" s="143"/>
      <c r="AE36" s="115"/>
      <c r="AF36" s="138"/>
      <c r="AG36" s="137"/>
      <c r="AH36" s="220"/>
      <c r="AI36" s="177"/>
      <c r="AJ36" s="138"/>
      <c r="AK36" s="137"/>
      <c r="AL36" s="231"/>
      <c r="AM36" s="246"/>
      <c r="AN36" s="258"/>
      <c r="AO36" s="246"/>
      <c r="AP36" s="274" t="s">
        <v>101</v>
      </c>
      <c r="AQ36" s="120"/>
      <c r="AR36" s="139" t="str">
        <f t="shared" si="0"/>
        <v/>
      </c>
      <c r="AS36" s="126" t="str">
        <f t="shared" si="1"/>
        <v/>
      </c>
      <c r="AT36" s="132" t="str">
        <f t="shared" si="2"/>
        <v/>
      </c>
      <c r="AU36" s="140" t="str">
        <f t="shared" si="3"/>
        <v/>
      </c>
      <c r="AV36" s="126" t="str">
        <f t="shared" si="4"/>
        <v/>
      </c>
      <c r="AW36" s="133" t="str">
        <f t="shared" si="5"/>
        <v/>
      </c>
      <c r="AX36" s="139" t="str">
        <f t="shared" si="6"/>
        <v/>
      </c>
      <c r="AY36" s="126" t="str">
        <f t="shared" si="7"/>
        <v/>
      </c>
      <c r="AZ36" s="132" t="str">
        <f t="shared" si="8"/>
        <v/>
      </c>
      <c r="BB36" s="121"/>
      <c r="BC36" s="121"/>
      <c r="BD36" s="121"/>
      <c r="BE36" s="121"/>
      <c r="BF36" s="145" t="str">
        <f t="shared" si="9"/>
        <v>Afectat sau NU?</v>
      </c>
      <c r="BG36" s="126" t="str">
        <f t="shared" si="10"/>
        <v>-</v>
      </c>
      <c r="BH36" s="132" t="str">
        <f t="shared" si="11"/>
        <v>-</v>
      </c>
      <c r="BI36" s="146" t="str">
        <f t="shared" si="12"/>
        <v>Afectat sau NU?</v>
      </c>
      <c r="BJ36" s="126" t="str">
        <f t="shared" si="13"/>
        <v>-</v>
      </c>
      <c r="BK36" s="133" t="str">
        <f t="shared" si="14"/>
        <v>-</v>
      </c>
      <c r="BL36" s="145" t="str">
        <f t="shared" si="15"/>
        <v>Afectat sau NU?</v>
      </c>
      <c r="BM36" s="126" t="str">
        <f t="shared" si="16"/>
        <v>-</v>
      </c>
      <c r="BN36" s="132" t="str">
        <f t="shared" si="17"/>
        <v>-</v>
      </c>
      <c r="BO36" s="121"/>
      <c r="BP36" s="121"/>
    </row>
    <row r="37" spans="1:68" s="118" customFormat="1" ht="25.5" x14ac:dyDescent="0.25">
      <c r="A37" s="147">
        <f t="shared" si="18"/>
        <v>22</v>
      </c>
      <c r="B37" s="128" t="s">
        <v>124</v>
      </c>
      <c r="C37" s="128" t="s">
        <v>85</v>
      </c>
      <c r="D37" s="129" t="s">
        <v>99</v>
      </c>
      <c r="E37" s="128">
        <v>170355</v>
      </c>
      <c r="F37" s="128" t="s">
        <v>311</v>
      </c>
      <c r="G37" s="128" t="s">
        <v>323</v>
      </c>
      <c r="H37" s="150">
        <v>408181.078998768</v>
      </c>
      <c r="I37" s="150">
        <v>379756.60681252897</v>
      </c>
      <c r="J37" s="150">
        <v>408181.078998768</v>
      </c>
      <c r="K37" s="150">
        <v>379756.60681252897</v>
      </c>
      <c r="L37" s="148" t="s">
        <v>124</v>
      </c>
      <c r="M37" s="148" t="s">
        <v>124</v>
      </c>
      <c r="N37" s="148" t="s">
        <v>124</v>
      </c>
      <c r="O37" s="148" t="s">
        <v>124</v>
      </c>
      <c r="P37" s="128" t="s">
        <v>301</v>
      </c>
      <c r="Q37" s="128" t="s">
        <v>311</v>
      </c>
      <c r="R37" s="148" t="s">
        <v>124</v>
      </c>
      <c r="S37" s="148" t="s">
        <v>124</v>
      </c>
      <c r="T37" s="128" t="s">
        <v>190</v>
      </c>
      <c r="U37" s="128" t="s">
        <v>537</v>
      </c>
      <c r="V37" s="128" t="s">
        <v>326</v>
      </c>
      <c r="W37" s="128" t="s">
        <v>206</v>
      </c>
      <c r="X37" s="137"/>
      <c r="Y37" s="138"/>
      <c r="Z37" s="137"/>
      <c r="AA37" s="138"/>
      <c r="AB37" s="128" t="s">
        <v>96</v>
      </c>
      <c r="AC37" s="128"/>
      <c r="AD37" s="143"/>
      <c r="AE37" s="115"/>
      <c r="AF37" s="138"/>
      <c r="AG37" s="137"/>
      <c r="AH37" s="220"/>
      <c r="AI37" s="177"/>
      <c r="AJ37" s="138"/>
      <c r="AK37" s="137"/>
      <c r="AL37" s="231"/>
      <c r="AM37" s="246"/>
      <c r="AN37" s="258"/>
      <c r="AO37" s="246"/>
      <c r="AP37" s="274" t="s">
        <v>101</v>
      </c>
      <c r="AQ37" s="120"/>
      <c r="AR37" s="139" t="str">
        <f t="shared" si="0"/>
        <v/>
      </c>
      <c r="AS37" s="126" t="str">
        <f t="shared" si="1"/>
        <v/>
      </c>
      <c r="AT37" s="132" t="str">
        <f t="shared" si="2"/>
        <v/>
      </c>
      <c r="AU37" s="140" t="str">
        <f t="shared" si="3"/>
        <v/>
      </c>
      <c r="AV37" s="126" t="str">
        <f t="shared" si="4"/>
        <v/>
      </c>
      <c r="AW37" s="133" t="str">
        <f t="shared" si="5"/>
        <v/>
      </c>
      <c r="AX37" s="139" t="str">
        <f t="shared" si="6"/>
        <v/>
      </c>
      <c r="AY37" s="126" t="str">
        <f t="shared" si="7"/>
        <v/>
      </c>
      <c r="AZ37" s="132" t="str">
        <f t="shared" si="8"/>
        <v/>
      </c>
      <c r="BB37" s="121"/>
      <c r="BC37" s="121"/>
      <c r="BD37" s="121"/>
      <c r="BE37" s="121"/>
      <c r="BF37" s="145" t="str">
        <f t="shared" si="9"/>
        <v>Afectat sau NU?</v>
      </c>
      <c r="BG37" s="126" t="str">
        <f t="shared" si="10"/>
        <v>-</v>
      </c>
      <c r="BH37" s="132" t="str">
        <f t="shared" si="11"/>
        <v>-</v>
      </c>
      <c r="BI37" s="146" t="str">
        <f t="shared" si="12"/>
        <v>Afectat sau NU?</v>
      </c>
      <c r="BJ37" s="126" t="str">
        <f t="shared" si="13"/>
        <v>-</v>
      </c>
      <c r="BK37" s="133" t="str">
        <f t="shared" si="14"/>
        <v>-</v>
      </c>
      <c r="BL37" s="145" t="str">
        <f t="shared" si="15"/>
        <v>Afectat sau NU?</v>
      </c>
      <c r="BM37" s="126" t="str">
        <f t="shared" si="16"/>
        <v>-</v>
      </c>
      <c r="BN37" s="132" t="str">
        <f t="shared" si="17"/>
        <v>-</v>
      </c>
      <c r="BO37" s="121"/>
      <c r="BP37" s="121"/>
    </row>
    <row r="38" spans="1:68" s="118" customFormat="1" ht="25.5" x14ac:dyDescent="0.25">
      <c r="A38" s="147">
        <f t="shared" si="18"/>
        <v>23</v>
      </c>
      <c r="B38" s="128" t="s">
        <v>124</v>
      </c>
      <c r="C38" s="128" t="s">
        <v>85</v>
      </c>
      <c r="D38" s="129" t="s">
        <v>99</v>
      </c>
      <c r="E38" s="128">
        <v>170907</v>
      </c>
      <c r="F38" s="128" t="s">
        <v>312</v>
      </c>
      <c r="G38" s="128" t="s">
        <v>323</v>
      </c>
      <c r="H38" s="150">
        <v>407916.53422568802</v>
      </c>
      <c r="I38" s="150">
        <v>366668.77891756798</v>
      </c>
      <c r="J38" s="150">
        <v>407916.53422568802</v>
      </c>
      <c r="K38" s="150">
        <v>366668.77891756798</v>
      </c>
      <c r="L38" s="148" t="s">
        <v>124</v>
      </c>
      <c r="M38" s="148" t="s">
        <v>124</v>
      </c>
      <c r="N38" s="148" t="s">
        <v>124</v>
      </c>
      <c r="O38" s="148" t="s">
        <v>124</v>
      </c>
      <c r="P38" s="128" t="s">
        <v>302</v>
      </c>
      <c r="Q38" s="128" t="s">
        <v>312</v>
      </c>
      <c r="R38" s="148" t="s">
        <v>124</v>
      </c>
      <c r="S38" s="148" t="s">
        <v>124</v>
      </c>
      <c r="T38" s="128" t="s">
        <v>190</v>
      </c>
      <c r="U38" s="128" t="s">
        <v>466</v>
      </c>
      <c r="V38" s="128" t="s">
        <v>320</v>
      </c>
      <c r="W38" s="128" t="s">
        <v>206</v>
      </c>
      <c r="X38" s="137"/>
      <c r="Y38" s="138"/>
      <c r="Z38" s="137"/>
      <c r="AA38" s="138"/>
      <c r="AB38" s="128" t="s">
        <v>96</v>
      </c>
      <c r="AC38" s="128"/>
      <c r="AD38" s="143"/>
      <c r="AE38" s="115"/>
      <c r="AF38" s="138"/>
      <c r="AG38" s="137"/>
      <c r="AH38" s="220"/>
      <c r="AI38" s="177"/>
      <c r="AJ38" s="138"/>
      <c r="AK38" s="137"/>
      <c r="AL38" s="231"/>
      <c r="AM38" s="246"/>
      <c r="AN38" s="258"/>
      <c r="AO38" s="246"/>
      <c r="AP38" s="274" t="s">
        <v>101</v>
      </c>
      <c r="AQ38" s="120"/>
      <c r="AR38" s="139" t="str">
        <f t="shared" si="0"/>
        <v/>
      </c>
      <c r="AS38" s="126" t="str">
        <f t="shared" si="1"/>
        <v/>
      </c>
      <c r="AT38" s="132" t="str">
        <f t="shared" si="2"/>
        <v/>
      </c>
      <c r="AU38" s="140" t="str">
        <f t="shared" si="3"/>
        <v/>
      </c>
      <c r="AV38" s="126" t="str">
        <f t="shared" si="4"/>
        <v/>
      </c>
      <c r="AW38" s="133" t="str">
        <f t="shared" si="5"/>
        <v/>
      </c>
      <c r="AX38" s="139" t="str">
        <f t="shared" si="6"/>
        <v/>
      </c>
      <c r="AY38" s="126" t="str">
        <f t="shared" si="7"/>
        <v/>
      </c>
      <c r="AZ38" s="132" t="str">
        <f t="shared" si="8"/>
        <v/>
      </c>
      <c r="BB38" s="121"/>
      <c r="BC38" s="121"/>
      <c r="BD38" s="121"/>
      <c r="BE38" s="121"/>
      <c r="BF38" s="145" t="str">
        <f t="shared" si="9"/>
        <v>Afectat sau NU?</v>
      </c>
      <c r="BG38" s="126" t="str">
        <f t="shared" si="10"/>
        <v>-</v>
      </c>
      <c r="BH38" s="132" t="str">
        <f t="shared" si="11"/>
        <v>-</v>
      </c>
      <c r="BI38" s="146" t="str">
        <f t="shared" si="12"/>
        <v>Afectat sau NU?</v>
      </c>
      <c r="BJ38" s="126" t="str">
        <f t="shared" si="13"/>
        <v>-</v>
      </c>
      <c r="BK38" s="133" t="str">
        <f t="shared" si="14"/>
        <v>-</v>
      </c>
      <c r="BL38" s="145" t="str">
        <f t="shared" si="15"/>
        <v>Afectat sau NU?</v>
      </c>
      <c r="BM38" s="126" t="str">
        <f t="shared" si="16"/>
        <v>-</v>
      </c>
      <c r="BN38" s="132" t="str">
        <f t="shared" si="17"/>
        <v>-</v>
      </c>
      <c r="BO38" s="121"/>
      <c r="BP38" s="121"/>
    </row>
    <row r="39" spans="1:68" s="118" customFormat="1" ht="25.5" x14ac:dyDescent="0.25">
      <c r="A39" s="147">
        <f t="shared" si="18"/>
        <v>24</v>
      </c>
      <c r="B39" s="128" t="s">
        <v>124</v>
      </c>
      <c r="C39" s="128" t="s">
        <v>85</v>
      </c>
      <c r="D39" s="129" t="s">
        <v>99</v>
      </c>
      <c r="E39" s="128">
        <v>171263</v>
      </c>
      <c r="F39" s="128" t="s">
        <v>327</v>
      </c>
      <c r="G39" s="128" t="s">
        <v>323</v>
      </c>
      <c r="H39" s="150">
        <v>432509.81383207103</v>
      </c>
      <c r="I39" s="150">
        <v>353934.10372627102</v>
      </c>
      <c r="J39" s="150">
        <v>432509.81383207103</v>
      </c>
      <c r="K39" s="150">
        <v>353934.10372627102</v>
      </c>
      <c r="L39" s="148" t="s">
        <v>124</v>
      </c>
      <c r="M39" s="148" t="s">
        <v>124</v>
      </c>
      <c r="N39" s="148" t="s">
        <v>124</v>
      </c>
      <c r="O39" s="148" t="s">
        <v>124</v>
      </c>
      <c r="P39" s="128" t="s">
        <v>303</v>
      </c>
      <c r="Q39" s="128" t="s">
        <v>313</v>
      </c>
      <c r="R39" s="148" t="s">
        <v>124</v>
      </c>
      <c r="S39" s="148" t="s">
        <v>124</v>
      </c>
      <c r="T39" s="128" t="s">
        <v>190</v>
      </c>
      <c r="U39" s="128" t="s">
        <v>466</v>
      </c>
      <c r="V39" s="128" t="s">
        <v>320</v>
      </c>
      <c r="W39" s="128" t="s">
        <v>206</v>
      </c>
      <c r="X39" s="137"/>
      <c r="Y39" s="138"/>
      <c r="Z39" s="137"/>
      <c r="AA39" s="138"/>
      <c r="AB39" s="128" t="s">
        <v>96</v>
      </c>
      <c r="AC39" s="128"/>
      <c r="AD39" s="143"/>
      <c r="AE39" s="115"/>
      <c r="AF39" s="138"/>
      <c r="AG39" s="137"/>
      <c r="AH39" s="220"/>
      <c r="AI39" s="177"/>
      <c r="AJ39" s="138"/>
      <c r="AK39" s="137"/>
      <c r="AL39" s="231"/>
      <c r="AM39" s="246"/>
      <c r="AN39" s="258"/>
      <c r="AO39" s="246"/>
      <c r="AP39" s="274" t="s">
        <v>101</v>
      </c>
      <c r="AQ39" s="120"/>
      <c r="AR39" s="139" t="str">
        <f t="shared" si="0"/>
        <v/>
      </c>
      <c r="AS39" s="126" t="str">
        <f t="shared" si="1"/>
        <v/>
      </c>
      <c r="AT39" s="132" t="str">
        <f t="shared" si="2"/>
        <v/>
      </c>
      <c r="AU39" s="140" t="str">
        <f t="shared" si="3"/>
        <v/>
      </c>
      <c r="AV39" s="126" t="str">
        <f t="shared" si="4"/>
        <v/>
      </c>
      <c r="AW39" s="133" t="str">
        <f t="shared" si="5"/>
        <v/>
      </c>
      <c r="AX39" s="139" t="str">
        <f t="shared" si="6"/>
        <v/>
      </c>
      <c r="AY39" s="126" t="str">
        <f t="shared" si="7"/>
        <v/>
      </c>
      <c r="AZ39" s="132" t="str">
        <f t="shared" si="8"/>
        <v/>
      </c>
      <c r="BB39" s="121"/>
      <c r="BC39" s="121"/>
      <c r="BD39" s="121"/>
      <c r="BE39" s="121"/>
      <c r="BF39" s="145" t="str">
        <f t="shared" si="9"/>
        <v>Afectat sau NU?</v>
      </c>
      <c r="BG39" s="126" t="str">
        <f t="shared" si="10"/>
        <v>-</v>
      </c>
      <c r="BH39" s="132" t="str">
        <f t="shared" si="11"/>
        <v>-</v>
      </c>
      <c r="BI39" s="146" t="str">
        <f t="shared" si="12"/>
        <v>Afectat sau NU?</v>
      </c>
      <c r="BJ39" s="126" t="str">
        <f t="shared" si="13"/>
        <v>-</v>
      </c>
      <c r="BK39" s="133" t="str">
        <f t="shared" si="14"/>
        <v>-</v>
      </c>
      <c r="BL39" s="145" t="str">
        <f t="shared" si="15"/>
        <v>Afectat sau NU?</v>
      </c>
      <c r="BM39" s="126" t="str">
        <f t="shared" si="16"/>
        <v>-</v>
      </c>
      <c r="BN39" s="132" t="str">
        <f t="shared" si="17"/>
        <v>-</v>
      </c>
      <c r="BO39" s="121"/>
      <c r="BP39" s="121"/>
    </row>
    <row r="40" spans="1:68" s="118" customFormat="1" ht="25.5" x14ac:dyDescent="0.25">
      <c r="A40" s="147">
        <f t="shared" si="18"/>
        <v>25</v>
      </c>
      <c r="B40" s="128" t="s">
        <v>124</v>
      </c>
      <c r="C40" s="128" t="s">
        <v>85</v>
      </c>
      <c r="D40" s="129" t="s">
        <v>99</v>
      </c>
      <c r="E40" s="128">
        <v>171209</v>
      </c>
      <c r="F40" s="128" t="s">
        <v>314</v>
      </c>
      <c r="G40" s="128" t="s">
        <v>323</v>
      </c>
      <c r="H40" s="150">
        <v>428807.90473557799</v>
      </c>
      <c r="I40" s="150">
        <v>356611.11008375202</v>
      </c>
      <c r="J40" s="150">
        <v>428807.90473557799</v>
      </c>
      <c r="K40" s="150">
        <v>356611.11008375202</v>
      </c>
      <c r="L40" s="148" t="s">
        <v>124</v>
      </c>
      <c r="M40" s="148" t="s">
        <v>124</v>
      </c>
      <c r="N40" s="148" t="s">
        <v>124</v>
      </c>
      <c r="O40" s="148" t="s">
        <v>124</v>
      </c>
      <c r="P40" s="128" t="s">
        <v>304</v>
      </c>
      <c r="Q40" s="128" t="s">
        <v>314</v>
      </c>
      <c r="R40" s="148" t="s">
        <v>124</v>
      </c>
      <c r="S40" s="148" t="s">
        <v>124</v>
      </c>
      <c r="T40" s="128" t="s">
        <v>190</v>
      </c>
      <c r="U40" s="128" t="s">
        <v>522</v>
      </c>
      <c r="V40" s="128" t="s">
        <v>329</v>
      </c>
      <c r="W40" s="128" t="s">
        <v>206</v>
      </c>
      <c r="X40" s="137"/>
      <c r="Y40" s="138"/>
      <c r="Z40" s="137"/>
      <c r="AA40" s="138"/>
      <c r="AB40" s="128" t="s">
        <v>96</v>
      </c>
      <c r="AC40" s="128"/>
      <c r="AD40" s="143"/>
      <c r="AE40" s="115"/>
      <c r="AF40" s="138"/>
      <c r="AG40" s="137"/>
      <c r="AH40" s="220"/>
      <c r="AI40" s="177"/>
      <c r="AJ40" s="138"/>
      <c r="AK40" s="137"/>
      <c r="AL40" s="231"/>
      <c r="AM40" s="246"/>
      <c r="AN40" s="258"/>
      <c r="AO40" s="246"/>
      <c r="AP40" s="274" t="s">
        <v>101</v>
      </c>
      <c r="AQ40" s="120"/>
      <c r="AR40" s="139" t="str">
        <f t="shared" si="0"/>
        <v/>
      </c>
      <c r="AS40" s="126" t="str">
        <f t="shared" si="1"/>
        <v/>
      </c>
      <c r="AT40" s="132" t="str">
        <f t="shared" si="2"/>
        <v/>
      </c>
      <c r="AU40" s="140" t="str">
        <f t="shared" si="3"/>
        <v/>
      </c>
      <c r="AV40" s="126" t="str">
        <f t="shared" si="4"/>
        <v/>
      </c>
      <c r="AW40" s="133" t="str">
        <f t="shared" si="5"/>
        <v/>
      </c>
      <c r="AX40" s="139" t="str">
        <f t="shared" si="6"/>
        <v/>
      </c>
      <c r="AY40" s="126" t="str">
        <f t="shared" si="7"/>
        <v/>
      </c>
      <c r="AZ40" s="132" t="str">
        <f t="shared" si="8"/>
        <v/>
      </c>
      <c r="BB40" s="121"/>
      <c r="BC40" s="121"/>
      <c r="BD40" s="121"/>
      <c r="BE40" s="121"/>
      <c r="BF40" s="145" t="str">
        <f t="shared" si="9"/>
        <v>Afectat sau NU?</v>
      </c>
      <c r="BG40" s="126" t="str">
        <f t="shared" si="10"/>
        <v>-</v>
      </c>
      <c r="BH40" s="132" t="str">
        <f t="shared" si="11"/>
        <v>-</v>
      </c>
      <c r="BI40" s="146" t="str">
        <f t="shared" si="12"/>
        <v>Afectat sau NU?</v>
      </c>
      <c r="BJ40" s="126" t="str">
        <f t="shared" si="13"/>
        <v>-</v>
      </c>
      <c r="BK40" s="133" t="str">
        <f t="shared" si="14"/>
        <v>-</v>
      </c>
      <c r="BL40" s="145" t="str">
        <f t="shared" si="15"/>
        <v>Afectat sau NU?</v>
      </c>
      <c r="BM40" s="126" t="str">
        <f t="shared" si="16"/>
        <v>-</v>
      </c>
      <c r="BN40" s="132" t="str">
        <f t="shared" si="17"/>
        <v>-</v>
      </c>
      <c r="BO40" s="121"/>
      <c r="BP40" s="121"/>
    </row>
    <row r="41" spans="1:68" s="118" customFormat="1" ht="25.5" x14ac:dyDescent="0.25">
      <c r="A41" s="147">
        <f t="shared" si="18"/>
        <v>26</v>
      </c>
      <c r="B41" s="128" t="s">
        <v>124</v>
      </c>
      <c r="C41" s="128" t="s">
        <v>85</v>
      </c>
      <c r="D41" s="129" t="s">
        <v>99</v>
      </c>
      <c r="E41" s="128">
        <v>172386</v>
      </c>
      <c r="F41" s="128" t="s">
        <v>328</v>
      </c>
      <c r="G41" s="128" t="s">
        <v>323</v>
      </c>
      <c r="H41" s="150">
        <v>431868.63332825899</v>
      </c>
      <c r="I41" s="150">
        <v>384475.26887251</v>
      </c>
      <c r="J41" s="150">
        <v>431868.63332825899</v>
      </c>
      <c r="K41" s="150">
        <v>384475.26887251</v>
      </c>
      <c r="L41" s="148" t="s">
        <v>124</v>
      </c>
      <c r="M41" s="148" t="s">
        <v>124</v>
      </c>
      <c r="N41" s="148" t="s">
        <v>124</v>
      </c>
      <c r="O41" s="148" t="s">
        <v>124</v>
      </c>
      <c r="P41" s="128" t="s">
        <v>305</v>
      </c>
      <c r="Q41" s="128" t="s">
        <v>315</v>
      </c>
      <c r="R41" s="148" t="s">
        <v>124</v>
      </c>
      <c r="S41" s="148" t="s">
        <v>124</v>
      </c>
      <c r="T41" s="128" t="s">
        <v>190</v>
      </c>
      <c r="U41" s="128" t="s">
        <v>466</v>
      </c>
      <c r="V41" s="128" t="s">
        <v>320</v>
      </c>
      <c r="W41" s="128" t="s">
        <v>206</v>
      </c>
      <c r="X41" s="137"/>
      <c r="Y41" s="138"/>
      <c r="Z41" s="137"/>
      <c r="AA41" s="138"/>
      <c r="AB41" s="128" t="s">
        <v>96</v>
      </c>
      <c r="AC41" s="128"/>
      <c r="AD41" s="143"/>
      <c r="AE41" s="115"/>
      <c r="AF41" s="138"/>
      <c r="AG41" s="137"/>
      <c r="AH41" s="220"/>
      <c r="AI41" s="177"/>
      <c r="AJ41" s="138"/>
      <c r="AK41" s="137"/>
      <c r="AL41" s="231"/>
      <c r="AM41" s="246"/>
      <c r="AN41" s="258"/>
      <c r="AO41" s="246"/>
      <c r="AP41" s="274" t="s">
        <v>101</v>
      </c>
      <c r="AQ41" s="120"/>
      <c r="AR41" s="139" t="str">
        <f t="shared" si="0"/>
        <v/>
      </c>
      <c r="AS41" s="126" t="str">
        <f t="shared" si="1"/>
        <v/>
      </c>
      <c r="AT41" s="132" t="str">
        <f t="shared" si="2"/>
        <v/>
      </c>
      <c r="AU41" s="140" t="str">
        <f t="shared" si="3"/>
        <v/>
      </c>
      <c r="AV41" s="126" t="str">
        <f t="shared" si="4"/>
        <v/>
      </c>
      <c r="AW41" s="133" t="str">
        <f t="shared" si="5"/>
        <v/>
      </c>
      <c r="AX41" s="139" t="str">
        <f t="shared" si="6"/>
        <v/>
      </c>
      <c r="AY41" s="126" t="str">
        <f t="shared" si="7"/>
        <v/>
      </c>
      <c r="AZ41" s="132" t="str">
        <f t="shared" si="8"/>
        <v/>
      </c>
      <c r="BB41" s="121"/>
      <c r="BC41" s="121"/>
      <c r="BD41" s="121"/>
      <c r="BE41" s="121"/>
      <c r="BF41" s="145" t="str">
        <f t="shared" si="9"/>
        <v>Afectat sau NU?</v>
      </c>
      <c r="BG41" s="126" t="str">
        <f t="shared" si="10"/>
        <v>-</v>
      </c>
      <c r="BH41" s="132" t="str">
        <f t="shared" si="11"/>
        <v>-</v>
      </c>
      <c r="BI41" s="146" t="str">
        <f t="shared" si="12"/>
        <v>Afectat sau NU?</v>
      </c>
      <c r="BJ41" s="126" t="str">
        <f t="shared" si="13"/>
        <v>-</v>
      </c>
      <c r="BK41" s="133" t="str">
        <f t="shared" si="14"/>
        <v>-</v>
      </c>
      <c r="BL41" s="145" t="str">
        <f t="shared" si="15"/>
        <v>Afectat sau NU?</v>
      </c>
      <c r="BM41" s="126" t="str">
        <f t="shared" si="16"/>
        <v>-</v>
      </c>
      <c r="BN41" s="132" t="str">
        <f t="shared" si="17"/>
        <v>-</v>
      </c>
      <c r="BO41" s="121"/>
      <c r="BP41" s="121"/>
    </row>
    <row r="42" spans="1:68" s="118" customFormat="1" ht="25.5" x14ac:dyDescent="0.25">
      <c r="A42" s="147">
        <f t="shared" si="18"/>
        <v>27</v>
      </c>
      <c r="B42" s="128" t="s">
        <v>124</v>
      </c>
      <c r="C42" s="128" t="s">
        <v>85</v>
      </c>
      <c r="D42" s="129" t="s">
        <v>99</v>
      </c>
      <c r="E42" s="128">
        <v>168372</v>
      </c>
      <c r="F42" s="128" t="s">
        <v>316</v>
      </c>
      <c r="G42" s="128" t="s">
        <v>323</v>
      </c>
      <c r="H42" s="150">
        <v>441512.039860469</v>
      </c>
      <c r="I42" s="150">
        <v>388186.25744687702</v>
      </c>
      <c r="J42" s="150">
        <v>441512.039860469</v>
      </c>
      <c r="K42" s="150">
        <v>388186.25744687702</v>
      </c>
      <c r="L42" s="148" t="s">
        <v>124</v>
      </c>
      <c r="M42" s="148" t="s">
        <v>124</v>
      </c>
      <c r="N42" s="148" t="s">
        <v>124</v>
      </c>
      <c r="O42" s="148" t="s">
        <v>124</v>
      </c>
      <c r="P42" s="128" t="s">
        <v>306</v>
      </c>
      <c r="Q42" s="128" t="s">
        <v>316</v>
      </c>
      <c r="R42" s="148" t="s">
        <v>124</v>
      </c>
      <c r="S42" s="148" t="s">
        <v>124</v>
      </c>
      <c r="T42" s="128" t="s">
        <v>190</v>
      </c>
      <c r="U42" s="128" t="s">
        <v>466</v>
      </c>
      <c r="V42" s="128" t="s">
        <v>320</v>
      </c>
      <c r="W42" s="128" t="s">
        <v>206</v>
      </c>
      <c r="X42" s="137"/>
      <c r="Y42" s="138"/>
      <c r="Z42" s="137"/>
      <c r="AA42" s="138"/>
      <c r="AB42" s="128" t="s">
        <v>96</v>
      </c>
      <c r="AC42" s="128"/>
      <c r="AD42" s="143"/>
      <c r="AE42" s="115"/>
      <c r="AF42" s="138"/>
      <c r="AG42" s="137"/>
      <c r="AH42" s="220"/>
      <c r="AI42" s="177"/>
      <c r="AJ42" s="138"/>
      <c r="AK42" s="137"/>
      <c r="AL42" s="231"/>
      <c r="AM42" s="246"/>
      <c r="AN42" s="258"/>
      <c r="AO42" s="246"/>
      <c r="AP42" s="274" t="s">
        <v>101</v>
      </c>
      <c r="AQ42" s="120"/>
      <c r="AR42" s="139" t="str">
        <f t="shared" si="0"/>
        <v/>
      </c>
      <c r="AS42" s="126" t="str">
        <f t="shared" si="1"/>
        <v/>
      </c>
      <c r="AT42" s="132" t="str">
        <f t="shared" si="2"/>
        <v/>
      </c>
      <c r="AU42" s="140" t="str">
        <f t="shared" si="3"/>
        <v/>
      </c>
      <c r="AV42" s="126" t="str">
        <f t="shared" si="4"/>
        <v/>
      </c>
      <c r="AW42" s="133" t="str">
        <f t="shared" si="5"/>
        <v/>
      </c>
      <c r="AX42" s="139" t="str">
        <f t="shared" si="6"/>
        <v/>
      </c>
      <c r="AY42" s="126" t="str">
        <f t="shared" si="7"/>
        <v/>
      </c>
      <c r="AZ42" s="132" t="str">
        <f t="shared" si="8"/>
        <v/>
      </c>
      <c r="BB42" s="121"/>
      <c r="BC42" s="121"/>
      <c r="BD42" s="121"/>
      <c r="BE42" s="121"/>
      <c r="BF42" s="145" t="str">
        <f t="shared" si="9"/>
        <v>Afectat sau NU?</v>
      </c>
      <c r="BG42" s="126" t="str">
        <f t="shared" si="10"/>
        <v>-</v>
      </c>
      <c r="BH42" s="132" t="str">
        <f t="shared" si="11"/>
        <v>-</v>
      </c>
      <c r="BI42" s="146" t="str">
        <f t="shared" si="12"/>
        <v>Afectat sau NU?</v>
      </c>
      <c r="BJ42" s="126" t="str">
        <f t="shared" si="13"/>
        <v>-</v>
      </c>
      <c r="BK42" s="133" t="str">
        <f t="shared" si="14"/>
        <v>-</v>
      </c>
      <c r="BL42" s="145" t="str">
        <f t="shared" si="15"/>
        <v>Afectat sau NU?</v>
      </c>
      <c r="BM42" s="126" t="str">
        <f t="shared" si="16"/>
        <v>-</v>
      </c>
      <c r="BN42" s="132" t="str">
        <f t="shared" si="17"/>
        <v>-</v>
      </c>
      <c r="BO42" s="121"/>
      <c r="BP42" s="121"/>
    </row>
    <row r="43" spans="1:68" s="118" customFormat="1" ht="26.25" thickBot="1" x14ac:dyDescent="0.3">
      <c r="A43" s="110">
        <f t="shared" si="18"/>
        <v>28</v>
      </c>
      <c r="B43" s="130" t="s">
        <v>124</v>
      </c>
      <c r="C43" s="130" t="s">
        <v>85</v>
      </c>
      <c r="D43" s="131" t="s">
        <v>99</v>
      </c>
      <c r="E43" s="130">
        <v>126326</v>
      </c>
      <c r="F43" s="130" t="s">
        <v>308</v>
      </c>
      <c r="G43" s="130" t="s">
        <v>330</v>
      </c>
      <c r="H43" s="180">
        <v>478431.24241925601</v>
      </c>
      <c r="I43" s="180">
        <v>331691.65531380498</v>
      </c>
      <c r="J43" s="180">
        <v>478431.24241925601</v>
      </c>
      <c r="K43" s="180">
        <v>331691.65531380498</v>
      </c>
      <c r="L43" s="84" t="s">
        <v>124</v>
      </c>
      <c r="M43" s="84" t="s">
        <v>124</v>
      </c>
      <c r="N43" s="84" t="s">
        <v>124</v>
      </c>
      <c r="O43" s="84" t="s">
        <v>124</v>
      </c>
      <c r="P43" s="130" t="s">
        <v>307</v>
      </c>
      <c r="Q43" s="130" t="s">
        <v>308</v>
      </c>
      <c r="R43" s="84" t="s">
        <v>124</v>
      </c>
      <c r="S43" s="84" t="s">
        <v>124</v>
      </c>
      <c r="T43" s="130" t="s">
        <v>190</v>
      </c>
      <c r="U43" s="130" t="s">
        <v>466</v>
      </c>
      <c r="V43" s="130" t="s">
        <v>320</v>
      </c>
      <c r="W43" s="128" t="s">
        <v>206</v>
      </c>
      <c r="X43" s="141"/>
      <c r="Y43" s="142"/>
      <c r="Z43" s="141"/>
      <c r="AA43" s="142"/>
      <c r="AB43" s="130" t="s">
        <v>96</v>
      </c>
      <c r="AC43" s="130"/>
      <c r="AD43" s="144"/>
      <c r="AE43" s="46"/>
      <c r="AF43" s="142"/>
      <c r="AG43" s="141"/>
      <c r="AH43" s="221"/>
      <c r="AI43" s="178"/>
      <c r="AJ43" s="142"/>
      <c r="AK43" s="141"/>
      <c r="AL43" s="232"/>
      <c r="AM43" s="247"/>
      <c r="AN43" s="259"/>
      <c r="AO43" s="247"/>
      <c r="AP43" s="272" t="s">
        <v>101</v>
      </c>
      <c r="AQ43" s="120"/>
      <c r="AR43" s="155" t="str">
        <f t="shared" si="0"/>
        <v/>
      </c>
      <c r="AS43" s="156" t="str">
        <f t="shared" si="1"/>
        <v/>
      </c>
      <c r="AT43" s="157" t="str">
        <f t="shared" si="2"/>
        <v/>
      </c>
      <c r="AU43" s="158" t="str">
        <f t="shared" si="3"/>
        <v/>
      </c>
      <c r="AV43" s="156" t="str">
        <f t="shared" si="4"/>
        <v/>
      </c>
      <c r="AW43" s="159" t="str">
        <f t="shared" si="5"/>
        <v/>
      </c>
      <c r="AX43" s="155" t="str">
        <f t="shared" si="6"/>
        <v/>
      </c>
      <c r="AY43" s="156" t="str">
        <f t="shared" si="7"/>
        <v/>
      </c>
      <c r="AZ43" s="157" t="str">
        <f t="shared" si="8"/>
        <v/>
      </c>
      <c r="BB43" s="121"/>
      <c r="BC43" s="121"/>
      <c r="BD43" s="121"/>
      <c r="BE43" s="121"/>
      <c r="BF43" s="170" t="str">
        <f t="shared" si="9"/>
        <v>Afectat sau NU?</v>
      </c>
      <c r="BG43" s="156" t="str">
        <f t="shared" si="10"/>
        <v>-</v>
      </c>
      <c r="BH43" s="157" t="str">
        <f t="shared" si="11"/>
        <v>-</v>
      </c>
      <c r="BI43" s="171" t="str">
        <f t="shared" si="12"/>
        <v>Afectat sau NU?</v>
      </c>
      <c r="BJ43" s="156" t="str">
        <f t="shared" si="13"/>
        <v>-</v>
      </c>
      <c r="BK43" s="159" t="str">
        <f t="shared" si="14"/>
        <v>-</v>
      </c>
      <c r="BL43" s="170" t="str">
        <f t="shared" si="15"/>
        <v>Afectat sau NU?</v>
      </c>
      <c r="BM43" s="156" t="str">
        <f t="shared" si="16"/>
        <v>-</v>
      </c>
      <c r="BN43" s="157" t="str">
        <f t="shared" si="17"/>
        <v>-</v>
      </c>
      <c r="BO43" s="121"/>
      <c r="BP43" s="121"/>
    </row>
    <row r="44" spans="1:68" s="19" customFormat="1" ht="38.25" x14ac:dyDescent="0.25">
      <c r="A44" s="134">
        <f t="shared" si="18"/>
        <v>29</v>
      </c>
      <c r="B44" s="127" t="s">
        <v>124</v>
      </c>
      <c r="C44" s="127" t="s">
        <v>85</v>
      </c>
      <c r="D44" s="153" t="s">
        <v>100</v>
      </c>
      <c r="E44" s="127">
        <v>124965</v>
      </c>
      <c r="F44" s="127" t="s">
        <v>151</v>
      </c>
      <c r="G44" s="127" t="s">
        <v>152</v>
      </c>
      <c r="H44" s="65">
        <v>594524.28249999997</v>
      </c>
      <c r="I44" s="65">
        <v>607357.25965000002</v>
      </c>
      <c r="J44" s="65">
        <v>594524.28249999997</v>
      </c>
      <c r="K44" s="65">
        <v>607357.25965000002</v>
      </c>
      <c r="L44" s="127" t="s">
        <v>124</v>
      </c>
      <c r="M44" s="127" t="s">
        <v>124</v>
      </c>
      <c r="N44" s="179" t="s">
        <v>153</v>
      </c>
      <c r="O44" s="127" t="s">
        <v>238</v>
      </c>
      <c r="P44" s="127" t="s">
        <v>124</v>
      </c>
      <c r="Q44" s="127" t="s">
        <v>124</v>
      </c>
      <c r="R44" s="127" t="s">
        <v>124</v>
      </c>
      <c r="S44" s="127" t="s">
        <v>124</v>
      </c>
      <c r="T44" s="127" t="s">
        <v>140</v>
      </c>
      <c r="U44" s="127" t="s">
        <v>523</v>
      </c>
      <c r="V44" s="127" t="s">
        <v>238</v>
      </c>
      <c r="W44" s="127" t="s">
        <v>118</v>
      </c>
      <c r="X44" s="135"/>
      <c r="Y44" s="136"/>
      <c r="Z44" s="135"/>
      <c r="AA44" s="136"/>
      <c r="AB44" s="127" t="s">
        <v>95</v>
      </c>
      <c r="AC44" s="127"/>
      <c r="AD44" s="125"/>
      <c r="AE44" s="108"/>
      <c r="AF44" s="136"/>
      <c r="AG44" s="135"/>
      <c r="AH44" s="219"/>
      <c r="AI44" s="176"/>
      <c r="AJ44" s="136"/>
      <c r="AK44" s="135"/>
      <c r="AL44" s="230"/>
      <c r="AM44" s="245"/>
      <c r="AN44" s="257"/>
      <c r="AO44" s="245"/>
      <c r="AP44" s="269" t="s">
        <v>101</v>
      </c>
      <c r="AQ44" s="9"/>
      <c r="AR44" s="160" t="str">
        <f t="shared" si="0"/>
        <v/>
      </c>
      <c r="AS44" s="161" t="str">
        <f t="shared" si="1"/>
        <v/>
      </c>
      <c r="AT44" s="162" t="str">
        <f t="shared" si="2"/>
        <v/>
      </c>
      <c r="AU44" s="163" t="str">
        <f t="shared" si="3"/>
        <v/>
      </c>
      <c r="AV44" s="161" t="str">
        <f t="shared" si="4"/>
        <v/>
      </c>
      <c r="AW44" s="164" t="str">
        <f t="shared" si="5"/>
        <v/>
      </c>
      <c r="AX44" s="160" t="str">
        <f t="shared" si="6"/>
        <v/>
      </c>
      <c r="AY44" s="161" t="str">
        <f t="shared" si="7"/>
        <v/>
      </c>
      <c r="AZ44" s="162" t="str">
        <f t="shared" si="8"/>
        <v/>
      </c>
      <c r="BA44" s="118"/>
      <c r="BB44" s="36"/>
      <c r="BC44" s="36"/>
      <c r="BD44" s="36"/>
      <c r="BE44" s="36"/>
      <c r="BF44" s="172" t="str">
        <f t="shared" si="9"/>
        <v>Afectat sau NU?</v>
      </c>
      <c r="BG44" s="161" t="str">
        <f t="shared" si="10"/>
        <v>-</v>
      </c>
      <c r="BH44" s="162" t="str">
        <f t="shared" si="11"/>
        <v>-</v>
      </c>
      <c r="BI44" s="677" t="str">
        <f t="shared" si="12"/>
        <v>Afectat sau NU?</v>
      </c>
      <c r="BJ44" s="161" t="str">
        <f t="shared" si="13"/>
        <v>-</v>
      </c>
      <c r="BK44" s="164" t="str">
        <f t="shared" si="14"/>
        <v>-</v>
      </c>
      <c r="BL44" s="172" t="str">
        <f t="shared" si="15"/>
        <v>Afectat sau NU?</v>
      </c>
      <c r="BM44" s="161" t="str">
        <f t="shared" si="16"/>
        <v>-</v>
      </c>
      <c r="BN44" s="162" t="str">
        <f t="shared" si="17"/>
        <v>-</v>
      </c>
      <c r="BO44" s="36"/>
      <c r="BP44" s="36"/>
    </row>
    <row r="45" spans="1:68" s="19" customFormat="1" ht="25.5" x14ac:dyDescent="0.25">
      <c r="A45" s="147">
        <f t="shared" si="18"/>
        <v>30</v>
      </c>
      <c r="B45" s="128" t="s">
        <v>124</v>
      </c>
      <c r="C45" s="128" t="s">
        <v>85</v>
      </c>
      <c r="D45" s="129" t="s">
        <v>100</v>
      </c>
      <c r="E45" s="128">
        <v>124992</v>
      </c>
      <c r="F45" s="128" t="s">
        <v>234</v>
      </c>
      <c r="G45" s="128" t="s">
        <v>152</v>
      </c>
      <c r="H45" s="30">
        <v>595078.51586000004</v>
      </c>
      <c r="I45" s="30">
        <v>604354.39361000003</v>
      </c>
      <c r="J45" s="30">
        <v>595078.51586000004</v>
      </c>
      <c r="K45" s="30">
        <v>604354.39361000003</v>
      </c>
      <c r="L45" s="128" t="s">
        <v>124</v>
      </c>
      <c r="M45" s="128" t="s">
        <v>124</v>
      </c>
      <c r="N45" s="128" t="s">
        <v>239</v>
      </c>
      <c r="O45" s="128" t="s">
        <v>231</v>
      </c>
      <c r="P45" s="128" t="s">
        <v>124</v>
      </c>
      <c r="Q45" s="128" t="s">
        <v>124</v>
      </c>
      <c r="R45" s="128" t="s">
        <v>124</v>
      </c>
      <c r="S45" s="128" t="s">
        <v>124</v>
      </c>
      <c r="T45" s="128" t="s">
        <v>140</v>
      </c>
      <c r="U45" s="128" t="s">
        <v>466</v>
      </c>
      <c r="V45" s="128" t="s">
        <v>240</v>
      </c>
      <c r="W45" s="128" t="s">
        <v>118</v>
      </c>
      <c r="X45" s="137"/>
      <c r="Y45" s="138"/>
      <c r="Z45" s="137"/>
      <c r="AA45" s="138"/>
      <c r="AB45" s="128" t="s">
        <v>95</v>
      </c>
      <c r="AC45" s="128"/>
      <c r="AD45" s="143"/>
      <c r="AE45" s="115"/>
      <c r="AF45" s="138"/>
      <c r="AG45" s="137"/>
      <c r="AH45" s="220"/>
      <c r="AI45" s="177"/>
      <c r="AJ45" s="138"/>
      <c r="AK45" s="137"/>
      <c r="AL45" s="231"/>
      <c r="AM45" s="246"/>
      <c r="AN45" s="258"/>
      <c r="AO45" s="246"/>
      <c r="AP45" s="274" t="s">
        <v>101</v>
      </c>
      <c r="AQ45" s="9"/>
      <c r="AR45" s="139" t="str">
        <f t="shared" si="0"/>
        <v/>
      </c>
      <c r="AS45" s="126" t="str">
        <f t="shared" si="1"/>
        <v/>
      </c>
      <c r="AT45" s="132" t="str">
        <f t="shared" si="2"/>
        <v/>
      </c>
      <c r="AU45" s="140" t="str">
        <f t="shared" si="3"/>
        <v/>
      </c>
      <c r="AV45" s="126" t="str">
        <f t="shared" si="4"/>
        <v/>
      </c>
      <c r="AW45" s="133" t="str">
        <f t="shared" si="5"/>
        <v/>
      </c>
      <c r="AX45" s="139" t="str">
        <f t="shared" si="6"/>
        <v/>
      </c>
      <c r="AY45" s="126" t="str">
        <f t="shared" si="7"/>
        <v/>
      </c>
      <c r="AZ45" s="132" t="str">
        <f t="shared" si="8"/>
        <v/>
      </c>
      <c r="BA45" s="118"/>
      <c r="BB45" s="36"/>
      <c r="BC45" s="36"/>
      <c r="BD45" s="36"/>
      <c r="BE45" s="36"/>
      <c r="BF45" s="145" t="str">
        <f t="shared" si="9"/>
        <v>Afectat sau NU?</v>
      </c>
      <c r="BG45" s="126" t="str">
        <f t="shared" si="10"/>
        <v>-</v>
      </c>
      <c r="BH45" s="132" t="str">
        <f t="shared" si="11"/>
        <v>-</v>
      </c>
      <c r="BI45" s="146" t="str">
        <f t="shared" si="12"/>
        <v>Afectat sau NU?</v>
      </c>
      <c r="BJ45" s="126" t="str">
        <f t="shared" si="13"/>
        <v>-</v>
      </c>
      <c r="BK45" s="133" t="str">
        <f t="shared" si="14"/>
        <v>-</v>
      </c>
      <c r="BL45" s="145" t="str">
        <f t="shared" si="15"/>
        <v>Afectat sau NU?</v>
      </c>
      <c r="BM45" s="126" t="str">
        <f t="shared" si="16"/>
        <v>-</v>
      </c>
      <c r="BN45" s="132" t="str">
        <f t="shared" si="17"/>
        <v>-</v>
      </c>
      <c r="BO45" s="36"/>
      <c r="BP45" s="36"/>
    </row>
    <row r="46" spans="1:68" s="19" customFormat="1" ht="25.5" x14ac:dyDescent="0.25">
      <c r="A46" s="147">
        <f t="shared" si="18"/>
        <v>31</v>
      </c>
      <c r="B46" s="128" t="s">
        <v>124</v>
      </c>
      <c r="C46" s="128" t="s">
        <v>85</v>
      </c>
      <c r="D46" s="129" t="s">
        <v>100</v>
      </c>
      <c r="E46" s="128">
        <v>124992</v>
      </c>
      <c r="F46" s="128" t="s">
        <v>234</v>
      </c>
      <c r="G46" s="128" t="s">
        <v>152</v>
      </c>
      <c r="H46" s="30">
        <v>595164.76295</v>
      </c>
      <c r="I46" s="30">
        <v>604317.65835000004</v>
      </c>
      <c r="J46" s="30">
        <v>595164.76295</v>
      </c>
      <c r="K46" s="30">
        <v>604317.65835000004</v>
      </c>
      <c r="L46" s="128" t="s">
        <v>124</v>
      </c>
      <c r="M46" s="128" t="s">
        <v>124</v>
      </c>
      <c r="N46" s="128" t="s">
        <v>232</v>
      </c>
      <c r="O46" s="128" t="s">
        <v>241</v>
      </c>
      <c r="P46" s="128" t="s">
        <v>124</v>
      </c>
      <c r="Q46" s="128" t="s">
        <v>124</v>
      </c>
      <c r="R46" s="128" t="s">
        <v>124</v>
      </c>
      <c r="S46" s="128" t="s">
        <v>124</v>
      </c>
      <c r="T46" s="128" t="s">
        <v>140</v>
      </c>
      <c r="U46" s="128" t="s">
        <v>524</v>
      </c>
      <c r="V46" s="128" t="s">
        <v>242</v>
      </c>
      <c r="W46" s="128" t="s">
        <v>118</v>
      </c>
      <c r="X46" s="137"/>
      <c r="Y46" s="138"/>
      <c r="Z46" s="137"/>
      <c r="AA46" s="138"/>
      <c r="AB46" s="128" t="s">
        <v>95</v>
      </c>
      <c r="AC46" s="128"/>
      <c r="AD46" s="143"/>
      <c r="AE46" s="115"/>
      <c r="AF46" s="138"/>
      <c r="AG46" s="137"/>
      <c r="AH46" s="220"/>
      <c r="AI46" s="177"/>
      <c r="AJ46" s="138"/>
      <c r="AK46" s="137"/>
      <c r="AL46" s="231"/>
      <c r="AM46" s="246"/>
      <c r="AN46" s="258"/>
      <c r="AO46" s="246"/>
      <c r="AP46" s="274" t="s">
        <v>101</v>
      </c>
      <c r="AQ46" s="9"/>
      <c r="AR46" s="139" t="str">
        <f t="shared" si="0"/>
        <v/>
      </c>
      <c r="AS46" s="126" t="str">
        <f t="shared" si="1"/>
        <v/>
      </c>
      <c r="AT46" s="132" t="str">
        <f t="shared" si="2"/>
        <v/>
      </c>
      <c r="AU46" s="140" t="str">
        <f t="shared" si="3"/>
        <v/>
      </c>
      <c r="AV46" s="126" t="str">
        <f t="shared" si="4"/>
        <v/>
      </c>
      <c r="AW46" s="133" t="str">
        <f t="shared" si="5"/>
        <v/>
      </c>
      <c r="AX46" s="139" t="str">
        <f t="shared" si="6"/>
        <v/>
      </c>
      <c r="AY46" s="126" t="str">
        <f t="shared" si="7"/>
        <v/>
      </c>
      <c r="AZ46" s="132" t="str">
        <f t="shared" si="8"/>
        <v/>
      </c>
      <c r="BA46" s="118"/>
      <c r="BB46" s="36"/>
      <c r="BC46" s="36"/>
      <c r="BD46" s="36"/>
      <c r="BE46" s="36"/>
      <c r="BF46" s="145" t="str">
        <f t="shared" si="9"/>
        <v>Afectat sau NU?</v>
      </c>
      <c r="BG46" s="126" t="str">
        <f t="shared" si="10"/>
        <v>-</v>
      </c>
      <c r="BH46" s="132" t="str">
        <f t="shared" si="11"/>
        <v>-</v>
      </c>
      <c r="BI46" s="146" t="str">
        <f t="shared" si="12"/>
        <v>Afectat sau NU?</v>
      </c>
      <c r="BJ46" s="126" t="str">
        <f t="shared" si="13"/>
        <v>-</v>
      </c>
      <c r="BK46" s="133" t="str">
        <f t="shared" si="14"/>
        <v>-</v>
      </c>
      <c r="BL46" s="145" t="str">
        <f t="shared" si="15"/>
        <v>Afectat sau NU?</v>
      </c>
      <c r="BM46" s="126" t="str">
        <f t="shared" si="16"/>
        <v>-</v>
      </c>
      <c r="BN46" s="132" t="str">
        <f t="shared" si="17"/>
        <v>-</v>
      </c>
      <c r="BO46" s="36"/>
      <c r="BP46" s="36"/>
    </row>
    <row r="47" spans="1:68" s="19" customFormat="1" ht="127.5" x14ac:dyDescent="0.25">
      <c r="A47" s="147">
        <f t="shared" si="18"/>
        <v>32</v>
      </c>
      <c r="B47" s="128" t="s">
        <v>124</v>
      </c>
      <c r="C47" s="128" t="s">
        <v>85</v>
      </c>
      <c r="D47" s="129" t="s">
        <v>100</v>
      </c>
      <c r="E47" s="128">
        <v>124992</v>
      </c>
      <c r="F47" s="128" t="s">
        <v>234</v>
      </c>
      <c r="G47" s="128" t="s">
        <v>152</v>
      </c>
      <c r="H47" s="30">
        <v>594758.2879</v>
      </c>
      <c r="I47" s="30">
        <v>604040.56620999996</v>
      </c>
      <c r="J47" s="30">
        <v>594758.2879</v>
      </c>
      <c r="K47" s="30">
        <v>604040.56620999996</v>
      </c>
      <c r="L47" s="128" t="s">
        <v>124</v>
      </c>
      <c r="M47" s="128" t="s">
        <v>124</v>
      </c>
      <c r="N47" s="128" t="s">
        <v>233</v>
      </c>
      <c r="O47" s="128" t="s">
        <v>234</v>
      </c>
      <c r="P47" s="128" t="s">
        <v>124</v>
      </c>
      <c r="Q47" s="128" t="s">
        <v>124</v>
      </c>
      <c r="R47" s="128" t="s">
        <v>124</v>
      </c>
      <c r="S47" s="128" t="s">
        <v>124</v>
      </c>
      <c r="T47" s="128" t="s">
        <v>134</v>
      </c>
      <c r="U47" s="128" t="s">
        <v>526</v>
      </c>
      <c r="V47" s="128" t="s">
        <v>229</v>
      </c>
      <c r="W47" s="128" t="s">
        <v>118</v>
      </c>
      <c r="X47" s="137"/>
      <c r="Y47" s="138"/>
      <c r="Z47" s="137"/>
      <c r="AA47" s="138"/>
      <c r="AB47" s="128" t="s">
        <v>95</v>
      </c>
      <c r="AC47" s="128"/>
      <c r="AD47" s="143"/>
      <c r="AE47" s="115"/>
      <c r="AF47" s="138"/>
      <c r="AG47" s="137"/>
      <c r="AH47" s="220"/>
      <c r="AI47" s="177"/>
      <c r="AJ47" s="138"/>
      <c r="AK47" s="137"/>
      <c r="AL47" s="231"/>
      <c r="AM47" s="246"/>
      <c r="AN47" s="258"/>
      <c r="AO47" s="246"/>
      <c r="AP47" s="274" t="s">
        <v>101</v>
      </c>
      <c r="AQ47" s="9"/>
      <c r="AR47" s="139" t="str">
        <f t="shared" si="0"/>
        <v/>
      </c>
      <c r="AS47" s="126" t="str">
        <f t="shared" si="1"/>
        <v/>
      </c>
      <c r="AT47" s="132" t="str">
        <f t="shared" si="2"/>
        <v/>
      </c>
      <c r="AU47" s="140" t="str">
        <f t="shared" si="3"/>
        <v/>
      </c>
      <c r="AV47" s="126" t="str">
        <f t="shared" si="4"/>
        <v/>
      </c>
      <c r="AW47" s="133" t="str">
        <f t="shared" si="5"/>
        <v/>
      </c>
      <c r="AX47" s="139" t="str">
        <f t="shared" si="6"/>
        <v/>
      </c>
      <c r="AY47" s="126" t="str">
        <f t="shared" si="7"/>
        <v/>
      </c>
      <c r="AZ47" s="132" t="str">
        <f t="shared" si="8"/>
        <v/>
      </c>
      <c r="BA47" s="118"/>
      <c r="BB47" s="36"/>
      <c r="BC47" s="36"/>
      <c r="BD47" s="36"/>
      <c r="BE47" s="36"/>
      <c r="BF47" s="145" t="str">
        <f t="shared" si="9"/>
        <v>Afectat sau NU?</v>
      </c>
      <c r="BG47" s="126" t="str">
        <f t="shared" si="10"/>
        <v>-</v>
      </c>
      <c r="BH47" s="132" t="str">
        <f t="shared" si="11"/>
        <v>-</v>
      </c>
      <c r="BI47" s="146" t="str">
        <f t="shared" si="12"/>
        <v>Afectat sau NU?</v>
      </c>
      <c r="BJ47" s="126" t="str">
        <f t="shared" si="13"/>
        <v>-</v>
      </c>
      <c r="BK47" s="133" t="str">
        <f t="shared" si="14"/>
        <v>-</v>
      </c>
      <c r="BL47" s="145" t="str">
        <f t="shared" si="15"/>
        <v>Afectat sau NU?</v>
      </c>
      <c r="BM47" s="126" t="str">
        <f t="shared" si="16"/>
        <v>-</v>
      </c>
      <c r="BN47" s="132" t="str">
        <f t="shared" si="17"/>
        <v>-</v>
      </c>
      <c r="BO47" s="36"/>
      <c r="BP47" s="36"/>
    </row>
    <row r="48" spans="1:68" s="19" customFormat="1" ht="127.5" x14ac:dyDescent="0.25">
      <c r="A48" s="147">
        <f t="shared" si="18"/>
        <v>33</v>
      </c>
      <c r="B48" s="128" t="s">
        <v>124</v>
      </c>
      <c r="C48" s="128" t="s">
        <v>85</v>
      </c>
      <c r="D48" s="129" t="s">
        <v>100</v>
      </c>
      <c r="E48" s="128">
        <v>123665</v>
      </c>
      <c r="F48" s="128" t="s">
        <v>236</v>
      </c>
      <c r="G48" s="128" t="s">
        <v>152</v>
      </c>
      <c r="H48" s="30">
        <v>589703.30046706914</v>
      </c>
      <c r="I48" s="30">
        <v>602610.30659928289</v>
      </c>
      <c r="J48" s="30">
        <v>589703.30046706914</v>
      </c>
      <c r="K48" s="30">
        <v>602610.30659928289</v>
      </c>
      <c r="L48" s="128" t="s">
        <v>124</v>
      </c>
      <c r="M48" s="128" t="s">
        <v>124</v>
      </c>
      <c r="N48" s="128" t="s">
        <v>235</v>
      </c>
      <c r="O48" s="128" t="s">
        <v>236</v>
      </c>
      <c r="P48" s="128" t="s">
        <v>124</v>
      </c>
      <c r="Q48" s="128" t="s">
        <v>124</v>
      </c>
      <c r="R48" s="128" t="s">
        <v>124</v>
      </c>
      <c r="S48" s="128" t="s">
        <v>124</v>
      </c>
      <c r="T48" s="128" t="s">
        <v>134</v>
      </c>
      <c r="U48" s="128" t="s">
        <v>526</v>
      </c>
      <c r="V48" s="128" t="s">
        <v>229</v>
      </c>
      <c r="W48" s="128" t="s">
        <v>118</v>
      </c>
      <c r="X48" s="137"/>
      <c r="Y48" s="138"/>
      <c r="Z48" s="137"/>
      <c r="AA48" s="138"/>
      <c r="AB48" s="128" t="s">
        <v>95</v>
      </c>
      <c r="AC48" s="128"/>
      <c r="AD48" s="143"/>
      <c r="AE48" s="115"/>
      <c r="AF48" s="138"/>
      <c r="AG48" s="137"/>
      <c r="AH48" s="220"/>
      <c r="AI48" s="177"/>
      <c r="AJ48" s="138"/>
      <c r="AK48" s="137"/>
      <c r="AL48" s="231"/>
      <c r="AM48" s="246"/>
      <c r="AN48" s="258"/>
      <c r="AO48" s="246"/>
      <c r="AP48" s="274" t="s">
        <v>101</v>
      </c>
      <c r="AQ48" s="9"/>
      <c r="AR48" s="139" t="str">
        <f t="shared" si="0"/>
        <v/>
      </c>
      <c r="AS48" s="126" t="str">
        <f t="shared" si="1"/>
        <v/>
      </c>
      <c r="AT48" s="132" t="str">
        <f t="shared" si="2"/>
        <v/>
      </c>
      <c r="AU48" s="140" t="str">
        <f t="shared" si="3"/>
        <v/>
      </c>
      <c r="AV48" s="126" t="str">
        <f t="shared" si="4"/>
        <v/>
      </c>
      <c r="AW48" s="133" t="str">
        <f t="shared" si="5"/>
        <v/>
      </c>
      <c r="AX48" s="139" t="str">
        <f t="shared" si="6"/>
        <v/>
      </c>
      <c r="AY48" s="126" t="str">
        <f t="shared" si="7"/>
        <v/>
      </c>
      <c r="AZ48" s="132" t="str">
        <f t="shared" si="8"/>
        <v/>
      </c>
      <c r="BA48" s="118"/>
      <c r="BB48" s="36"/>
      <c r="BC48" s="36"/>
      <c r="BD48" s="36"/>
      <c r="BE48" s="36"/>
      <c r="BF48" s="145" t="str">
        <f t="shared" si="9"/>
        <v>Afectat sau NU?</v>
      </c>
      <c r="BG48" s="126" t="str">
        <f t="shared" si="10"/>
        <v>-</v>
      </c>
      <c r="BH48" s="132" t="str">
        <f t="shared" si="11"/>
        <v>-</v>
      </c>
      <c r="BI48" s="146" t="str">
        <f t="shared" si="12"/>
        <v>Afectat sau NU?</v>
      </c>
      <c r="BJ48" s="126" t="str">
        <f t="shared" si="13"/>
        <v>-</v>
      </c>
      <c r="BK48" s="133" t="str">
        <f t="shared" si="14"/>
        <v>-</v>
      </c>
      <c r="BL48" s="145" t="str">
        <f t="shared" si="15"/>
        <v>Afectat sau NU?</v>
      </c>
      <c r="BM48" s="126" t="str">
        <f t="shared" si="16"/>
        <v>-</v>
      </c>
      <c r="BN48" s="132" t="str">
        <f t="shared" ref="BN48:BN79" si="19">IF(C48="X",IF(AN48="DA",LEN(TRIM(V48))-LEN(SUBSTITUTE(V48,CHAR(44),""))+1+LEN(TRIM(U48))-LEN(SUBSTITUTE(U48,CHAR(44),""))+1,"-"),"")</f>
        <v>-</v>
      </c>
      <c r="BO48" s="36"/>
      <c r="BP48" s="36"/>
    </row>
    <row r="49" spans="1:68" s="19" customFormat="1" ht="128.25" thickBot="1" x14ac:dyDescent="0.3">
      <c r="A49" s="110">
        <f t="shared" ref="A49:A80" si="20">SUM(1,$A48)</f>
        <v>34</v>
      </c>
      <c r="B49" s="130" t="s">
        <v>124</v>
      </c>
      <c r="C49" s="130" t="s">
        <v>85</v>
      </c>
      <c r="D49" s="131" t="s">
        <v>100</v>
      </c>
      <c r="E49" s="130">
        <v>120977</v>
      </c>
      <c r="F49" s="130" t="s">
        <v>237</v>
      </c>
      <c r="G49" s="130" t="s">
        <v>152</v>
      </c>
      <c r="H49" s="31">
        <v>583336.33114999998</v>
      </c>
      <c r="I49" s="31">
        <v>601827.11889000004</v>
      </c>
      <c r="J49" s="31">
        <v>583336.33114999998</v>
      </c>
      <c r="K49" s="31">
        <v>601827.11889000004</v>
      </c>
      <c r="L49" s="130" t="s">
        <v>124</v>
      </c>
      <c r="M49" s="130" t="s">
        <v>124</v>
      </c>
      <c r="N49" s="130" t="s">
        <v>243</v>
      </c>
      <c r="O49" s="130" t="s">
        <v>237</v>
      </c>
      <c r="P49" s="130" t="s">
        <v>124</v>
      </c>
      <c r="Q49" s="130" t="s">
        <v>124</v>
      </c>
      <c r="R49" s="130" t="s">
        <v>124</v>
      </c>
      <c r="S49" s="130" t="s">
        <v>124</v>
      </c>
      <c r="T49" s="130" t="s">
        <v>134</v>
      </c>
      <c r="U49" s="130" t="s">
        <v>526</v>
      </c>
      <c r="V49" s="130" t="s">
        <v>229</v>
      </c>
      <c r="W49" s="130" t="s">
        <v>118</v>
      </c>
      <c r="X49" s="141"/>
      <c r="Y49" s="142"/>
      <c r="Z49" s="141"/>
      <c r="AA49" s="142"/>
      <c r="AB49" s="130" t="s">
        <v>95</v>
      </c>
      <c r="AC49" s="130"/>
      <c r="AD49" s="144"/>
      <c r="AE49" s="46"/>
      <c r="AF49" s="142"/>
      <c r="AG49" s="141"/>
      <c r="AH49" s="221"/>
      <c r="AI49" s="178"/>
      <c r="AJ49" s="142"/>
      <c r="AK49" s="141"/>
      <c r="AL49" s="232"/>
      <c r="AM49" s="247"/>
      <c r="AN49" s="259"/>
      <c r="AO49" s="247"/>
      <c r="AP49" s="272" t="s">
        <v>101</v>
      </c>
      <c r="AQ49" s="9"/>
      <c r="AR49" s="165" t="str">
        <f t="shared" si="0"/>
        <v/>
      </c>
      <c r="AS49" s="166" t="str">
        <f t="shared" si="1"/>
        <v/>
      </c>
      <c r="AT49" s="167" t="str">
        <f t="shared" si="2"/>
        <v/>
      </c>
      <c r="AU49" s="168" t="str">
        <f t="shared" si="3"/>
        <v/>
      </c>
      <c r="AV49" s="166" t="str">
        <f t="shared" si="4"/>
        <v/>
      </c>
      <c r="AW49" s="169" t="str">
        <f t="shared" si="5"/>
        <v/>
      </c>
      <c r="AX49" s="165" t="str">
        <f t="shared" si="6"/>
        <v/>
      </c>
      <c r="AY49" s="166" t="str">
        <f t="shared" si="7"/>
        <v/>
      </c>
      <c r="AZ49" s="167" t="str">
        <f t="shared" si="8"/>
        <v/>
      </c>
      <c r="BA49" s="118"/>
      <c r="BB49" s="36"/>
      <c r="BC49" s="36"/>
      <c r="BD49" s="36"/>
      <c r="BE49" s="36"/>
      <c r="BF49" s="173" t="str">
        <f t="shared" si="9"/>
        <v>Afectat sau NU?</v>
      </c>
      <c r="BG49" s="166" t="str">
        <f t="shared" si="10"/>
        <v>-</v>
      </c>
      <c r="BH49" s="167" t="str">
        <f t="shared" si="11"/>
        <v>-</v>
      </c>
      <c r="BI49" s="174" t="str">
        <f t="shared" si="12"/>
        <v>Afectat sau NU?</v>
      </c>
      <c r="BJ49" s="166" t="str">
        <f t="shared" si="13"/>
        <v>-</v>
      </c>
      <c r="BK49" s="169" t="str">
        <f t="shared" si="14"/>
        <v>-</v>
      </c>
      <c r="BL49" s="173" t="str">
        <f t="shared" si="15"/>
        <v>Afectat sau NU?</v>
      </c>
      <c r="BM49" s="166" t="str">
        <f t="shared" si="16"/>
        <v>-</v>
      </c>
      <c r="BN49" s="167" t="str">
        <f t="shared" si="19"/>
        <v>-</v>
      </c>
      <c r="BO49" s="36"/>
      <c r="BP49" s="36"/>
    </row>
    <row r="50" spans="1:68" s="118" customFormat="1" ht="25.5" x14ac:dyDescent="0.25">
      <c r="A50" s="134">
        <f t="shared" si="20"/>
        <v>35</v>
      </c>
      <c r="B50" s="127" t="s">
        <v>124</v>
      </c>
      <c r="C50" s="127" t="s">
        <v>85</v>
      </c>
      <c r="D50" s="153" t="s">
        <v>112</v>
      </c>
      <c r="E50" s="127">
        <v>134069</v>
      </c>
      <c r="F50" s="127" t="s">
        <v>335</v>
      </c>
      <c r="G50" s="127" t="s">
        <v>193</v>
      </c>
      <c r="H50" s="65">
        <v>558808.02463395393</v>
      </c>
      <c r="I50" s="65">
        <v>394539.73633049394</v>
      </c>
      <c r="J50" s="65">
        <v>558808.02463395393</v>
      </c>
      <c r="K50" s="65">
        <v>394539.73633049394</v>
      </c>
      <c r="L50" s="127" t="s">
        <v>124</v>
      </c>
      <c r="M50" s="127" t="s">
        <v>124</v>
      </c>
      <c r="N50" s="127" t="s">
        <v>331</v>
      </c>
      <c r="O50" s="127" t="s">
        <v>335</v>
      </c>
      <c r="P50" s="127" t="s">
        <v>124</v>
      </c>
      <c r="Q50" s="127" t="s">
        <v>124</v>
      </c>
      <c r="R50" s="127" t="s">
        <v>124</v>
      </c>
      <c r="S50" s="127" t="s">
        <v>124</v>
      </c>
      <c r="T50" s="127" t="s">
        <v>134</v>
      </c>
      <c r="U50" s="127" t="s">
        <v>514</v>
      </c>
      <c r="V50" s="127" t="s">
        <v>337</v>
      </c>
      <c r="W50" s="127" t="s">
        <v>106</v>
      </c>
      <c r="X50" s="135"/>
      <c r="Y50" s="136"/>
      <c r="Z50" s="135"/>
      <c r="AA50" s="136"/>
      <c r="AB50" s="127" t="s">
        <v>97</v>
      </c>
      <c r="AC50" s="127"/>
      <c r="AD50" s="125"/>
      <c r="AE50" s="176"/>
      <c r="AF50" s="136"/>
      <c r="AG50" s="135"/>
      <c r="AH50" s="219"/>
      <c r="AI50" s="176"/>
      <c r="AJ50" s="136"/>
      <c r="AK50" s="135"/>
      <c r="AL50" s="230"/>
      <c r="AM50" s="245"/>
      <c r="AN50" s="257"/>
      <c r="AO50" s="245"/>
      <c r="AP50" s="269" t="s">
        <v>101</v>
      </c>
      <c r="AQ50" s="120"/>
      <c r="AR50" s="160" t="str">
        <f t="shared" si="0"/>
        <v/>
      </c>
      <c r="AS50" s="161" t="str">
        <f t="shared" si="1"/>
        <v/>
      </c>
      <c r="AT50" s="162" t="str">
        <f t="shared" si="2"/>
        <v/>
      </c>
      <c r="AU50" s="163" t="str">
        <f t="shared" si="3"/>
        <v/>
      </c>
      <c r="AV50" s="161" t="str">
        <f t="shared" si="4"/>
        <v/>
      </c>
      <c r="AW50" s="164" t="str">
        <f t="shared" si="5"/>
        <v/>
      </c>
      <c r="AX50" s="160" t="str">
        <f t="shared" si="6"/>
        <v/>
      </c>
      <c r="AY50" s="161" t="str">
        <f t="shared" si="7"/>
        <v/>
      </c>
      <c r="AZ50" s="162" t="str">
        <f t="shared" si="8"/>
        <v/>
      </c>
      <c r="BB50" s="121"/>
      <c r="BC50" s="121"/>
      <c r="BD50" s="121"/>
      <c r="BE50" s="121"/>
      <c r="BF50" s="172" t="str">
        <f t="shared" si="9"/>
        <v>Afectat sau NU?</v>
      </c>
      <c r="BG50" s="161" t="str">
        <f t="shared" si="10"/>
        <v>-</v>
      </c>
      <c r="BH50" s="162" t="str">
        <f t="shared" si="11"/>
        <v>-</v>
      </c>
      <c r="BI50" s="677" t="str">
        <f t="shared" si="12"/>
        <v>Afectat sau NU?</v>
      </c>
      <c r="BJ50" s="161" t="str">
        <f t="shared" si="13"/>
        <v>-</v>
      </c>
      <c r="BK50" s="164" t="str">
        <f t="shared" si="14"/>
        <v>-</v>
      </c>
      <c r="BL50" s="172" t="str">
        <f t="shared" si="15"/>
        <v>Afectat sau NU?</v>
      </c>
      <c r="BM50" s="161" t="str">
        <f t="shared" si="16"/>
        <v>-</v>
      </c>
      <c r="BN50" s="162" t="str">
        <f t="shared" si="19"/>
        <v>-</v>
      </c>
      <c r="BO50" s="121"/>
      <c r="BP50" s="121"/>
    </row>
    <row r="51" spans="1:68" s="118" customFormat="1" ht="102" x14ac:dyDescent="0.25">
      <c r="A51" s="147">
        <f t="shared" si="20"/>
        <v>36</v>
      </c>
      <c r="B51" s="128" t="s">
        <v>124</v>
      </c>
      <c r="C51" s="128" t="s">
        <v>85</v>
      </c>
      <c r="D51" s="129" t="s">
        <v>112</v>
      </c>
      <c r="E51" s="128">
        <v>134862</v>
      </c>
      <c r="F51" s="128" t="s">
        <v>336</v>
      </c>
      <c r="G51" s="128" t="s">
        <v>193</v>
      </c>
      <c r="H51" s="30">
        <v>552168.05992508214</v>
      </c>
      <c r="I51" s="30">
        <v>402387.587624532</v>
      </c>
      <c r="J51" s="30">
        <v>552168.05992508214</v>
      </c>
      <c r="K51" s="30">
        <v>402387.587624532</v>
      </c>
      <c r="L51" s="128" t="s">
        <v>124</v>
      </c>
      <c r="M51" s="128" t="s">
        <v>124</v>
      </c>
      <c r="N51" s="128" t="s">
        <v>332</v>
      </c>
      <c r="O51" s="128" t="s">
        <v>336</v>
      </c>
      <c r="P51" s="128" t="s">
        <v>124</v>
      </c>
      <c r="Q51" s="128" t="s">
        <v>124</v>
      </c>
      <c r="R51" s="128" t="s">
        <v>124</v>
      </c>
      <c r="S51" s="128" t="s">
        <v>124</v>
      </c>
      <c r="T51" s="128" t="s">
        <v>134</v>
      </c>
      <c r="U51" s="128" t="s">
        <v>515</v>
      </c>
      <c r="V51" s="128" t="s">
        <v>219</v>
      </c>
      <c r="W51" s="128" t="s">
        <v>106</v>
      </c>
      <c r="X51" s="137"/>
      <c r="Y51" s="138"/>
      <c r="Z51" s="137"/>
      <c r="AA51" s="138"/>
      <c r="AB51" s="128" t="s">
        <v>97</v>
      </c>
      <c r="AC51" s="128"/>
      <c r="AD51" s="143"/>
      <c r="AE51" s="177"/>
      <c r="AF51" s="138"/>
      <c r="AG51" s="137"/>
      <c r="AH51" s="220"/>
      <c r="AI51" s="177"/>
      <c r="AJ51" s="138"/>
      <c r="AK51" s="137"/>
      <c r="AL51" s="231"/>
      <c r="AM51" s="246"/>
      <c r="AN51" s="258"/>
      <c r="AO51" s="246"/>
      <c r="AP51" s="274" t="s">
        <v>101</v>
      </c>
      <c r="AQ51" s="120"/>
      <c r="AR51" s="139" t="str">
        <f t="shared" si="0"/>
        <v/>
      </c>
      <c r="AS51" s="126" t="str">
        <f t="shared" si="1"/>
        <v/>
      </c>
      <c r="AT51" s="132" t="str">
        <f t="shared" si="2"/>
        <v/>
      </c>
      <c r="AU51" s="140" t="str">
        <f t="shared" si="3"/>
        <v/>
      </c>
      <c r="AV51" s="126" t="str">
        <f t="shared" si="4"/>
        <v/>
      </c>
      <c r="AW51" s="133" t="str">
        <f t="shared" si="5"/>
        <v/>
      </c>
      <c r="AX51" s="139" t="str">
        <f t="shared" si="6"/>
        <v/>
      </c>
      <c r="AY51" s="126" t="str">
        <f t="shared" si="7"/>
        <v/>
      </c>
      <c r="AZ51" s="132" t="str">
        <f t="shared" si="8"/>
        <v/>
      </c>
      <c r="BB51" s="121"/>
      <c r="BC51" s="121"/>
      <c r="BD51" s="121"/>
      <c r="BE51" s="121"/>
      <c r="BF51" s="145" t="str">
        <f t="shared" si="9"/>
        <v>Afectat sau NU?</v>
      </c>
      <c r="BG51" s="126" t="str">
        <f t="shared" si="10"/>
        <v>-</v>
      </c>
      <c r="BH51" s="132" t="str">
        <f t="shared" si="11"/>
        <v>-</v>
      </c>
      <c r="BI51" s="146" t="str">
        <f t="shared" si="12"/>
        <v>Afectat sau NU?</v>
      </c>
      <c r="BJ51" s="126" t="str">
        <f t="shared" si="13"/>
        <v>-</v>
      </c>
      <c r="BK51" s="133" t="str">
        <f t="shared" si="14"/>
        <v>-</v>
      </c>
      <c r="BL51" s="145" t="str">
        <f t="shared" si="15"/>
        <v>Afectat sau NU?</v>
      </c>
      <c r="BM51" s="126" t="str">
        <f t="shared" si="16"/>
        <v>-</v>
      </c>
      <c r="BN51" s="132" t="str">
        <f t="shared" si="19"/>
        <v>-</v>
      </c>
      <c r="BO51" s="121"/>
      <c r="BP51" s="121"/>
    </row>
    <row r="52" spans="1:68" s="118" customFormat="1" ht="102" x14ac:dyDescent="0.25">
      <c r="A52" s="147">
        <f t="shared" si="20"/>
        <v>37</v>
      </c>
      <c r="B52" s="128" t="s">
        <v>124</v>
      </c>
      <c r="C52" s="128" t="s">
        <v>85</v>
      </c>
      <c r="D52" s="129" t="s">
        <v>112</v>
      </c>
      <c r="E52" s="128">
        <v>131121</v>
      </c>
      <c r="F52" s="128" t="s">
        <v>338</v>
      </c>
      <c r="G52" s="128" t="s">
        <v>193</v>
      </c>
      <c r="H52" s="30">
        <v>551059.1514864862</v>
      </c>
      <c r="I52" s="30">
        <v>410660.89865829836</v>
      </c>
      <c r="J52" s="30">
        <v>551059.1514864862</v>
      </c>
      <c r="K52" s="30">
        <v>410660.89865829836</v>
      </c>
      <c r="L52" s="128" t="s">
        <v>124</v>
      </c>
      <c r="M52" s="128" t="s">
        <v>124</v>
      </c>
      <c r="N52" s="128" t="s">
        <v>333</v>
      </c>
      <c r="O52" s="128" t="s">
        <v>334</v>
      </c>
      <c r="P52" s="128" t="s">
        <v>124</v>
      </c>
      <c r="Q52" s="128" t="s">
        <v>124</v>
      </c>
      <c r="R52" s="128" t="s">
        <v>124</v>
      </c>
      <c r="S52" s="128" t="s">
        <v>124</v>
      </c>
      <c r="T52" s="128" t="s">
        <v>134</v>
      </c>
      <c r="U52" s="128" t="s">
        <v>515</v>
      </c>
      <c r="V52" s="128" t="s">
        <v>219</v>
      </c>
      <c r="W52" s="128" t="s">
        <v>106</v>
      </c>
      <c r="X52" s="137"/>
      <c r="Y52" s="138"/>
      <c r="Z52" s="137"/>
      <c r="AA52" s="138"/>
      <c r="AB52" s="128" t="s">
        <v>97</v>
      </c>
      <c r="AC52" s="128"/>
      <c r="AD52" s="143"/>
      <c r="AE52" s="177"/>
      <c r="AF52" s="138"/>
      <c r="AG52" s="137"/>
      <c r="AH52" s="220"/>
      <c r="AI52" s="177"/>
      <c r="AJ52" s="138"/>
      <c r="AK52" s="137"/>
      <c r="AL52" s="231"/>
      <c r="AM52" s="246"/>
      <c r="AN52" s="258"/>
      <c r="AO52" s="246"/>
      <c r="AP52" s="274" t="s">
        <v>101</v>
      </c>
      <c r="AQ52" s="120"/>
      <c r="AR52" s="139" t="str">
        <f t="shared" si="0"/>
        <v/>
      </c>
      <c r="AS52" s="126" t="str">
        <f t="shared" si="1"/>
        <v/>
      </c>
      <c r="AT52" s="132" t="str">
        <f t="shared" si="2"/>
        <v/>
      </c>
      <c r="AU52" s="140" t="str">
        <f t="shared" si="3"/>
        <v/>
      </c>
      <c r="AV52" s="126" t="str">
        <f t="shared" si="4"/>
        <v/>
      </c>
      <c r="AW52" s="133" t="str">
        <f t="shared" si="5"/>
        <v/>
      </c>
      <c r="AX52" s="139" t="str">
        <f t="shared" si="6"/>
        <v/>
      </c>
      <c r="AY52" s="126" t="str">
        <f t="shared" si="7"/>
        <v/>
      </c>
      <c r="AZ52" s="132" t="str">
        <f t="shared" si="8"/>
        <v/>
      </c>
      <c r="BB52" s="121"/>
      <c r="BC52" s="121"/>
      <c r="BD52" s="121"/>
      <c r="BE52" s="121"/>
      <c r="BF52" s="145" t="str">
        <f t="shared" si="9"/>
        <v>Afectat sau NU?</v>
      </c>
      <c r="BG52" s="126" t="str">
        <f t="shared" si="10"/>
        <v>-</v>
      </c>
      <c r="BH52" s="132" t="str">
        <f t="shared" si="11"/>
        <v>-</v>
      </c>
      <c r="BI52" s="146" t="str">
        <f t="shared" si="12"/>
        <v>Afectat sau NU?</v>
      </c>
      <c r="BJ52" s="126" t="str">
        <f t="shared" si="13"/>
        <v>-</v>
      </c>
      <c r="BK52" s="133" t="str">
        <f t="shared" si="14"/>
        <v>-</v>
      </c>
      <c r="BL52" s="145" t="str">
        <f t="shared" si="15"/>
        <v>Afectat sau NU?</v>
      </c>
      <c r="BM52" s="126" t="str">
        <f t="shared" si="16"/>
        <v>-</v>
      </c>
      <c r="BN52" s="132" t="str">
        <f t="shared" si="19"/>
        <v>-</v>
      </c>
      <c r="BO52" s="121"/>
      <c r="BP52" s="121"/>
    </row>
    <row r="53" spans="1:68" s="118" customFormat="1" ht="102.75" thickBot="1" x14ac:dyDescent="0.3">
      <c r="A53" s="110">
        <f t="shared" si="20"/>
        <v>38</v>
      </c>
      <c r="B53" s="130" t="s">
        <v>124</v>
      </c>
      <c r="C53" s="130" t="s">
        <v>85</v>
      </c>
      <c r="D53" s="131" t="s">
        <v>112</v>
      </c>
      <c r="E53" s="130">
        <v>131381</v>
      </c>
      <c r="F53" s="130" t="s">
        <v>198</v>
      </c>
      <c r="G53" s="130" t="s">
        <v>193</v>
      </c>
      <c r="H53" s="31">
        <v>548893.70012577053</v>
      </c>
      <c r="I53" s="31">
        <v>420137.21831019485</v>
      </c>
      <c r="J53" s="31">
        <v>548893.70012577053</v>
      </c>
      <c r="K53" s="31">
        <v>420137.21831019485</v>
      </c>
      <c r="L53" s="130" t="s">
        <v>124</v>
      </c>
      <c r="M53" s="130" t="s">
        <v>124</v>
      </c>
      <c r="N53" s="130" t="s">
        <v>199</v>
      </c>
      <c r="O53" s="130" t="s">
        <v>198</v>
      </c>
      <c r="P53" s="130" t="s">
        <v>124</v>
      </c>
      <c r="Q53" s="130" t="s">
        <v>124</v>
      </c>
      <c r="R53" s="130" t="s">
        <v>124</v>
      </c>
      <c r="S53" s="130" t="s">
        <v>124</v>
      </c>
      <c r="T53" s="130" t="s">
        <v>134</v>
      </c>
      <c r="U53" s="130" t="s">
        <v>515</v>
      </c>
      <c r="V53" s="130" t="s">
        <v>219</v>
      </c>
      <c r="W53" s="130" t="s">
        <v>106</v>
      </c>
      <c r="X53" s="141"/>
      <c r="Y53" s="142"/>
      <c r="Z53" s="141"/>
      <c r="AA53" s="142"/>
      <c r="AB53" s="130" t="s">
        <v>97</v>
      </c>
      <c r="AC53" s="130"/>
      <c r="AD53" s="144"/>
      <c r="AE53" s="178"/>
      <c r="AF53" s="142"/>
      <c r="AG53" s="141"/>
      <c r="AH53" s="221"/>
      <c r="AI53" s="178"/>
      <c r="AJ53" s="142"/>
      <c r="AK53" s="141"/>
      <c r="AL53" s="232"/>
      <c r="AM53" s="247"/>
      <c r="AN53" s="259"/>
      <c r="AO53" s="247"/>
      <c r="AP53" s="272" t="s">
        <v>101</v>
      </c>
      <c r="AQ53" s="120"/>
      <c r="AR53" s="165" t="str">
        <f t="shared" si="0"/>
        <v/>
      </c>
      <c r="AS53" s="166" t="str">
        <f t="shared" si="1"/>
        <v/>
      </c>
      <c r="AT53" s="167" t="str">
        <f t="shared" si="2"/>
        <v/>
      </c>
      <c r="AU53" s="168" t="str">
        <f t="shared" si="3"/>
        <v/>
      </c>
      <c r="AV53" s="166" t="str">
        <f t="shared" si="4"/>
        <v/>
      </c>
      <c r="AW53" s="169" t="str">
        <f t="shared" si="5"/>
        <v/>
      </c>
      <c r="AX53" s="165" t="str">
        <f t="shared" si="6"/>
        <v/>
      </c>
      <c r="AY53" s="166" t="str">
        <f t="shared" si="7"/>
        <v/>
      </c>
      <c r="AZ53" s="167" t="str">
        <f t="shared" si="8"/>
        <v/>
      </c>
      <c r="BB53" s="121"/>
      <c r="BC53" s="121"/>
      <c r="BD53" s="121"/>
      <c r="BE53" s="121"/>
      <c r="BF53" s="173" t="str">
        <f t="shared" si="9"/>
        <v>Afectat sau NU?</v>
      </c>
      <c r="BG53" s="166" t="str">
        <f t="shared" si="10"/>
        <v>-</v>
      </c>
      <c r="BH53" s="167" t="str">
        <f t="shared" si="11"/>
        <v>-</v>
      </c>
      <c r="BI53" s="174" t="str">
        <f t="shared" si="12"/>
        <v>Afectat sau NU?</v>
      </c>
      <c r="BJ53" s="166" t="str">
        <f t="shared" si="13"/>
        <v>-</v>
      </c>
      <c r="BK53" s="169" t="str">
        <f t="shared" si="14"/>
        <v>-</v>
      </c>
      <c r="BL53" s="173" t="str">
        <f t="shared" si="15"/>
        <v>Afectat sau NU?</v>
      </c>
      <c r="BM53" s="166" t="str">
        <f t="shared" si="16"/>
        <v>-</v>
      </c>
      <c r="BN53" s="167" t="str">
        <f t="shared" si="19"/>
        <v>-</v>
      </c>
      <c r="BO53" s="121"/>
      <c r="BP53" s="121"/>
    </row>
    <row r="54" spans="1:68" s="118" customFormat="1" ht="102" x14ac:dyDescent="0.25">
      <c r="A54" s="134">
        <f t="shared" si="20"/>
        <v>39</v>
      </c>
      <c r="B54" s="127" t="s">
        <v>124</v>
      </c>
      <c r="C54" s="127" t="s">
        <v>85</v>
      </c>
      <c r="D54" s="153" t="s">
        <v>113</v>
      </c>
      <c r="E54" s="127">
        <v>131345</v>
      </c>
      <c r="F54" s="127" t="s">
        <v>340</v>
      </c>
      <c r="G54" s="127" t="s">
        <v>193</v>
      </c>
      <c r="H54" s="181">
        <v>549781.5202139857</v>
      </c>
      <c r="I54" s="181">
        <v>415513.8386354908</v>
      </c>
      <c r="J54" s="181">
        <v>549781.5202139857</v>
      </c>
      <c r="K54" s="181">
        <v>415513.8386354908</v>
      </c>
      <c r="L54" s="179" t="s">
        <v>124</v>
      </c>
      <c r="M54" s="179" t="s">
        <v>124</v>
      </c>
      <c r="N54" s="127" t="s">
        <v>339</v>
      </c>
      <c r="O54" s="127" t="s">
        <v>340</v>
      </c>
      <c r="P54" s="127" t="s">
        <v>124</v>
      </c>
      <c r="Q54" s="127" t="s">
        <v>124</v>
      </c>
      <c r="R54" s="127" t="s">
        <v>124</v>
      </c>
      <c r="S54" s="127" t="s">
        <v>124</v>
      </c>
      <c r="T54" s="127" t="s">
        <v>134</v>
      </c>
      <c r="U54" s="127" t="s">
        <v>515</v>
      </c>
      <c r="V54" s="127" t="s">
        <v>219</v>
      </c>
      <c r="W54" s="127" t="s">
        <v>106</v>
      </c>
      <c r="X54" s="135"/>
      <c r="Y54" s="136"/>
      <c r="Z54" s="135"/>
      <c r="AA54" s="136"/>
      <c r="AB54" s="127" t="s">
        <v>97</v>
      </c>
      <c r="AC54" s="127"/>
      <c r="AD54" s="125"/>
      <c r="AE54" s="108"/>
      <c r="AF54" s="136"/>
      <c r="AG54" s="135"/>
      <c r="AH54" s="219"/>
      <c r="AI54" s="176"/>
      <c r="AJ54" s="136"/>
      <c r="AK54" s="135"/>
      <c r="AL54" s="230"/>
      <c r="AM54" s="245"/>
      <c r="AN54" s="257"/>
      <c r="AO54" s="245"/>
      <c r="AP54" s="269" t="s">
        <v>101</v>
      </c>
      <c r="AQ54" s="120"/>
      <c r="AR54" s="160" t="str">
        <f t="shared" si="0"/>
        <v/>
      </c>
      <c r="AS54" s="161" t="str">
        <f t="shared" si="1"/>
        <v/>
      </c>
      <c r="AT54" s="162" t="str">
        <f t="shared" si="2"/>
        <v/>
      </c>
      <c r="AU54" s="163" t="str">
        <f t="shared" si="3"/>
        <v/>
      </c>
      <c r="AV54" s="161" t="str">
        <f t="shared" si="4"/>
        <v/>
      </c>
      <c r="AW54" s="164" t="str">
        <f t="shared" si="5"/>
        <v/>
      </c>
      <c r="AX54" s="160" t="str">
        <f t="shared" si="6"/>
        <v/>
      </c>
      <c r="AY54" s="161" t="str">
        <f t="shared" si="7"/>
        <v/>
      </c>
      <c r="AZ54" s="162" t="str">
        <f t="shared" si="8"/>
        <v/>
      </c>
      <c r="BB54" s="121"/>
      <c r="BC54" s="121"/>
      <c r="BD54" s="121"/>
      <c r="BE54" s="121"/>
      <c r="BF54" s="172" t="str">
        <f t="shared" si="9"/>
        <v>Afectat sau NU?</v>
      </c>
      <c r="BG54" s="161" t="str">
        <f t="shared" si="10"/>
        <v>-</v>
      </c>
      <c r="BH54" s="162" t="str">
        <f t="shared" si="11"/>
        <v>-</v>
      </c>
      <c r="BI54" s="677" t="str">
        <f t="shared" si="12"/>
        <v>Afectat sau NU?</v>
      </c>
      <c r="BJ54" s="161" t="str">
        <f t="shared" si="13"/>
        <v>-</v>
      </c>
      <c r="BK54" s="164" t="str">
        <f t="shared" si="14"/>
        <v>-</v>
      </c>
      <c r="BL54" s="172" t="str">
        <f t="shared" si="15"/>
        <v>Afectat sau NU?</v>
      </c>
      <c r="BM54" s="161" t="str">
        <f t="shared" si="16"/>
        <v>-</v>
      </c>
      <c r="BN54" s="162" t="str">
        <f t="shared" si="19"/>
        <v>-</v>
      </c>
      <c r="BO54" s="121"/>
      <c r="BP54" s="121"/>
    </row>
    <row r="55" spans="1:68" s="118" customFormat="1" ht="25.5" x14ac:dyDescent="0.25">
      <c r="A55" s="147">
        <f t="shared" si="20"/>
        <v>40</v>
      </c>
      <c r="B55" s="148" t="s">
        <v>124</v>
      </c>
      <c r="C55" s="148" t="s">
        <v>85</v>
      </c>
      <c r="D55" s="149" t="s">
        <v>113</v>
      </c>
      <c r="E55" s="148">
        <v>131158</v>
      </c>
      <c r="F55" s="148" t="s">
        <v>192</v>
      </c>
      <c r="G55" s="148" t="s">
        <v>193</v>
      </c>
      <c r="H55" s="30">
        <v>552080.23399999994</v>
      </c>
      <c r="I55" s="30">
        <v>411911.36299999995</v>
      </c>
      <c r="J55" s="30">
        <v>552080.23399999994</v>
      </c>
      <c r="K55" s="30">
        <v>411911.36299999995</v>
      </c>
      <c r="L55" s="128" t="s">
        <v>124</v>
      </c>
      <c r="M55" s="128" t="s">
        <v>124</v>
      </c>
      <c r="N55" s="148" t="s">
        <v>194</v>
      </c>
      <c r="O55" s="148" t="s">
        <v>195</v>
      </c>
      <c r="P55" s="128" t="s">
        <v>124</v>
      </c>
      <c r="Q55" s="128" t="s">
        <v>124</v>
      </c>
      <c r="R55" s="128" t="s">
        <v>124</v>
      </c>
      <c r="S55" s="128" t="s">
        <v>124</v>
      </c>
      <c r="T55" s="148" t="s">
        <v>140</v>
      </c>
      <c r="U55" s="148" t="s">
        <v>513</v>
      </c>
      <c r="V55" s="148" t="s">
        <v>196</v>
      </c>
      <c r="W55" s="148" t="s">
        <v>106</v>
      </c>
      <c r="X55" s="151"/>
      <c r="Y55" s="152"/>
      <c r="Z55" s="151"/>
      <c r="AA55" s="152"/>
      <c r="AB55" s="148" t="s">
        <v>97</v>
      </c>
      <c r="AC55" s="148"/>
      <c r="AD55" s="154"/>
      <c r="AE55" s="175"/>
      <c r="AF55" s="152"/>
      <c r="AG55" s="151"/>
      <c r="AH55" s="224"/>
      <c r="AI55" s="190"/>
      <c r="AJ55" s="152"/>
      <c r="AK55" s="151"/>
      <c r="AL55" s="237"/>
      <c r="AM55" s="250"/>
      <c r="AN55" s="262"/>
      <c r="AO55" s="250"/>
      <c r="AP55" s="270" t="s">
        <v>101</v>
      </c>
      <c r="AQ55" s="120"/>
      <c r="AR55" s="139" t="str">
        <f t="shared" si="0"/>
        <v/>
      </c>
      <c r="AS55" s="126" t="str">
        <f t="shared" si="1"/>
        <v/>
      </c>
      <c r="AT55" s="132" t="str">
        <f t="shared" si="2"/>
        <v/>
      </c>
      <c r="AU55" s="140" t="str">
        <f t="shared" si="3"/>
        <v/>
      </c>
      <c r="AV55" s="126" t="str">
        <f t="shared" si="4"/>
        <v/>
      </c>
      <c r="AW55" s="133" t="str">
        <f t="shared" si="5"/>
        <v/>
      </c>
      <c r="AX55" s="139" t="str">
        <f t="shared" si="6"/>
        <v/>
      </c>
      <c r="AY55" s="126" t="str">
        <f t="shared" si="7"/>
        <v/>
      </c>
      <c r="AZ55" s="132" t="str">
        <f t="shared" si="8"/>
        <v/>
      </c>
      <c r="BB55" s="121"/>
      <c r="BC55" s="121"/>
      <c r="BD55" s="121"/>
      <c r="BE55" s="121"/>
      <c r="BF55" s="145" t="str">
        <f t="shared" si="9"/>
        <v>Afectat sau NU?</v>
      </c>
      <c r="BG55" s="126" t="str">
        <f t="shared" si="10"/>
        <v>-</v>
      </c>
      <c r="BH55" s="132" t="str">
        <f t="shared" si="11"/>
        <v>-</v>
      </c>
      <c r="BI55" s="146" t="str">
        <f t="shared" si="12"/>
        <v>Afectat sau NU?</v>
      </c>
      <c r="BJ55" s="126" t="str">
        <f t="shared" si="13"/>
        <v>-</v>
      </c>
      <c r="BK55" s="133" t="str">
        <f t="shared" si="14"/>
        <v>-</v>
      </c>
      <c r="BL55" s="145" t="str">
        <f t="shared" si="15"/>
        <v>Afectat sau NU?</v>
      </c>
      <c r="BM55" s="126" t="str">
        <f t="shared" si="16"/>
        <v>-</v>
      </c>
      <c r="BN55" s="132" t="str">
        <f t="shared" si="19"/>
        <v>-</v>
      </c>
      <c r="BO55" s="121"/>
      <c r="BP55" s="121"/>
    </row>
    <row r="56" spans="1:68" s="118" customFormat="1" ht="102" x14ac:dyDescent="0.25">
      <c r="A56" s="147">
        <f t="shared" si="20"/>
        <v>41</v>
      </c>
      <c r="B56" s="148" t="s">
        <v>124</v>
      </c>
      <c r="C56" s="148" t="s">
        <v>85</v>
      </c>
      <c r="D56" s="149" t="s">
        <v>113</v>
      </c>
      <c r="E56" s="148">
        <v>131283</v>
      </c>
      <c r="F56" s="148" t="s">
        <v>342</v>
      </c>
      <c r="G56" s="148" t="s">
        <v>193</v>
      </c>
      <c r="H56" s="150">
        <v>556095.08153158322</v>
      </c>
      <c r="I56" s="150">
        <v>404225.69449739094</v>
      </c>
      <c r="J56" s="150">
        <v>556095.08153158322</v>
      </c>
      <c r="K56" s="150">
        <v>404225.69449739094</v>
      </c>
      <c r="L56" s="148" t="s">
        <v>124</v>
      </c>
      <c r="M56" s="148" t="s">
        <v>124</v>
      </c>
      <c r="N56" s="148" t="s">
        <v>341</v>
      </c>
      <c r="O56" s="148" t="s">
        <v>342</v>
      </c>
      <c r="P56" s="128" t="s">
        <v>124</v>
      </c>
      <c r="Q56" s="128" t="s">
        <v>124</v>
      </c>
      <c r="R56" s="128" t="s">
        <v>124</v>
      </c>
      <c r="S56" s="128" t="s">
        <v>124</v>
      </c>
      <c r="T56" s="148" t="s">
        <v>134</v>
      </c>
      <c r="U56" s="148" t="s">
        <v>515</v>
      </c>
      <c r="V56" s="148" t="s">
        <v>219</v>
      </c>
      <c r="W56" s="148" t="s">
        <v>106</v>
      </c>
      <c r="X56" s="151"/>
      <c r="Y56" s="152"/>
      <c r="Z56" s="151"/>
      <c r="AA56" s="152"/>
      <c r="AB56" s="148" t="s">
        <v>97</v>
      </c>
      <c r="AC56" s="148"/>
      <c r="AD56" s="154"/>
      <c r="AE56" s="175"/>
      <c r="AF56" s="152"/>
      <c r="AG56" s="151"/>
      <c r="AH56" s="224"/>
      <c r="AI56" s="190"/>
      <c r="AJ56" s="152"/>
      <c r="AK56" s="151"/>
      <c r="AL56" s="237"/>
      <c r="AM56" s="250"/>
      <c r="AN56" s="262"/>
      <c r="AO56" s="250"/>
      <c r="AP56" s="270" t="s">
        <v>101</v>
      </c>
      <c r="AQ56" s="120"/>
      <c r="AR56" s="139" t="str">
        <f t="shared" si="0"/>
        <v/>
      </c>
      <c r="AS56" s="126" t="str">
        <f t="shared" si="1"/>
        <v/>
      </c>
      <c r="AT56" s="132" t="str">
        <f t="shared" si="2"/>
        <v/>
      </c>
      <c r="AU56" s="140" t="str">
        <f t="shared" si="3"/>
        <v/>
      </c>
      <c r="AV56" s="126" t="str">
        <f t="shared" si="4"/>
        <v/>
      </c>
      <c r="AW56" s="133" t="str">
        <f t="shared" si="5"/>
        <v/>
      </c>
      <c r="AX56" s="139" t="str">
        <f t="shared" si="6"/>
        <v/>
      </c>
      <c r="AY56" s="126" t="str">
        <f t="shared" si="7"/>
        <v/>
      </c>
      <c r="AZ56" s="132" t="str">
        <f t="shared" si="8"/>
        <v/>
      </c>
      <c r="BB56" s="121"/>
      <c r="BC56" s="121"/>
      <c r="BD56" s="121"/>
      <c r="BE56" s="121"/>
      <c r="BF56" s="145" t="str">
        <f t="shared" si="9"/>
        <v>Afectat sau NU?</v>
      </c>
      <c r="BG56" s="126" t="str">
        <f t="shared" si="10"/>
        <v>-</v>
      </c>
      <c r="BH56" s="132" t="str">
        <f t="shared" si="11"/>
        <v>-</v>
      </c>
      <c r="BI56" s="146" t="str">
        <f t="shared" si="12"/>
        <v>Afectat sau NU?</v>
      </c>
      <c r="BJ56" s="126" t="str">
        <f t="shared" si="13"/>
        <v>-</v>
      </c>
      <c r="BK56" s="133" t="str">
        <f t="shared" si="14"/>
        <v>-</v>
      </c>
      <c r="BL56" s="145" t="str">
        <f t="shared" si="15"/>
        <v>Afectat sau NU?</v>
      </c>
      <c r="BM56" s="126" t="str">
        <f t="shared" si="16"/>
        <v>-</v>
      </c>
      <c r="BN56" s="132" t="str">
        <f t="shared" si="19"/>
        <v>-</v>
      </c>
      <c r="BO56" s="121"/>
      <c r="BP56" s="121"/>
    </row>
    <row r="57" spans="1:68" s="118" customFormat="1" ht="26.25" thickBot="1" x14ac:dyDescent="0.3">
      <c r="A57" s="303">
        <f t="shared" si="20"/>
        <v>42</v>
      </c>
      <c r="B57" s="297" t="s">
        <v>124</v>
      </c>
      <c r="C57" s="297" t="s">
        <v>85</v>
      </c>
      <c r="D57" s="298" t="s">
        <v>113</v>
      </c>
      <c r="E57" s="297">
        <v>131229</v>
      </c>
      <c r="F57" s="297" t="s">
        <v>279</v>
      </c>
      <c r="G57" s="297" t="s">
        <v>193</v>
      </c>
      <c r="H57" s="299">
        <v>540786.67897019174</v>
      </c>
      <c r="I57" s="299">
        <v>438967.08466557082</v>
      </c>
      <c r="J57" s="299">
        <v>540786.67897019174</v>
      </c>
      <c r="K57" s="299">
        <v>438967.08466557082</v>
      </c>
      <c r="L57" s="297" t="s">
        <v>124</v>
      </c>
      <c r="M57" s="297" t="s">
        <v>124</v>
      </c>
      <c r="N57" s="297" t="s">
        <v>276</v>
      </c>
      <c r="O57" s="297" t="s">
        <v>277</v>
      </c>
      <c r="P57" s="297" t="s">
        <v>124</v>
      </c>
      <c r="Q57" s="297" t="s">
        <v>124</v>
      </c>
      <c r="R57" s="297" t="s">
        <v>124</v>
      </c>
      <c r="S57" s="297" t="s">
        <v>124</v>
      </c>
      <c r="T57" s="297" t="s">
        <v>140</v>
      </c>
      <c r="U57" s="297" t="s">
        <v>513</v>
      </c>
      <c r="V57" s="297" t="s">
        <v>278</v>
      </c>
      <c r="W57" s="297" t="s">
        <v>106</v>
      </c>
      <c r="X57" s="300"/>
      <c r="Y57" s="301"/>
      <c r="Z57" s="300"/>
      <c r="AA57" s="301"/>
      <c r="AB57" s="297" t="s">
        <v>98</v>
      </c>
      <c r="AC57" s="297"/>
      <c r="AD57" s="302"/>
      <c r="AE57" s="46"/>
      <c r="AF57" s="142"/>
      <c r="AG57" s="141"/>
      <c r="AH57" s="221"/>
      <c r="AI57" s="178"/>
      <c r="AJ57" s="142"/>
      <c r="AK57" s="141"/>
      <c r="AL57" s="232"/>
      <c r="AM57" s="247"/>
      <c r="AN57" s="259"/>
      <c r="AO57" s="247"/>
      <c r="AP57" s="272" t="s">
        <v>101</v>
      </c>
      <c r="AQ57" s="120"/>
      <c r="AR57" s="165" t="str">
        <f t="shared" si="0"/>
        <v/>
      </c>
      <c r="AS57" s="166" t="str">
        <f t="shared" si="1"/>
        <v/>
      </c>
      <c r="AT57" s="167" t="str">
        <f t="shared" si="2"/>
        <v/>
      </c>
      <c r="AU57" s="168" t="str">
        <f t="shared" si="3"/>
        <v/>
      </c>
      <c r="AV57" s="166" t="str">
        <f t="shared" si="4"/>
        <v/>
      </c>
      <c r="AW57" s="169" t="str">
        <f t="shared" si="5"/>
        <v/>
      </c>
      <c r="AX57" s="165" t="str">
        <f t="shared" si="6"/>
        <v/>
      </c>
      <c r="AY57" s="166" t="str">
        <f t="shared" si="7"/>
        <v/>
      </c>
      <c r="AZ57" s="167" t="str">
        <f t="shared" si="8"/>
        <v/>
      </c>
      <c r="BB57" s="121"/>
      <c r="BC57" s="121"/>
      <c r="BD57" s="121"/>
      <c r="BE57" s="121"/>
      <c r="BF57" s="173" t="str">
        <f t="shared" si="9"/>
        <v>Afectat sau NU?</v>
      </c>
      <c r="BG57" s="166" t="str">
        <f t="shared" si="10"/>
        <v>-</v>
      </c>
      <c r="BH57" s="167" t="str">
        <f t="shared" si="11"/>
        <v>-</v>
      </c>
      <c r="BI57" s="174" t="str">
        <f t="shared" si="12"/>
        <v>Afectat sau NU?</v>
      </c>
      <c r="BJ57" s="166" t="str">
        <f t="shared" si="13"/>
        <v>-</v>
      </c>
      <c r="BK57" s="169" t="str">
        <f t="shared" si="14"/>
        <v>-</v>
      </c>
      <c r="BL57" s="173" t="str">
        <f t="shared" si="15"/>
        <v>Afectat sau NU?</v>
      </c>
      <c r="BM57" s="166" t="str">
        <f t="shared" si="16"/>
        <v>-</v>
      </c>
      <c r="BN57" s="167" t="str">
        <f t="shared" si="19"/>
        <v>-</v>
      </c>
      <c r="BO57" s="121"/>
      <c r="BP57" s="121"/>
    </row>
    <row r="58" spans="1:68" s="118" customFormat="1" ht="101.25" customHeight="1" x14ac:dyDescent="0.25">
      <c r="A58" s="134">
        <f t="shared" si="20"/>
        <v>43</v>
      </c>
      <c r="B58" s="127" t="s">
        <v>124</v>
      </c>
      <c r="C58" s="127" t="s">
        <v>85</v>
      </c>
      <c r="D58" s="153" t="s">
        <v>114</v>
      </c>
      <c r="E58" s="127">
        <v>101760</v>
      </c>
      <c r="F58" s="127" t="s">
        <v>357</v>
      </c>
      <c r="G58" s="127" t="s">
        <v>172</v>
      </c>
      <c r="H58" s="65">
        <v>602275.49267599999</v>
      </c>
      <c r="I58" s="65">
        <v>322657.23361300002</v>
      </c>
      <c r="J58" s="65">
        <v>602275.49267599999</v>
      </c>
      <c r="K58" s="65">
        <v>322657.23361300002</v>
      </c>
      <c r="L58" s="127" t="s">
        <v>124</v>
      </c>
      <c r="M58" s="127" t="s">
        <v>124</v>
      </c>
      <c r="N58" s="127" t="s">
        <v>343</v>
      </c>
      <c r="O58" s="127" t="s">
        <v>355</v>
      </c>
      <c r="P58" s="127" t="s">
        <v>124</v>
      </c>
      <c r="Q58" s="127" t="s">
        <v>124</v>
      </c>
      <c r="R58" s="127" t="s">
        <v>124</v>
      </c>
      <c r="S58" s="127" t="s">
        <v>124</v>
      </c>
      <c r="T58" s="127" t="s">
        <v>134</v>
      </c>
      <c r="U58" s="127" t="s">
        <v>534</v>
      </c>
      <c r="V58" s="127" t="s">
        <v>290</v>
      </c>
      <c r="W58" s="127" t="s">
        <v>119</v>
      </c>
      <c r="X58" s="135"/>
      <c r="Y58" s="136"/>
      <c r="Z58" s="135"/>
      <c r="AA58" s="136"/>
      <c r="AB58" s="127" t="s">
        <v>97</v>
      </c>
      <c r="AC58" s="127"/>
      <c r="AD58" s="125"/>
      <c r="AE58" s="108"/>
      <c r="AF58" s="136"/>
      <c r="AG58" s="135"/>
      <c r="AH58" s="219"/>
      <c r="AI58" s="176"/>
      <c r="AJ58" s="136"/>
      <c r="AK58" s="135"/>
      <c r="AL58" s="230"/>
      <c r="AM58" s="245"/>
      <c r="AN58" s="257"/>
      <c r="AO58" s="245"/>
      <c r="AP58" s="269" t="s">
        <v>101</v>
      </c>
      <c r="AQ58" s="120"/>
      <c r="AR58" s="160" t="str">
        <f t="shared" si="0"/>
        <v/>
      </c>
      <c r="AS58" s="161" t="str">
        <f t="shared" si="1"/>
        <v/>
      </c>
      <c r="AT58" s="162" t="str">
        <f t="shared" si="2"/>
        <v/>
      </c>
      <c r="AU58" s="163" t="str">
        <f t="shared" si="3"/>
        <v/>
      </c>
      <c r="AV58" s="161" t="str">
        <f t="shared" si="4"/>
        <v/>
      </c>
      <c r="AW58" s="164" t="str">
        <f t="shared" si="5"/>
        <v/>
      </c>
      <c r="AX58" s="160" t="str">
        <f t="shared" si="6"/>
        <v/>
      </c>
      <c r="AY58" s="161" t="str">
        <f t="shared" si="7"/>
        <v/>
      </c>
      <c r="AZ58" s="162" t="str">
        <f t="shared" si="8"/>
        <v/>
      </c>
      <c r="BB58" s="121"/>
      <c r="BC58" s="121"/>
      <c r="BD58" s="121"/>
      <c r="BE58" s="121"/>
      <c r="BF58" s="172" t="str">
        <f t="shared" si="9"/>
        <v>Afectat sau NU?</v>
      </c>
      <c r="BG58" s="161" t="str">
        <f t="shared" si="10"/>
        <v>-</v>
      </c>
      <c r="BH58" s="162" t="str">
        <f t="shared" si="11"/>
        <v>-</v>
      </c>
      <c r="BI58" s="677" t="str">
        <f t="shared" si="12"/>
        <v>Afectat sau NU?</v>
      </c>
      <c r="BJ58" s="161" t="str">
        <f t="shared" si="13"/>
        <v>-</v>
      </c>
      <c r="BK58" s="164" t="str">
        <f t="shared" si="14"/>
        <v>-</v>
      </c>
      <c r="BL58" s="172" t="str">
        <f t="shared" si="15"/>
        <v>Afectat sau NU?</v>
      </c>
      <c r="BM58" s="161" t="str">
        <f t="shared" si="16"/>
        <v>-</v>
      </c>
      <c r="BN58" s="162" t="str">
        <f t="shared" si="19"/>
        <v>-</v>
      </c>
      <c r="BO58" s="121"/>
      <c r="BP58" s="121"/>
    </row>
    <row r="59" spans="1:68" s="118" customFormat="1" ht="127.5" x14ac:dyDescent="0.25">
      <c r="A59" s="294">
        <f t="shared" si="20"/>
        <v>44</v>
      </c>
      <c r="B59" s="128" t="s">
        <v>124</v>
      </c>
      <c r="C59" s="128" t="s">
        <v>85</v>
      </c>
      <c r="D59" s="129" t="s">
        <v>114</v>
      </c>
      <c r="E59" s="128">
        <v>179418</v>
      </c>
      <c r="F59" s="128" t="s">
        <v>358</v>
      </c>
      <c r="G59" s="128" t="s">
        <v>172</v>
      </c>
      <c r="H59" s="30">
        <v>583333.36302781221</v>
      </c>
      <c r="I59" s="30">
        <v>319855.82277155505</v>
      </c>
      <c r="J59" s="30">
        <v>583333.36302781221</v>
      </c>
      <c r="K59" s="30">
        <v>319855.82277155505</v>
      </c>
      <c r="L59" s="128" t="s">
        <v>124</v>
      </c>
      <c r="M59" s="128" t="s">
        <v>124</v>
      </c>
      <c r="N59" s="128" t="s">
        <v>344</v>
      </c>
      <c r="O59" s="128" t="s">
        <v>356</v>
      </c>
      <c r="P59" s="128" t="s">
        <v>124</v>
      </c>
      <c r="Q59" s="128" t="s">
        <v>124</v>
      </c>
      <c r="R59" s="128" t="s">
        <v>124</v>
      </c>
      <c r="S59" s="128" t="s">
        <v>124</v>
      </c>
      <c r="T59" s="128" t="s">
        <v>134</v>
      </c>
      <c r="U59" s="128" t="s">
        <v>535</v>
      </c>
      <c r="V59" s="128" t="s">
        <v>219</v>
      </c>
      <c r="W59" s="128" t="s">
        <v>119</v>
      </c>
      <c r="X59" s="137"/>
      <c r="Y59" s="138"/>
      <c r="Z59" s="137"/>
      <c r="AA59" s="138"/>
      <c r="AB59" s="128" t="s">
        <v>97</v>
      </c>
      <c r="AC59" s="128"/>
      <c r="AD59" s="143"/>
      <c r="AE59" s="175"/>
      <c r="AF59" s="152"/>
      <c r="AG59" s="151"/>
      <c r="AH59" s="224"/>
      <c r="AI59" s="190"/>
      <c r="AJ59" s="152"/>
      <c r="AK59" s="151"/>
      <c r="AL59" s="237"/>
      <c r="AM59" s="250"/>
      <c r="AN59" s="262"/>
      <c r="AO59" s="250"/>
      <c r="AP59" s="270" t="s">
        <v>101</v>
      </c>
      <c r="AQ59" s="120"/>
      <c r="AR59" s="139" t="str">
        <f t="shared" si="0"/>
        <v/>
      </c>
      <c r="AS59" s="126" t="str">
        <f t="shared" si="1"/>
        <v/>
      </c>
      <c r="AT59" s="132" t="str">
        <f t="shared" si="2"/>
        <v/>
      </c>
      <c r="AU59" s="140" t="str">
        <f t="shared" si="3"/>
        <v/>
      </c>
      <c r="AV59" s="126" t="str">
        <f t="shared" si="4"/>
        <v/>
      </c>
      <c r="AW59" s="133" t="str">
        <f t="shared" si="5"/>
        <v/>
      </c>
      <c r="AX59" s="139" t="str">
        <f t="shared" si="6"/>
        <v/>
      </c>
      <c r="AY59" s="126" t="str">
        <f t="shared" si="7"/>
        <v/>
      </c>
      <c r="AZ59" s="132" t="str">
        <f t="shared" si="8"/>
        <v/>
      </c>
      <c r="BB59" s="121"/>
      <c r="BC59" s="121"/>
      <c r="BD59" s="121"/>
      <c r="BE59" s="121"/>
      <c r="BF59" s="145" t="str">
        <f t="shared" si="9"/>
        <v>Afectat sau NU?</v>
      </c>
      <c r="BG59" s="126" t="str">
        <f t="shared" si="10"/>
        <v>-</v>
      </c>
      <c r="BH59" s="132" t="str">
        <f t="shared" si="11"/>
        <v>-</v>
      </c>
      <c r="BI59" s="146" t="str">
        <f t="shared" si="12"/>
        <v>Afectat sau NU?</v>
      </c>
      <c r="BJ59" s="126" t="str">
        <f t="shared" si="13"/>
        <v>-</v>
      </c>
      <c r="BK59" s="133" t="str">
        <f t="shared" si="14"/>
        <v>-</v>
      </c>
      <c r="BL59" s="145" t="str">
        <f t="shared" si="15"/>
        <v>Afectat sau NU?</v>
      </c>
      <c r="BM59" s="126" t="str">
        <f t="shared" si="16"/>
        <v>-</v>
      </c>
      <c r="BN59" s="132" t="str">
        <f t="shared" si="19"/>
        <v>-</v>
      </c>
      <c r="BO59" s="121"/>
      <c r="BP59" s="121"/>
    </row>
    <row r="60" spans="1:68" s="118" customFormat="1" ht="127.5" x14ac:dyDescent="0.25">
      <c r="A60" s="294">
        <f t="shared" si="20"/>
        <v>45</v>
      </c>
      <c r="B60" s="128" t="s">
        <v>124</v>
      </c>
      <c r="C60" s="128" t="s">
        <v>85</v>
      </c>
      <c r="D60" s="129" t="s">
        <v>114</v>
      </c>
      <c r="E60" s="128">
        <v>179230</v>
      </c>
      <c r="F60" s="128" t="s">
        <v>346</v>
      </c>
      <c r="G60" s="128" t="s">
        <v>172</v>
      </c>
      <c r="H60" s="30">
        <v>578545.56869700004</v>
      </c>
      <c r="I60" s="30">
        <v>319774.345439</v>
      </c>
      <c r="J60" s="30">
        <v>578545.56869700004</v>
      </c>
      <c r="K60" s="30">
        <v>319774.345439</v>
      </c>
      <c r="L60" s="128" t="s">
        <v>124</v>
      </c>
      <c r="M60" s="128" t="s">
        <v>124</v>
      </c>
      <c r="N60" s="128" t="s">
        <v>345</v>
      </c>
      <c r="O60" s="128" t="s">
        <v>346</v>
      </c>
      <c r="P60" s="128" t="s">
        <v>124</v>
      </c>
      <c r="Q60" s="128" t="s">
        <v>124</v>
      </c>
      <c r="R60" s="128" t="s">
        <v>124</v>
      </c>
      <c r="S60" s="128" t="s">
        <v>124</v>
      </c>
      <c r="T60" s="128" t="s">
        <v>134</v>
      </c>
      <c r="U60" s="128" t="s">
        <v>535</v>
      </c>
      <c r="V60" s="128" t="s">
        <v>219</v>
      </c>
      <c r="W60" s="128" t="s">
        <v>119</v>
      </c>
      <c r="X60" s="137"/>
      <c r="Y60" s="138"/>
      <c r="Z60" s="137"/>
      <c r="AA60" s="138"/>
      <c r="AB60" s="128" t="s">
        <v>97</v>
      </c>
      <c r="AC60" s="128"/>
      <c r="AD60" s="143"/>
      <c r="AE60" s="175"/>
      <c r="AF60" s="152"/>
      <c r="AG60" s="151"/>
      <c r="AH60" s="224"/>
      <c r="AI60" s="190"/>
      <c r="AJ60" s="152"/>
      <c r="AK60" s="151"/>
      <c r="AL60" s="237"/>
      <c r="AM60" s="250"/>
      <c r="AN60" s="262"/>
      <c r="AO60" s="250"/>
      <c r="AP60" s="270" t="s">
        <v>101</v>
      </c>
      <c r="AQ60" s="120"/>
      <c r="AR60" s="139" t="str">
        <f t="shared" si="0"/>
        <v/>
      </c>
      <c r="AS60" s="126" t="str">
        <f t="shared" si="1"/>
        <v/>
      </c>
      <c r="AT60" s="132" t="str">
        <f t="shared" si="2"/>
        <v/>
      </c>
      <c r="AU60" s="140" t="str">
        <f t="shared" si="3"/>
        <v/>
      </c>
      <c r="AV60" s="126" t="str">
        <f t="shared" si="4"/>
        <v/>
      </c>
      <c r="AW60" s="133" t="str">
        <f t="shared" si="5"/>
        <v/>
      </c>
      <c r="AX60" s="139" t="str">
        <f t="shared" si="6"/>
        <v/>
      </c>
      <c r="AY60" s="126" t="str">
        <f t="shared" si="7"/>
        <v/>
      </c>
      <c r="AZ60" s="132" t="str">
        <f t="shared" si="8"/>
        <v/>
      </c>
      <c r="BB60" s="121"/>
      <c r="BC60" s="121"/>
      <c r="BD60" s="121"/>
      <c r="BE60" s="121"/>
      <c r="BF60" s="145" t="str">
        <f t="shared" si="9"/>
        <v>Afectat sau NU?</v>
      </c>
      <c r="BG60" s="126" t="str">
        <f t="shared" si="10"/>
        <v>-</v>
      </c>
      <c r="BH60" s="132" t="str">
        <f t="shared" si="11"/>
        <v>-</v>
      </c>
      <c r="BI60" s="146" t="str">
        <f t="shared" si="12"/>
        <v>Afectat sau NU?</v>
      </c>
      <c r="BJ60" s="126" t="str">
        <f t="shared" si="13"/>
        <v>-</v>
      </c>
      <c r="BK60" s="133" t="str">
        <f t="shared" si="14"/>
        <v>-</v>
      </c>
      <c r="BL60" s="145" t="str">
        <f t="shared" si="15"/>
        <v>Afectat sau NU?</v>
      </c>
      <c r="BM60" s="126" t="str">
        <f t="shared" si="16"/>
        <v>-</v>
      </c>
      <c r="BN60" s="132" t="str">
        <f t="shared" si="19"/>
        <v>-</v>
      </c>
      <c r="BO60" s="121"/>
      <c r="BP60" s="121"/>
    </row>
    <row r="61" spans="1:68" s="118" customFormat="1" ht="127.5" x14ac:dyDescent="0.25">
      <c r="A61" s="294">
        <f t="shared" si="20"/>
        <v>46</v>
      </c>
      <c r="B61" s="128" t="s">
        <v>124</v>
      </c>
      <c r="C61" s="128" t="s">
        <v>85</v>
      </c>
      <c r="D61" s="129" t="s">
        <v>114</v>
      </c>
      <c r="E61" s="128">
        <v>179230</v>
      </c>
      <c r="F61" s="128" t="s">
        <v>346</v>
      </c>
      <c r="G61" s="128" t="s">
        <v>172</v>
      </c>
      <c r="H61" s="30">
        <v>578545.56869700004</v>
      </c>
      <c r="I61" s="30">
        <v>319774.345439</v>
      </c>
      <c r="J61" s="30">
        <v>578545.56869700004</v>
      </c>
      <c r="K61" s="30">
        <v>319774.345439</v>
      </c>
      <c r="L61" s="128" t="s">
        <v>124</v>
      </c>
      <c r="M61" s="128" t="s">
        <v>124</v>
      </c>
      <c r="N61" s="128" t="s">
        <v>347</v>
      </c>
      <c r="O61" s="128" t="s">
        <v>348</v>
      </c>
      <c r="P61" s="128" t="s">
        <v>124</v>
      </c>
      <c r="Q61" s="128" t="s">
        <v>124</v>
      </c>
      <c r="R61" s="128" t="s">
        <v>124</v>
      </c>
      <c r="S61" s="128" t="s">
        <v>124</v>
      </c>
      <c r="T61" s="128" t="s">
        <v>134</v>
      </c>
      <c r="U61" s="128" t="s">
        <v>535</v>
      </c>
      <c r="V61" s="128" t="s">
        <v>219</v>
      </c>
      <c r="W61" s="128" t="s">
        <v>119</v>
      </c>
      <c r="X61" s="137"/>
      <c r="Y61" s="138"/>
      <c r="Z61" s="137"/>
      <c r="AA61" s="138"/>
      <c r="AB61" s="128" t="s">
        <v>97</v>
      </c>
      <c r="AC61" s="128"/>
      <c r="AD61" s="143"/>
      <c r="AE61" s="175"/>
      <c r="AF61" s="152"/>
      <c r="AG61" s="151"/>
      <c r="AH61" s="224"/>
      <c r="AI61" s="190"/>
      <c r="AJ61" s="152"/>
      <c r="AK61" s="151"/>
      <c r="AL61" s="237"/>
      <c r="AM61" s="250"/>
      <c r="AN61" s="262"/>
      <c r="AO61" s="250"/>
      <c r="AP61" s="270" t="s">
        <v>101</v>
      </c>
      <c r="AQ61" s="120"/>
      <c r="AR61" s="139" t="str">
        <f t="shared" si="0"/>
        <v/>
      </c>
      <c r="AS61" s="126" t="str">
        <f t="shared" si="1"/>
        <v/>
      </c>
      <c r="AT61" s="132" t="str">
        <f t="shared" si="2"/>
        <v/>
      </c>
      <c r="AU61" s="140" t="str">
        <f t="shared" si="3"/>
        <v/>
      </c>
      <c r="AV61" s="126" t="str">
        <f t="shared" si="4"/>
        <v/>
      </c>
      <c r="AW61" s="133" t="str">
        <f t="shared" si="5"/>
        <v/>
      </c>
      <c r="AX61" s="139" t="str">
        <f t="shared" si="6"/>
        <v/>
      </c>
      <c r="AY61" s="126" t="str">
        <f t="shared" si="7"/>
        <v/>
      </c>
      <c r="AZ61" s="132" t="str">
        <f t="shared" si="8"/>
        <v/>
      </c>
      <c r="BB61" s="121"/>
      <c r="BC61" s="121"/>
      <c r="BD61" s="121"/>
      <c r="BE61" s="121"/>
      <c r="BF61" s="145" t="str">
        <f t="shared" si="9"/>
        <v>Afectat sau NU?</v>
      </c>
      <c r="BG61" s="126" t="str">
        <f t="shared" si="10"/>
        <v>-</v>
      </c>
      <c r="BH61" s="132" t="str">
        <f t="shared" si="11"/>
        <v>-</v>
      </c>
      <c r="BI61" s="146" t="str">
        <f t="shared" si="12"/>
        <v>Afectat sau NU?</v>
      </c>
      <c r="BJ61" s="126" t="str">
        <f t="shared" si="13"/>
        <v>-</v>
      </c>
      <c r="BK61" s="133" t="str">
        <f t="shared" si="14"/>
        <v>-</v>
      </c>
      <c r="BL61" s="145" t="str">
        <f t="shared" si="15"/>
        <v>Afectat sau NU?</v>
      </c>
      <c r="BM61" s="126" t="str">
        <f t="shared" si="16"/>
        <v>-</v>
      </c>
      <c r="BN61" s="132" t="str">
        <f t="shared" si="19"/>
        <v>-</v>
      </c>
      <c r="BO61" s="121"/>
      <c r="BP61" s="121"/>
    </row>
    <row r="62" spans="1:68" s="118" customFormat="1" ht="25.5" x14ac:dyDescent="0.25">
      <c r="A62" s="294">
        <f t="shared" si="20"/>
        <v>47</v>
      </c>
      <c r="B62" s="128" t="s">
        <v>124</v>
      </c>
      <c r="C62" s="128" t="s">
        <v>85</v>
      </c>
      <c r="D62" s="129" t="s">
        <v>114</v>
      </c>
      <c r="E62" s="128">
        <v>179230</v>
      </c>
      <c r="F62" s="128" t="s">
        <v>346</v>
      </c>
      <c r="G62" s="128" t="s">
        <v>172</v>
      </c>
      <c r="H62" s="30">
        <v>579794.53651999997</v>
      </c>
      <c r="I62" s="30">
        <v>320163.29462</v>
      </c>
      <c r="J62" s="30">
        <v>579794.53651999997</v>
      </c>
      <c r="K62" s="30">
        <v>320163.29462</v>
      </c>
      <c r="L62" s="128" t="s">
        <v>124</v>
      </c>
      <c r="M62" s="128" t="s">
        <v>124</v>
      </c>
      <c r="N62" s="128" t="s">
        <v>349</v>
      </c>
      <c r="O62" s="128" t="s">
        <v>350</v>
      </c>
      <c r="P62" s="128" t="s">
        <v>124</v>
      </c>
      <c r="Q62" s="128" t="s">
        <v>124</v>
      </c>
      <c r="R62" s="128" t="s">
        <v>124</v>
      </c>
      <c r="S62" s="128" t="s">
        <v>124</v>
      </c>
      <c r="T62" s="128" t="s">
        <v>140</v>
      </c>
      <c r="U62" s="128" t="s">
        <v>513</v>
      </c>
      <c r="V62" s="128" t="s">
        <v>359</v>
      </c>
      <c r="W62" s="128" t="s">
        <v>119</v>
      </c>
      <c r="X62" s="137"/>
      <c r="Y62" s="138"/>
      <c r="Z62" s="137"/>
      <c r="AA62" s="138"/>
      <c r="AB62" s="128" t="s">
        <v>97</v>
      </c>
      <c r="AC62" s="128"/>
      <c r="AD62" s="143"/>
      <c r="AE62" s="175"/>
      <c r="AF62" s="152"/>
      <c r="AG62" s="151"/>
      <c r="AH62" s="224"/>
      <c r="AI62" s="190"/>
      <c r="AJ62" s="152"/>
      <c r="AK62" s="151"/>
      <c r="AL62" s="237"/>
      <c r="AM62" s="250"/>
      <c r="AN62" s="262"/>
      <c r="AO62" s="250"/>
      <c r="AP62" s="270" t="s">
        <v>101</v>
      </c>
      <c r="AQ62" s="120"/>
      <c r="AR62" s="139" t="str">
        <f t="shared" si="0"/>
        <v/>
      </c>
      <c r="AS62" s="126" t="str">
        <f t="shared" si="1"/>
        <v/>
      </c>
      <c r="AT62" s="132" t="str">
        <f t="shared" si="2"/>
        <v/>
      </c>
      <c r="AU62" s="140" t="str">
        <f t="shared" si="3"/>
        <v/>
      </c>
      <c r="AV62" s="126" t="str">
        <f t="shared" si="4"/>
        <v/>
      </c>
      <c r="AW62" s="133" t="str">
        <f t="shared" si="5"/>
        <v/>
      </c>
      <c r="AX62" s="139" t="str">
        <f t="shared" si="6"/>
        <v/>
      </c>
      <c r="AY62" s="126" t="str">
        <f t="shared" si="7"/>
        <v/>
      </c>
      <c r="AZ62" s="132" t="str">
        <f t="shared" si="8"/>
        <v/>
      </c>
      <c r="BB62" s="121"/>
      <c r="BC62" s="121"/>
      <c r="BD62" s="121"/>
      <c r="BE62" s="121"/>
      <c r="BF62" s="145" t="str">
        <f t="shared" si="9"/>
        <v>Afectat sau NU?</v>
      </c>
      <c r="BG62" s="126" t="str">
        <f t="shared" si="10"/>
        <v>-</v>
      </c>
      <c r="BH62" s="132" t="str">
        <f t="shared" si="11"/>
        <v>-</v>
      </c>
      <c r="BI62" s="146" t="str">
        <f t="shared" si="12"/>
        <v>Afectat sau NU?</v>
      </c>
      <c r="BJ62" s="126" t="str">
        <f t="shared" si="13"/>
        <v>-</v>
      </c>
      <c r="BK62" s="133" t="str">
        <f t="shared" si="14"/>
        <v>-</v>
      </c>
      <c r="BL62" s="145" t="str">
        <f t="shared" si="15"/>
        <v>Afectat sau NU?</v>
      </c>
      <c r="BM62" s="126" t="str">
        <f t="shared" si="16"/>
        <v>-</v>
      </c>
      <c r="BN62" s="132" t="str">
        <f t="shared" si="19"/>
        <v>-</v>
      </c>
      <c r="BO62" s="121"/>
      <c r="BP62" s="121"/>
    </row>
    <row r="63" spans="1:68" s="118" customFormat="1" ht="127.5" x14ac:dyDescent="0.25">
      <c r="A63" s="294">
        <f t="shared" si="20"/>
        <v>48</v>
      </c>
      <c r="B63" s="128" t="s">
        <v>124</v>
      </c>
      <c r="C63" s="128" t="s">
        <v>85</v>
      </c>
      <c r="D63" s="129" t="s">
        <v>114</v>
      </c>
      <c r="E63" s="128">
        <v>179392</v>
      </c>
      <c r="F63" s="128" t="s">
        <v>352</v>
      </c>
      <c r="G63" s="128" t="s">
        <v>172</v>
      </c>
      <c r="H63" s="30">
        <v>586543.50823778741</v>
      </c>
      <c r="I63" s="30">
        <v>317539.43114397832</v>
      </c>
      <c r="J63" s="30">
        <v>586543.50823778741</v>
      </c>
      <c r="K63" s="30">
        <v>317539.43114397832</v>
      </c>
      <c r="L63" s="128" t="s">
        <v>124</v>
      </c>
      <c r="M63" s="128" t="s">
        <v>124</v>
      </c>
      <c r="N63" s="128" t="s">
        <v>351</v>
      </c>
      <c r="O63" s="128" t="s">
        <v>352</v>
      </c>
      <c r="P63" s="128" t="s">
        <v>124</v>
      </c>
      <c r="Q63" s="128" t="s">
        <v>124</v>
      </c>
      <c r="R63" s="128" t="s">
        <v>124</v>
      </c>
      <c r="S63" s="128" t="s">
        <v>124</v>
      </c>
      <c r="T63" s="128" t="s">
        <v>134</v>
      </c>
      <c r="U63" s="128" t="s">
        <v>535</v>
      </c>
      <c r="V63" s="128" t="s">
        <v>219</v>
      </c>
      <c r="W63" s="128" t="s">
        <v>119</v>
      </c>
      <c r="X63" s="137"/>
      <c r="Y63" s="138"/>
      <c r="Z63" s="137"/>
      <c r="AA63" s="138"/>
      <c r="AB63" s="128" t="s">
        <v>97</v>
      </c>
      <c r="AC63" s="128"/>
      <c r="AD63" s="143"/>
      <c r="AE63" s="177"/>
      <c r="AF63" s="138"/>
      <c r="AG63" s="137"/>
      <c r="AH63" s="220"/>
      <c r="AI63" s="177"/>
      <c r="AJ63" s="138"/>
      <c r="AK63" s="137"/>
      <c r="AL63" s="231"/>
      <c r="AM63" s="246"/>
      <c r="AN63" s="258"/>
      <c r="AO63" s="246"/>
      <c r="AP63" s="274" t="s">
        <v>101</v>
      </c>
      <c r="AQ63" s="120"/>
      <c r="AR63" s="184" t="str">
        <f t="shared" si="0"/>
        <v/>
      </c>
      <c r="AS63" s="183" t="str">
        <f t="shared" si="1"/>
        <v/>
      </c>
      <c r="AT63" s="185" t="str">
        <f t="shared" si="2"/>
        <v/>
      </c>
      <c r="AU63" s="187" t="str">
        <f t="shared" si="3"/>
        <v/>
      </c>
      <c r="AV63" s="183" t="str">
        <f t="shared" si="4"/>
        <v/>
      </c>
      <c r="AW63" s="186" t="str">
        <f t="shared" si="5"/>
        <v/>
      </c>
      <c r="AX63" s="184" t="str">
        <f t="shared" si="6"/>
        <v/>
      </c>
      <c r="AY63" s="183" t="str">
        <f t="shared" si="7"/>
        <v/>
      </c>
      <c r="AZ63" s="185" t="str">
        <f t="shared" si="8"/>
        <v/>
      </c>
      <c r="BB63" s="121"/>
      <c r="BC63" s="121"/>
      <c r="BD63" s="121"/>
      <c r="BE63" s="121"/>
      <c r="BF63" s="145" t="str">
        <f t="shared" si="9"/>
        <v>Afectat sau NU?</v>
      </c>
      <c r="BG63" s="126" t="str">
        <f t="shared" si="10"/>
        <v>-</v>
      </c>
      <c r="BH63" s="132" t="str">
        <f t="shared" si="11"/>
        <v>-</v>
      </c>
      <c r="BI63" s="146" t="str">
        <f t="shared" si="12"/>
        <v>Afectat sau NU?</v>
      </c>
      <c r="BJ63" s="126" t="str">
        <f t="shared" si="13"/>
        <v>-</v>
      </c>
      <c r="BK63" s="133" t="str">
        <f t="shared" si="14"/>
        <v>-</v>
      </c>
      <c r="BL63" s="145" t="str">
        <f t="shared" si="15"/>
        <v>Afectat sau NU?</v>
      </c>
      <c r="BM63" s="126" t="str">
        <f t="shared" si="16"/>
        <v>-</v>
      </c>
      <c r="BN63" s="132" t="str">
        <f t="shared" si="19"/>
        <v>-</v>
      </c>
      <c r="BO63" s="121"/>
      <c r="BP63" s="121"/>
    </row>
    <row r="64" spans="1:68" s="118" customFormat="1" ht="127.5" x14ac:dyDescent="0.25">
      <c r="A64" s="294">
        <f t="shared" si="20"/>
        <v>49</v>
      </c>
      <c r="B64" s="128" t="s">
        <v>124</v>
      </c>
      <c r="C64" s="128" t="s">
        <v>85</v>
      </c>
      <c r="D64" s="129" t="s">
        <v>114</v>
      </c>
      <c r="E64" s="128">
        <v>105945</v>
      </c>
      <c r="F64" s="128" t="s">
        <v>354</v>
      </c>
      <c r="G64" s="128" t="s">
        <v>172</v>
      </c>
      <c r="H64" s="30">
        <v>588819.98324716836</v>
      </c>
      <c r="I64" s="30">
        <v>315459.76112233486</v>
      </c>
      <c r="J64" s="30">
        <v>588819.98324716836</v>
      </c>
      <c r="K64" s="30">
        <v>315459.76112233486</v>
      </c>
      <c r="L64" s="128" t="s">
        <v>124</v>
      </c>
      <c r="M64" s="128" t="s">
        <v>124</v>
      </c>
      <c r="N64" s="128" t="s">
        <v>353</v>
      </c>
      <c r="O64" s="128" t="s">
        <v>354</v>
      </c>
      <c r="P64" s="128" t="s">
        <v>124</v>
      </c>
      <c r="Q64" s="128" t="s">
        <v>124</v>
      </c>
      <c r="R64" s="128" t="s">
        <v>124</v>
      </c>
      <c r="S64" s="128" t="s">
        <v>124</v>
      </c>
      <c r="T64" s="128" t="s">
        <v>134</v>
      </c>
      <c r="U64" s="128" t="s">
        <v>535</v>
      </c>
      <c r="V64" s="128" t="s">
        <v>219</v>
      </c>
      <c r="W64" s="128" t="s">
        <v>119</v>
      </c>
      <c r="X64" s="137"/>
      <c r="Y64" s="138"/>
      <c r="Z64" s="137"/>
      <c r="AA64" s="138"/>
      <c r="AB64" s="128" t="s">
        <v>97</v>
      </c>
      <c r="AC64" s="128"/>
      <c r="AD64" s="143"/>
      <c r="AE64" s="190"/>
      <c r="AF64" s="152"/>
      <c r="AG64" s="151"/>
      <c r="AH64" s="224"/>
      <c r="AI64" s="190"/>
      <c r="AJ64" s="152"/>
      <c r="AK64" s="151"/>
      <c r="AL64" s="237"/>
      <c r="AM64" s="250"/>
      <c r="AN64" s="262"/>
      <c r="AO64" s="250"/>
      <c r="AP64" s="270" t="s">
        <v>101</v>
      </c>
      <c r="AQ64" s="120"/>
      <c r="AR64" s="139" t="str">
        <f t="shared" si="0"/>
        <v/>
      </c>
      <c r="AS64" s="126" t="str">
        <f t="shared" si="1"/>
        <v/>
      </c>
      <c r="AT64" s="132" t="str">
        <f t="shared" si="2"/>
        <v/>
      </c>
      <c r="AU64" s="140" t="str">
        <f t="shared" si="3"/>
        <v/>
      </c>
      <c r="AV64" s="126" t="str">
        <f t="shared" si="4"/>
        <v/>
      </c>
      <c r="AW64" s="133" t="str">
        <f t="shared" si="5"/>
        <v/>
      </c>
      <c r="AX64" s="139" t="str">
        <f t="shared" si="6"/>
        <v/>
      </c>
      <c r="AY64" s="126" t="str">
        <f t="shared" si="7"/>
        <v/>
      </c>
      <c r="AZ64" s="132" t="str">
        <f t="shared" si="8"/>
        <v/>
      </c>
      <c r="BB64" s="121"/>
      <c r="BC64" s="121"/>
      <c r="BD64" s="121"/>
      <c r="BE64" s="121"/>
      <c r="BF64" s="188" t="str">
        <f t="shared" si="9"/>
        <v>Afectat sau NU?</v>
      </c>
      <c r="BG64" s="183" t="str">
        <f t="shared" si="10"/>
        <v>-</v>
      </c>
      <c r="BH64" s="185" t="str">
        <f t="shared" si="11"/>
        <v>-</v>
      </c>
      <c r="BI64" s="189" t="str">
        <f t="shared" si="12"/>
        <v>Afectat sau NU?</v>
      </c>
      <c r="BJ64" s="183" t="str">
        <f t="shared" si="13"/>
        <v>-</v>
      </c>
      <c r="BK64" s="186" t="str">
        <f t="shared" si="14"/>
        <v>-</v>
      </c>
      <c r="BL64" s="188" t="str">
        <f t="shared" si="15"/>
        <v>Afectat sau NU?</v>
      </c>
      <c r="BM64" s="183" t="str">
        <f t="shared" si="16"/>
        <v>-</v>
      </c>
      <c r="BN64" s="185" t="str">
        <f t="shared" si="19"/>
        <v>-</v>
      </c>
      <c r="BO64" s="121"/>
      <c r="BP64" s="121"/>
    </row>
    <row r="65" spans="1:68" s="118" customFormat="1" ht="110.25" customHeight="1" thickBot="1" x14ac:dyDescent="0.3">
      <c r="A65" s="295">
        <f t="shared" si="20"/>
        <v>50</v>
      </c>
      <c r="B65" s="130" t="s">
        <v>124</v>
      </c>
      <c r="C65" s="130" t="s">
        <v>85</v>
      </c>
      <c r="D65" s="131" t="s">
        <v>114</v>
      </c>
      <c r="E65" s="130">
        <v>179418</v>
      </c>
      <c r="F65" s="130" t="s">
        <v>358</v>
      </c>
      <c r="G65" s="130" t="s">
        <v>172</v>
      </c>
      <c r="H65" s="31">
        <v>583320.47</v>
      </c>
      <c r="I65" s="31">
        <v>319854.25</v>
      </c>
      <c r="J65" s="31">
        <v>583320.47</v>
      </c>
      <c r="K65" s="31">
        <v>319854.25</v>
      </c>
      <c r="L65" s="130" t="s">
        <v>124</v>
      </c>
      <c r="M65" s="130" t="s">
        <v>124</v>
      </c>
      <c r="N65" s="130" t="s">
        <v>562</v>
      </c>
      <c r="O65" s="130" t="s">
        <v>563</v>
      </c>
      <c r="P65" s="130" t="s">
        <v>124</v>
      </c>
      <c r="Q65" s="130" t="s">
        <v>124</v>
      </c>
      <c r="R65" s="130" t="s">
        <v>124</v>
      </c>
      <c r="S65" s="130" t="s">
        <v>124</v>
      </c>
      <c r="T65" s="130" t="s">
        <v>134</v>
      </c>
      <c r="U65" s="363" t="s">
        <v>564</v>
      </c>
      <c r="V65" s="130" t="s">
        <v>366</v>
      </c>
      <c r="W65" s="130" t="s">
        <v>119</v>
      </c>
      <c r="X65" s="141"/>
      <c r="Y65" s="142"/>
      <c r="Z65" s="141"/>
      <c r="AA65" s="142"/>
      <c r="AB65" s="130" t="s">
        <v>97</v>
      </c>
      <c r="AC65" s="130"/>
      <c r="AD65" s="144"/>
      <c r="AE65" s="114"/>
      <c r="AF65" s="113"/>
      <c r="AG65" s="112"/>
      <c r="AH65" s="222"/>
      <c r="AI65" s="233"/>
      <c r="AJ65" s="113"/>
      <c r="AK65" s="112"/>
      <c r="AL65" s="234"/>
      <c r="AM65" s="248"/>
      <c r="AN65" s="260"/>
      <c r="AO65" s="248"/>
      <c r="AP65" s="271" t="s">
        <v>101</v>
      </c>
      <c r="AQ65" s="120"/>
      <c r="AR65" s="165" t="str">
        <f t="shared" si="0"/>
        <v/>
      </c>
      <c r="AS65" s="166" t="str">
        <f t="shared" si="1"/>
        <v/>
      </c>
      <c r="AT65" s="167" t="str">
        <f t="shared" si="2"/>
        <v/>
      </c>
      <c r="AU65" s="168" t="str">
        <f t="shared" si="3"/>
        <v/>
      </c>
      <c r="AV65" s="166" t="str">
        <f t="shared" si="4"/>
        <v/>
      </c>
      <c r="AW65" s="169" t="str">
        <f t="shared" si="5"/>
        <v/>
      </c>
      <c r="AX65" s="165" t="str">
        <f t="shared" si="6"/>
        <v/>
      </c>
      <c r="AY65" s="166" t="str">
        <f t="shared" si="7"/>
        <v/>
      </c>
      <c r="AZ65" s="167" t="str">
        <f t="shared" si="8"/>
        <v/>
      </c>
      <c r="BB65" s="121"/>
      <c r="BC65" s="121"/>
      <c r="BD65" s="121"/>
      <c r="BE65" s="121"/>
      <c r="BF65" s="173" t="str">
        <f t="shared" si="9"/>
        <v>Afectat sau NU?</v>
      </c>
      <c r="BG65" s="166" t="str">
        <f t="shared" si="10"/>
        <v>-</v>
      </c>
      <c r="BH65" s="167" t="str">
        <f t="shared" si="11"/>
        <v>-</v>
      </c>
      <c r="BI65" s="174" t="str">
        <f t="shared" si="12"/>
        <v>Afectat sau NU?</v>
      </c>
      <c r="BJ65" s="166" t="str">
        <f t="shared" si="13"/>
        <v>-</v>
      </c>
      <c r="BK65" s="169" t="str">
        <f t="shared" si="14"/>
        <v>-</v>
      </c>
      <c r="BL65" s="173" t="str">
        <f t="shared" si="15"/>
        <v>Afectat sau NU?</v>
      </c>
      <c r="BM65" s="166" t="str">
        <f t="shared" si="16"/>
        <v>-</v>
      </c>
      <c r="BN65" s="167" t="str">
        <f t="shared" si="19"/>
        <v>-</v>
      </c>
      <c r="BO65" s="121"/>
      <c r="BP65" s="121"/>
    </row>
    <row r="66" spans="1:68" s="118" customFormat="1" ht="63.75" x14ac:dyDescent="0.25">
      <c r="A66" s="147">
        <f t="shared" si="20"/>
        <v>51</v>
      </c>
      <c r="B66" s="148" t="s">
        <v>124</v>
      </c>
      <c r="C66" s="148" t="s">
        <v>85</v>
      </c>
      <c r="D66" s="149" t="s">
        <v>115</v>
      </c>
      <c r="E66" s="148">
        <v>13506</v>
      </c>
      <c r="F66" s="148" t="s">
        <v>384</v>
      </c>
      <c r="G66" s="148" t="s">
        <v>223</v>
      </c>
      <c r="H66" s="150">
        <v>506375.179</v>
      </c>
      <c r="I66" s="150">
        <v>420606.43400000001</v>
      </c>
      <c r="J66" s="150">
        <v>506375.179</v>
      </c>
      <c r="K66" s="150">
        <v>420606.43400000001</v>
      </c>
      <c r="L66" s="148" t="s">
        <v>124</v>
      </c>
      <c r="M66" s="148" t="s">
        <v>124</v>
      </c>
      <c r="N66" s="148" t="s">
        <v>367</v>
      </c>
      <c r="O66" s="148" t="s">
        <v>368</v>
      </c>
      <c r="P66" s="148" t="s">
        <v>124</v>
      </c>
      <c r="Q66" s="148" t="s">
        <v>124</v>
      </c>
      <c r="R66" s="148" t="s">
        <v>124</v>
      </c>
      <c r="S66" s="148" t="s">
        <v>124</v>
      </c>
      <c r="T66" s="148" t="s">
        <v>140</v>
      </c>
      <c r="U66" s="148" t="s">
        <v>513</v>
      </c>
      <c r="V66" s="148" t="s">
        <v>383</v>
      </c>
      <c r="W66" s="148" t="s">
        <v>733</v>
      </c>
      <c r="X66" s="151"/>
      <c r="Y66" s="152"/>
      <c r="Z66" s="151"/>
      <c r="AA66" s="152"/>
      <c r="AB66" s="148" t="s">
        <v>96</v>
      </c>
      <c r="AC66" s="148"/>
      <c r="AD66" s="154" t="s">
        <v>700</v>
      </c>
      <c r="AE66" s="108"/>
      <c r="AF66" s="136"/>
      <c r="AG66" s="135"/>
      <c r="AH66" s="219"/>
      <c r="AI66" s="176"/>
      <c r="AJ66" s="136"/>
      <c r="AK66" s="135"/>
      <c r="AL66" s="230"/>
      <c r="AM66" s="245"/>
      <c r="AN66" s="257"/>
      <c r="AO66" s="245"/>
      <c r="AP66" s="245" t="s">
        <v>734</v>
      </c>
      <c r="AQ66" s="120"/>
      <c r="AR66" s="160" t="str">
        <f t="shared" si="0"/>
        <v/>
      </c>
      <c r="AS66" s="161" t="str">
        <f t="shared" si="1"/>
        <v/>
      </c>
      <c r="AT66" s="162" t="str">
        <f t="shared" si="2"/>
        <v/>
      </c>
      <c r="AU66" s="163" t="str">
        <f t="shared" si="3"/>
        <v/>
      </c>
      <c r="AV66" s="161" t="str">
        <f t="shared" si="4"/>
        <v/>
      </c>
      <c r="AW66" s="164" t="str">
        <f t="shared" si="5"/>
        <v/>
      </c>
      <c r="AX66" s="160" t="str">
        <f t="shared" si="6"/>
        <v/>
      </c>
      <c r="AY66" s="161" t="str">
        <f t="shared" si="7"/>
        <v/>
      </c>
      <c r="AZ66" s="162" t="str">
        <f t="shared" si="8"/>
        <v/>
      </c>
      <c r="BB66" s="121"/>
      <c r="BC66" s="121"/>
      <c r="BD66" s="121"/>
      <c r="BE66" s="121"/>
      <c r="BF66" s="172" t="str">
        <f t="shared" si="9"/>
        <v>Afectat sau NU?</v>
      </c>
      <c r="BG66" s="161" t="str">
        <f t="shared" si="10"/>
        <v>-</v>
      </c>
      <c r="BH66" s="162" t="str">
        <f t="shared" si="11"/>
        <v>-</v>
      </c>
      <c r="BI66" s="677" t="str">
        <f t="shared" si="12"/>
        <v>Afectat sau NU?</v>
      </c>
      <c r="BJ66" s="161" t="str">
        <f t="shared" si="13"/>
        <v>-</v>
      </c>
      <c r="BK66" s="164" t="str">
        <f t="shared" si="14"/>
        <v>-</v>
      </c>
      <c r="BL66" s="172" t="str">
        <f t="shared" si="15"/>
        <v>Afectat sau NU?</v>
      </c>
      <c r="BM66" s="161" t="str">
        <f t="shared" si="16"/>
        <v>-</v>
      </c>
      <c r="BN66" s="162" t="str">
        <f t="shared" si="19"/>
        <v>-</v>
      </c>
      <c r="BO66" s="121"/>
      <c r="BP66" s="121"/>
    </row>
    <row r="67" spans="1:68" s="118" customFormat="1" ht="63.75" x14ac:dyDescent="0.25">
      <c r="A67" s="147">
        <f t="shared" si="20"/>
        <v>52</v>
      </c>
      <c r="B67" s="148" t="s">
        <v>124</v>
      </c>
      <c r="C67" s="148" t="s">
        <v>85</v>
      </c>
      <c r="D67" s="149" t="s">
        <v>115</v>
      </c>
      <c r="E67" s="148">
        <v>13506</v>
      </c>
      <c r="F67" s="148" t="s">
        <v>384</v>
      </c>
      <c r="G67" s="148" t="s">
        <v>223</v>
      </c>
      <c r="H67" s="150">
        <v>506435.56099999999</v>
      </c>
      <c r="I67" s="150">
        <v>420938.47100000002</v>
      </c>
      <c r="J67" s="150">
        <v>506435.56099999999</v>
      </c>
      <c r="K67" s="150">
        <v>420938.47100000002</v>
      </c>
      <c r="L67" s="128" t="s">
        <v>124</v>
      </c>
      <c r="M67" s="128" t="s">
        <v>124</v>
      </c>
      <c r="N67" s="148" t="s">
        <v>369</v>
      </c>
      <c r="O67" s="148" t="s">
        <v>381</v>
      </c>
      <c r="P67" s="128" t="s">
        <v>124</v>
      </c>
      <c r="Q67" s="128" t="s">
        <v>124</v>
      </c>
      <c r="R67" s="128" t="s">
        <v>124</v>
      </c>
      <c r="S67" s="128" t="s">
        <v>124</v>
      </c>
      <c r="T67" s="148" t="s">
        <v>140</v>
      </c>
      <c r="U67" s="148" t="s">
        <v>540</v>
      </c>
      <c r="V67" s="148" t="s">
        <v>385</v>
      </c>
      <c r="W67" s="148" t="s">
        <v>733</v>
      </c>
      <c r="X67" s="151"/>
      <c r="Y67" s="152"/>
      <c r="Z67" s="151"/>
      <c r="AA67" s="152"/>
      <c r="AB67" s="148" t="s">
        <v>96</v>
      </c>
      <c r="AC67" s="148"/>
      <c r="AD67" s="154" t="s">
        <v>700</v>
      </c>
      <c r="AE67" s="175"/>
      <c r="AF67" s="152"/>
      <c r="AG67" s="151"/>
      <c r="AH67" s="224"/>
      <c r="AI67" s="190"/>
      <c r="AJ67" s="152"/>
      <c r="AK67" s="151"/>
      <c r="AL67" s="237"/>
      <c r="AM67" s="250"/>
      <c r="AN67" s="262"/>
      <c r="AO67" s="250"/>
      <c r="AP67" s="270" t="s">
        <v>734</v>
      </c>
      <c r="AQ67" s="120"/>
      <c r="AR67" s="139" t="str">
        <f t="shared" si="0"/>
        <v/>
      </c>
      <c r="AS67" s="126" t="str">
        <f t="shared" si="1"/>
        <v/>
      </c>
      <c r="AT67" s="132" t="str">
        <f t="shared" si="2"/>
        <v/>
      </c>
      <c r="AU67" s="140" t="str">
        <f t="shared" si="3"/>
        <v/>
      </c>
      <c r="AV67" s="126" t="str">
        <f t="shared" si="4"/>
        <v/>
      </c>
      <c r="AW67" s="133" t="str">
        <f t="shared" si="5"/>
        <v/>
      </c>
      <c r="AX67" s="139" t="str">
        <f t="shared" si="6"/>
        <v/>
      </c>
      <c r="AY67" s="126" t="str">
        <f t="shared" si="7"/>
        <v/>
      </c>
      <c r="AZ67" s="132" t="str">
        <f t="shared" si="8"/>
        <v/>
      </c>
      <c r="BB67" s="121"/>
      <c r="BC67" s="121"/>
      <c r="BD67" s="121"/>
      <c r="BE67" s="121"/>
      <c r="BF67" s="145" t="str">
        <f t="shared" si="9"/>
        <v>Afectat sau NU?</v>
      </c>
      <c r="BG67" s="126" t="str">
        <f t="shared" si="10"/>
        <v>-</v>
      </c>
      <c r="BH67" s="132" t="str">
        <f t="shared" si="11"/>
        <v>-</v>
      </c>
      <c r="BI67" s="146" t="str">
        <f t="shared" si="12"/>
        <v>Afectat sau NU?</v>
      </c>
      <c r="BJ67" s="126" t="str">
        <f t="shared" si="13"/>
        <v>-</v>
      </c>
      <c r="BK67" s="133" t="str">
        <f t="shared" si="14"/>
        <v>-</v>
      </c>
      <c r="BL67" s="145" t="str">
        <f t="shared" si="15"/>
        <v>Afectat sau NU?</v>
      </c>
      <c r="BM67" s="126" t="str">
        <f t="shared" si="16"/>
        <v>-</v>
      </c>
      <c r="BN67" s="132" t="str">
        <f t="shared" si="19"/>
        <v>-</v>
      </c>
      <c r="BO67" s="121"/>
      <c r="BP67" s="121"/>
    </row>
    <row r="68" spans="1:68" s="118" customFormat="1" ht="63.75" x14ac:dyDescent="0.25">
      <c r="A68" s="147">
        <f t="shared" si="20"/>
        <v>53</v>
      </c>
      <c r="B68" s="148" t="s">
        <v>124</v>
      </c>
      <c r="C68" s="148" t="s">
        <v>85</v>
      </c>
      <c r="D68" s="149" t="s">
        <v>115</v>
      </c>
      <c r="E68" s="148">
        <v>13506</v>
      </c>
      <c r="F68" s="148" t="s">
        <v>384</v>
      </c>
      <c r="G68" s="148" t="s">
        <v>223</v>
      </c>
      <c r="H68" s="150">
        <v>506492.15500000003</v>
      </c>
      <c r="I68" s="150">
        <v>421280.19400000002</v>
      </c>
      <c r="J68" s="150">
        <v>506492.15500000003</v>
      </c>
      <c r="K68" s="150">
        <v>421280.19400000002</v>
      </c>
      <c r="L68" s="128" t="s">
        <v>124</v>
      </c>
      <c r="M68" s="128" t="s">
        <v>124</v>
      </c>
      <c r="N68" s="148" t="s">
        <v>370</v>
      </c>
      <c r="O68" s="148" t="s">
        <v>371</v>
      </c>
      <c r="P68" s="128" t="s">
        <v>124</v>
      </c>
      <c r="Q68" s="128" t="s">
        <v>124</v>
      </c>
      <c r="R68" s="128" t="s">
        <v>124</v>
      </c>
      <c r="S68" s="128" t="s">
        <v>124</v>
      </c>
      <c r="T68" s="148" t="s">
        <v>140</v>
      </c>
      <c r="U68" s="148"/>
      <c r="V68" s="148" t="s">
        <v>386</v>
      </c>
      <c r="W68" s="148" t="s">
        <v>733</v>
      </c>
      <c r="X68" s="151"/>
      <c r="Y68" s="152"/>
      <c r="Z68" s="151"/>
      <c r="AA68" s="152"/>
      <c r="AB68" s="148" t="s">
        <v>96</v>
      </c>
      <c r="AC68" s="148"/>
      <c r="AD68" s="154" t="s">
        <v>700</v>
      </c>
      <c r="AE68" s="175"/>
      <c r="AF68" s="152"/>
      <c r="AG68" s="151"/>
      <c r="AH68" s="224"/>
      <c r="AI68" s="190"/>
      <c r="AJ68" s="152"/>
      <c r="AK68" s="151"/>
      <c r="AL68" s="237"/>
      <c r="AM68" s="250"/>
      <c r="AN68" s="262"/>
      <c r="AO68" s="250"/>
      <c r="AP68" s="270" t="s">
        <v>734</v>
      </c>
      <c r="AQ68" s="120"/>
      <c r="AR68" s="139" t="str">
        <f t="shared" si="0"/>
        <v/>
      </c>
      <c r="AS68" s="126" t="str">
        <f t="shared" si="1"/>
        <v/>
      </c>
      <c r="AT68" s="132" t="str">
        <f t="shared" si="2"/>
        <v/>
      </c>
      <c r="AU68" s="140" t="str">
        <f t="shared" si="3"/>
        <v/>
      </c>
      <c r="AV68" s="126" t="str">
        <f t="shared" si="4"/>
        <v/>
      </c>
      <c r="AW68" s="133" t="str">
        <f t="shared" si="5"/>
        <v/>
      </c>
      <c r="AX68" s="139" t="str">
        <f t="shared" si="6"/>
        <v/>
      </c>
      <c r="AY68" s="126" t="str">
        <f t="shared" si="7"/>
        <v/>
      </c>
      <c r="AZ68" s="132" t="str">
        <f t="shared" si="8"/>
        <v/>
      </c>
      <c r="BB68" s="121"/>
      <c r="BC68" s="121"/>
      <c r="BD68" s="121"/>
      <c r="BE68" s="121"/>
      <c r="BF68" s="145" t="str">
        <f t="shared" si="9"/>
        <v>Afectat sau NU?</v>
      </c>
      <c r="BG68" s="126" t="str">
        <f t="shared" si="10"/>
        <v>-</v>
      </c>
      <c r="BH68" s="132" t="str">
        <f t="shared" si="11"/>
        <v>-</v>
      </c>
      <c r="BI68" s="146" t="str">
        <f t="shared" si="12"/>
        <v>Afectat sau NU?</v>
      </c>
      <c r="BJ68" s="126" t="str">
        <f t="shared" si="13"/>
        <v>-</v>
      </c>
      <c r="BK68" s="133" t="str">
        <f t="shared" si="14"/>
        <v>-</v>
      </c>
      <c r="BL68" s="145" t="str">
        <f t="shared" si="15"/>
        <v>Afectat sau NU?</v>
      </c>
      <c r="BM68" s="126" t="str">
        <f t="shared" si="16"/>
        <v>-</v>
      </c>
      <c r="BN68" s="132" t="str">
        <f t="shared" si="19"/>
        <v>-</v>
      </c>
      <c r="BO68" s="121"/>
      <c r="BP68" s="121"/>
    </row>
    <row r="69" spans="1:68" s="118" customFormat="1" ht="63.75" x14ac:dyDescent="0.25">
      <c r="A69" s="147">
        <f t="shared" si="20"/>
        <v>54</v>
      </c>
      <c r="B69" s="148" t="s">
        <v>124</v>
      </c>
      <c r="C69" s="148" t="s">
        <v>85</v>
      </c>
      <c r="D69" s="149" t="s">
        <v>115</v>
      </c>
      <c r="E69" s="148">
        <v>13506</v>
      </c>
      <c r="F69" s="148" t="s">
        <v>384</v>
      </c>
      <c r="G69" s="148" t="s">
        <v>223</v>
      </c>
      <c r="H69" s="150">
        <v>509108.28096399998</v>
      </c>
      <c r="I69" s="150">
        <v>421227.17672599998</v>
      </c>
      <c r="J69" s="150">
        <v>509108.28096399998</v>
      </c>
      <c r="K69" s="150">
        <v>421227.17672599998</v>
      </c>
      <c r="L69" s="128" t="s">
        <v>124</v>
      </c>
      <c r="M69" s="128" t="s">
        <v>124</v>
      </c>
      <c r="N69" s="148" t="s">
        <v>372</v>
      </c>
      <c r="O69" s="148" t="s">
        <v>373</v>
      </c>
      <c r="P69" s="128" t="s">
        <v>124</v>
      </c>
      <c r="Q69" s="128" t="s">
        <v>124</v>
      </c>
      <c r="R69" s="128" t="s">
        <v>124</v>
      </c>
      <c r="S69" s="128" t="s">
        <v>124</v>
      </c>
      <c r="T69" s="148" t="s">
        <v>140</v>
      </c>
      <c r="U69" s="148" t="s">
        <v>540</v>
      </c>
      <c r="V69" s="148" t="s">
        <v>385</v>
      </c>
      <c r="W69" s="148" t="s">
        <v>733</v>
      </c>
      <c r="X69" s="151"/>
      <c r="Y69" s="152"/>
      <c r="Z69" s="151"/>
      <c r="AA69" s="152"/>
      <c r="AB69" s="148" t="s">
        <v>96</v>
      </c>
      <c r="AC69" s="148"/>
      <c r="AD69" s="154" t="s">
        <v>700</v>
      </c>
      <c r="AE69" s="175"/>
      <c r="AF69" s="152"/>
      <c r="AG69" s="151"/>
      <c r="AH69" s="224"/>
      <c r="AI69" s="190"/>
      <c r="AJ69" s="152"/>
      <c r="AK69" s="151"/>
      <c r="AL69" s="237"/>
      <c r="AM69" s="250"/>
      <c r="AN69" s="262"/>
      <c r="AO69" s="250"/>
      <c r="AP69" s="270" t="s">
        <v>734</v>
      </c>
      <c r="AQ69" s="120"/>
      <c r="AR69" s="139" t="str">
        <f t="shared" si="0"/>
        <v/>
      </c>
      <c r="AS69" s="126" t="str">
        <f t="shared" si="1"/>
        <v/>
      </c>
      <c r="AT69" s="132" t="str">
        <f t="shared" si="2"/>
        <v/>
      </c>
      <c r="AU69" s="140" t="str">
        <f t="shared" si="3"/>
        <v/>
      </c>
      <c r="AV69" s="126" t="str">
        <f t="shared" si="4"/>
        <v/>
      </c>
      <c r="AW69" s="133" t="str">
        <f t="shared" si="5"/>
        <v/>
      </c>
      <c r="AX69" s="139" t="str">
        <f t="shared" si="6"/>
        <v/>
      </c>
      <c r="AY69" s="126" t="str">
        <f t="shared" si="7"/>
        <v/>
      </c>
      <c r="AZ69" s="132" t="str">
        <f t="shared" si="8"/>
        <v/>
      </c>
      <c r="BB69" s="121"/>
      <c r="BC69" s="121"/>
      <c r="BD69" s="121"/>
      <c r="BE69" s="121"/>
      <c r="BF69" s="145" t="str">
        <f t="shared" si="9"/>
        <v>Afectat sau NU?</v>
      </c>
      <c r="BG69" s="126" t="str">
        <f t="shared" si="10"/>
        <v>-</v>
      </c>
      <c r="BH69" s="132" t="str">
        <f t="shared" si="11"/>
        <v>-</v>
      </c>
      <c r="BI69" s="146" t="str">
        <f t="shared" si="12"/>
        <v>Afectat sau NU?</v>
      </c>
      <c r="BJ69" s="126" t="str">
        <f t="shared" si="13"/>
        <v>-</v>
      </c>
      <c r="BK69" s="133" t="str">
        <f t="shared" si="14"/>
        <v>-</v>
      </c>
      <c r="BL69" s="145" t="str">
        <f t="shared" si="15"/>
        <v>Afectat sau NU?</v>
      </c>
      <c r="BM69" s="126" t="str">
        <f t="shared" si="16"/>
        <v>-</v>
      </c>
      <c r="BN69" s="132" t="str">
        <f t="shared" si="19"/>
        <v>-</v>
      </c>
      <c r="BO69" s="121"/>
      <c r="BP69" s="121"/>
    </row>
    <row r="70" spans="1:68" s="118" customFormat="1" ht="63.75" x14ac:dyDescent="0.25">
      <c r="A70" s="147">
        <f t="shared" si="20"/>
        <v>55</v>
      </c>
      <c r="B70" s="148" t="s">
        <v>124</v>
      </c>
      <c r="C70" s="148" t="s">
        <v>85</v>
      </c>
      <c r="D70" s="149" t="s">
        <v>115</v>
      </c>
      <c r="E70" s="148">
        <v>13506</v>
      </c>
      <c r="F70" s="148" t="s">
        <v>384</v>
      </c>
      <c r="G70" s="148" t="s">
        <v>223</v>
      </c>
      <c r="H70" s="150">
        <v>509108.28096399998</v>
      </c>
      <c r="I70" s="150">
        <v>421227.17672599998</v>
      </c>
      <c r="J70" s="150">
        <v>509108.28096399998</v>
      </c>
      <c r="K70" s="150">
        <v>421227.17672599998</v>
      </c>
      <c r="L70" s="128" t="s">
        <v>124</v>
      </c>
      <c r="M70" s="128" t="s">
        <v>124</v>
      </c>
      <c r="N70" s="148" t="s">
        <v>374</v>
      </c>
      <c r="O70" s="148" t="s">
        <v>376</v>
      </c>
      <c r="P70" s="128" t="s">
        <v>124</v>
      </c>
      <c r="Q70" s="128" t="s">
        <v>124</v>
      </c>
      <c r="R70" s="128" t="s">
        <v>124</v>
      </c>
      <c r="S70" s="128" t="s">
        <v>124</v>
      </c>
      <c r="T70" s="148" t="s">
        <v>140</v>
      </c>
      <c r="U70" s="148" t="s">
        <v>513</v>
      </c>
      <c r="V70" s="148" t="s">
        <v>388</v>
      </c>
      <c r="W70" s="148" t="s">
        <v>733</v>
      </c>
      <c r="X70" s="151"/>
      <c r="Y70" s="152"/>
      <c r="Z70" s="151"/>
      <c r="AA70" s="152"/>
      <c r="AB70" s="148" t="s">
        <v>96</v>
      </c>
      <c r="AC70" s="148"/>
      <c r="AD70" s="154" t="s">
        <v>700</v>
      </c>
      <c r="AE70" s="175"/>
      <c r="AF70" s="152"/>
      <c r="AG70" s="151"/>
      <c r="AH70" s="224"/>
      <c r="AI70" s="190"/>
      <c r="AJ70" s="152"/>
      <c r="AK70" s="151"/>
      <c r="AL70" s="237"/>
      <c r="AM70" s="250"/>
      <c r="AN70" s="262"/>
      <c r="AO70" s="250"/>
      <c r="AP70" s="270" t="s">
        <v>734</v>
      </c>
      <c r="AQ70" s="120"/>
      <c r="AR70" s="139" t="str">
        <f t="shared" si="0"/>
        <v/>
      </c>
      <c r="AS70" s="126" t="str">
        <f t="shared" si="1"/>
        <v/>
      </c>
      <c r="AT70" s="132" t="str">
        <f t="shared" si="2"/>
        <v/>
      </c>
      <c r="AU70" s="140" t="str">
        <f t="shared" si="3"/>
        <v/>
      </c>
      <c r="AV70" s="126" t="str">
        <f t="shared" si="4"/>
        <v/>
      </c>
      <c r="AW70" s="133" t="str">
        <f t="shared" si="5"/>
        <v/>
      </c>
      <c r="AX70" s="139" t="str">
        <f t="shared" si="6"/>
        <v/>
      </c>
      <c r="AY70" s="126" t="str">
        <f t="shared" si="7"/>
        <v/>
      </c>
      <c r="AZ70" s="132" t="str">
        <f t="shared" si="8"/>
        <v/>
      </c>
      <c r="BB70" s="121"/>
      <c r="BC70" s="121"/>
      <c r="BD70" s="121"/>
      <c r="BE70" s="121"/>
      <c r="BF70" s="145" t="str">
        <f t="shared" si="9"/>
        <v>Afectat sau NU?</v>
      </c>
      <c r="BG70" s="126" t="str">
        <f t="shared" si="10"/>
        <v>-</v>
      </c>
      <c r="BH70" s="132" t="str">
        <f t="shared" si="11"/>
        <v>-</v>
      </c>
      <c r="BI70" s="146" t="str">
        <f t="shared" si="12"/>
        <v>Afectat sau NU?</v>
      </c>
      <c r="BJ70" s="126" t="str">
        <f t="shared" si="13"/>
        <v>-</v>
      </c>
      <c r="BK70" s="133" t="str">
        <f t="shared" si="14"/>
        <v>-</v>
      </c>
      <c r="BL70" s="145" t="str">
        <f t="shared" si="15"/>
        <v>Afectat sau NU?</v>
      </c>
      <c r="BM70" s="126" t="str">
        <f t="shared" si="16"/>
        <v>-</v>
      </c>
      <c r="BN70" s="132" t="str">
        <f t="shared" si="19"/>
        <v>-</v>
      </c>
      <c r="BO70" s="121"/>
      <c r="BP70" s="121"/>
    </row>
    <row r="71" spans="1:68" s="118" customFormat="1" ht="140.25" x14ac:dyDescent="0.25">
      <c r="A71" s="147">
        <f t="shared" si="20"/>
        <v>56</v>
      </c>
      <c r="B71" s="148" t="s">
        <v>124</v>
      </c>
      <c r="C71" s="148" t="s">
        <v>85</v>
      </c>
      <c r="D71" s="149" t="s">
        <v>115</v>
      </c>
      <c r="E71" s="148">
        <v>13533</v>
      </c>
      <c r="F71" s="148" t="s">
        <v>387</v>
      </c>
      <c r="G71" s="148" t="s">
        <v>223</v>
      </c>
      <c r="H71" s="150">
        <v>509108.28096399998</v>
      </c>
      <c r="I71" s="150">
        <v>421227.17672599998</v>
      </c>
      <c r="J71" s="150">
        <v>509108.28096399998</v>
      </c>
      <c r="K71" s="150">
        <v>421227.17672599998</v>
      </c>
      <c r="L71" s="128" t="s">
        <v>124</v>
      </c>
      <c r="M71" s="128" t="s">
        <v>124</v>
      </c>
      <c r="N71" s="148" t="s">
        <v>375</v>
      </c>
      <c r="O71" s="148" t="s">
        <v>382</v>
      </c>
      <c r="P71" s="128" t="s">
        <v>124</v>
      </c>
      <c r="Q71" s="128" t="s">
        <v>124</v>
      </c>
      <c r="R71" s="128" t="s">
        <v>124</v>
      </c>
      <c r="S71" s="128" t="s">
        <v>124</v>
      </c>
      <c r="T71" s="148" t="s">
        <v>134</v>
      </c>
      <c r="U71" s="148" t="s">
        <v>713</v>
      </c>
      <c r="V71" s="148" t="s">
        <v>219</v>
      </c>
      <c r="W71" s="148" t="s">
        <v>733</v>
      </c>
      <c r="X71" s="151"/>
      <c r="Y71" s="152"/>
      <c r="Z71" s="151"/>
      <c r="AA71" s="152"/>
      <c r="AB71" s="148" t="s">
        <v>96</v>
      </c>
      <c r="AC71" s="148"/>
      <c r="AD71" s="154" t="s">
        <v>700</v>
      </c>
      <c r="AE71" s="175"/>
      <c r="AF71" s="152"/>
      <c r="AG71" s="151"/>
      <c r="AH71" s="224"/>
      <c r="AI71" s="190"/>
      <c r="AJ71" s="152"/>
      <c r="AK71" s="151"/>
      <c r="AL71" s="237"/>
      <c r="AM71" s="250"/>
      <c r="AN71" s="262"/>
      <c r="AO71" s="250"/>
      <c r="AP71" s="270" t="s">
        <v>734</v>
      </c>
      <c r="AQ71" s="120"/>
      <c r="AR71" s="139" t="str">
        <f t="shared" si="0"/>
        <v/>
      </c>
      <c r="AS71" s="126" t="str">
        <f t="shared" si="1"/>
        <v/>
      </c>
      <c r="AT71" s="132" t="str">
        <f t="shared" si="2"/>
        <v/>
      </c>
      <c r="AU71" s="140" t="str">
        <f t="shared" si="3"/>
        <v/>
      </c>
      <c r="AV71" s="126" t="str">
        <f t="shared" si="4"/>
        <v/>
      </c>
      <c r="AW71" s="133" t="str">
        <f t="shared" si="5"/>
        <v/>
      </c>
      <c r="AX71" s="139" t="str">
        <f t="shared" si="6"/>
        <v/>
      </c>
      <c r="AY71" s="126" t="str">
        <f t="shared" si="7"/>
        <v/>
      </c>
      <c r="AZ71" s="132" t="str">
        <f t="shared" si="8"/>
        <v/>
      </c>
      <c r="BB71" s="121"/>
      <c r="BC71" s="121"/>
      <c r="BD71" s="121"/>
      <c r="BE71" s="121"/>
      <c r="BF71" s="145" t="str">
        <f t="shared" si="9"/>
        <v>Afectat sau NU?</v>
      </c>
      <c r="BG71" s="126" t="str">
        <f t="shared" si="10"/>
        <v>-</v>
      </c>
      <c r="BH71" s="132" t="str">
        <f t="shared" si="11"/>
        <v>-</v>
      </c>
      <c r="BI71" s="146" t="str">
        <f t="shared" si="12"/>
        <v>Afectat sau NU?</v>
      </c>
      <c r="BJ71" s="126" t="str">
        <f t="shared" si="13"/>
        <v>-</v>
      </c>
      <c r="BK71" s="133" t="str">
        <f t="shared" si="14"/>
        <v>-</v>
      </c>
      <c r="BL71" s="145" t="str">
        <f t="shared" si="15"/>
        <v>Afectat sau NU?</v>
      </c>
      <c r="BM71" s="126" t="str">
        <f t="shared" si="16"/>
        <v>-</v>
      </c>
      <c r="BN71" s="132" t="str">
        <f t="shared" si="19"/>
        <v>-</v>
      </c>
      <c r="BO71" s="121"/>
      <c r="BP71" s="121"/>
    </row>
    <row r="72" spans="1:68" s="118" customFormat="1" ht="140.25" x14ac:dyDescent="0.25">
      <c r="A72" s="147">
        <f t="shared" si="20"/>
        <v>57</v>
      </c>
      <c r="B72" s="148" t="s">
        <v>124</v>
      </c>
      <c r="C72" s="148" t="s">
        <v>85</v>
      </c>
      <c r="D72" s="149" t="s">
        <v>115</v>
      </c>
      <c r="E72" s="148">
        <v>13506</v>
      </c>
      <c r="F72" s="148" t="s">
        <v>384</v>
      </c>
      <c r="G72" s="148" t="s">
        <v>223</v>
      </c>
      <c r="H72" s="150">
        <v>504544.17111499998</v>
      </c>
      <c r="I72" s="150">
        <v>418845.73154000001</v>
      </c>
      <c r="J72" s="150">
        <v>504544.17111499998</v>
      </c>
      <c r="K72" s="150">
        <v>418845.73154000001</v>
      </c>
      <c r="L72" s="128" t="s">
        <v>124</v>
      </c>
      <c r="M72" s="128" t="s">
        <v>124</v>
      </c>
      <c r="N72" s="148" t="s">
        <v>377</v>
      </c>
      <c r="O72" s="148" t="s">
        <v>378</v>
      </c>
      <c r="P72" s="128" t="s">
        <v>124</v>
      </c>
      <c r="Q72" s="128" t="s">
        <v>124</v>
      </c>
      <c r="R72" s="128" t="s">
        <v>124</v>
      </c>
      <c r="S72" s="128" t="s">
        <v>124</v>
      </c>
      <c r="T72" s="148" t="s">
        <v>134</v>
      </c>
      <c r="U72" s="148" t="s">
        <v>713</v>
      </c>
      <c r="V72" s="148" t="s">
        <v>219</v>
      </c>
      <c r="W72" s="148" t="s">
        <v>733</v>
      </c>
      <c r="X72" s="151"/>
      <c r="Y72" s="152"/>
      <c r="Z72" s="151"/>
      <c r="AA72" s="152"/>
      <c r="AB72" s="148" t="s">
        <v>96</v>
      </c>
      <c r="AC72" s="148"/>
      <c r="AD72" s="154" t="s">
        <v>700</v>
      </c>
      <c r="AE72" s="175"/>
      <c r="AF72" s="152"/>
      <c r="AG72" s="151"/>
      <c r="AH72" s="224"/>
      <c r="AI72" s="190"/>
      <c r="AJ72" s="152"/>
      <c r="AK72" s="151"/>
      <c r="AL72" s="237"/>
      <c r="AM72" s="250"/>
      <c r="AN72" s="262"/>
      <c r="AO72" s="250"/>
      <c r="AP72" s="270" t="s">
        <v>734</v>
      </c>
      <c r="AQ72" s="120"/>
      <c r="AR72" s="139" t="str">
        <f t="shared" si="0"/>
        <v/>
      </c>
      <c r="AS72" s="126" t="str">
        <f t="shared" si="1"/>
        <v/>
      </c>
      <c r="AT72" s="132" t="str">
        <f t="shared" si="2"/>
        <v/>
      </c>
      <c r="AU72" s="140" t="str">
        <f t="shared" si="3"/>
        <v/>
      </c>
      <c r="AV72" s="126" t="str">
        <f t="shared" si="4"/>
        <v/>
      </c>
      <c r="AW72" s="133" t="str">
        <f t="shared" si="5"/>
        <v/>
      </c>
      <c r="AX72" s="139" t="str">
        <f t="shared" si="6"/>
        <v/>
      </c>
      <c r="AY72" s="126" t="str">
        <f t="shared" si="7"/>
        <v/>
      </c>
      <c r="AZ72" s="132" t="str">
        <f t="shared" si="8"/>
        <v/>
      </c>
      <c r="BB72" s="121"/>
      <c r="BC72" s="121"/>
      <c r="BD72" s="121"/>
      <c r="BE72" s="121"/>
      <c r="BF72" s="145" t="str">
        <f t="shared" si="9"/>
        <v>Afectat sau NU?</v>
      </c>
      <c r="BG72" s="126" t="str">
        <f t="shared" si="10"/>
        <v>-</v>
      </c>
      <c r="BH72" s="132" t="str">
        <f t="shared" si="11"/>
        <v>-</v>
      </c>
      <c r="BI72" s="146" t="str">
        <f t="shared" si="12"/>
        <v>Afectat sau NU?</v>
      </c>
      <c r="BJ72" s="126" t="str">
        <f t="shared" si="13"/>
        <v>-</v>
      </c>
      <c r="BK72" s="133" t="str">
        <f t="shared" si="14"/>
        <v>-</v>
      </c>
      <c r="BL72" s="145" t="str">
        <f t="shared" si="15"/>
        <v>Afectat sau NU?</v>
      </c>
      <c r="BM72" s="126" t="str">
        <f t="shared" si="16"/>
        <v>-</v>
      </c>
      <c r="BN72" s="132" t="str">
        <f t="shared" si="19"/>
        <v>-</v>
      </c>
      <c r="BO72" s="121"/>
      <c r="BP72" s="121"/>
    </row>
    <row r="73" spans="1:68" s="118" customFormat="1" ht="140.25" x14ac:dyDescent="0.25">
      <c r="A73" s="147">
        <f t="shared" si="20"/>
        <v>58</v>
      </c>
      <c r="B73" s="148" t="s">
        <v>124</v>
      </c>
      <c r="C73" s="148" t="s">
        <v>85</v>
      </c>
      <c r="D73" s="149" t="s">
        <v>115</v>
      </c>
      <c r="E73" s="148">
        <v>16917</v>
      </c>
      <c r="F73" s="148" t="s">
        <v>380</v>
      </c>
      <c r="G73" s="148" t="s">
        <v>223</v>
      </c>
      <c r="H73" s="150">
        <v>505375.83399999997</v>
      </c>
      <c r="I73" s="150">
        <v>421813.47600000002</v>
      </c>
      <c r="J73" s="150">
        <v>505375.83399999997</v>
      </c>
      <c r="K73" s="150">
        <v>421813.47600000002</v>
      </c>
      <c r="L73" s="128" t="s">
        <v>124</v>
      </c>
      <c r="M73" s="128" t="s">
        <v>124</v>
      </c>
      <c r="N73" s="148" t="s">
        <v>379</v>
      </c>
      <c r="O73" s="148" t="s">
        <v>380</v>
      </c>
      <c r="P73" s="128" t="s">
        <v>124</v>
      </c>
      <c r="Q73" s="128" t="s">
        <v>124</v>
      </c>
      <c r="R73" s="128" t="s">
        <v>124</v>
      </c>
      <c r="S73" s="128" t="s">
        <v>124</v>
      </c>
      <c r="T73" s="148" t="s">
        <v>134</v>
      </c>
      <c r="U73" s="148" t="s">
        <v>713</v>
      </c>
      <c r="V73" s="148" t="s">
        <v>219</v>
      </c>
      <c r="W73" s="148" t="s">
        <v>733</v>
      </c>
      <c r="X73" s="151"/>
      <c r="Y73" s="152"/>
      <c r="Z73" s="151"/>
      <c r="AA73" s="152"/>
      <c r="AB73" s="148" t="s">
        <v>96</v>
      </c>
      <c r="AC73" s="148"/>
      <c r="AD73" s="154" t="s">
        <v>700</v>
      </c>
      <c r="AE73" s="175"/>
      <c r="AF73" s="152"/>
      <c r="AG73" s="151"/>
      <c r="AH73" s="224"/>
      <c r="AI73" s="190"/>
      <c r="AJ73" s="152"/>
      <c r="AK73" s="151"/>
      <c r="AL73" s="237"/>
      <c r="AM73" s="250"/>
      <c r="AN73" s="262"/>
      <c r="AO73" s="250"/>
      <c r="AP73" s="270" t="s">
        <v>734</v>
      </c>
      <c r="AQ73" s="120"/>
      <c r="AR73" s="139" t="str">
        <f t="shared" si="0"/>
        <v/>
      </c>
      <c r="AS73" s="126" t="str">
        <f t="shared" si="1"/>
        <v/>
      </c>
      <c r="AT73" s="132" t="str">
        <f t="shared" si="2"/>
        <v/>
      </c>
      <c r="AU73" s="140" t="str">
        <f t="shared" si="3"/>
        <v/>
      </c>
      <c r="AV73" s="126" t="str">
        <f t="shared" si="4"/>
        <v/>
      </c>
      <c r="AW73" s="133" t="str">
        <f t="shared" si="5"/>
        <v/>
      </c>
      <c r="AX73" s="139" t="str">
        <f t="shared" si="6"/>
        <v/>
      </c>
      <c r="AY73" s="126" t="str">
        <f t="shared" si="7"/>
        <v/>
      </c>
      <c r="AZ73" s="132" t="str">
        <f t="shared" si="8"/>
        <v/>
      </c>
      <c r="BB73" s="121"/>
      <c r="BC73" s="121"/>
      <c r="BD73" s="121"/>
      <c r="BE73" s="121"/>
      <c r="BF73" s="145" t="str">
        <f t="shared" si="9"/>
        <v>Afectat sau NU?</v>
      </c>
      <c r="BG73" s="126" t="str">
        <f t="shared" si="10"/>
        <v>-</v>
      </c>
      <c r="BH73" s="132" t="str">
        <f t="shared" si="11"/>
        <v>-</v>
      </c>
      <c r="BI73" s="146" t="str">
        <f t="shared" si="12"/>
        <v>Afectat sau NU?</v>
      </c>
      <c r="BJ73" s="126" t="str">
        <f t="shared" si="13"/>
        <v>-</v>
      </c>
      <c r="BK73" s="133" t="str">
        <f t="shared" si="14"/>
        <v>-</v>
      </c>
      <c r="BL73" s="145" t="str">
        <f t="shared" si="15"/>
        <v>Afectat sau NU?</v>
      </c>
      <c r="BM73" s="126" t="str">
        <f t="shared" si="16"/>
        <v>-</v>
      </c>
      <c r="BN73" s="132" t="str">
        <f t="shared" si="19"/>
        <v>-</v>
      </c>
      <c r="BO73" s="121"/>
      <c r="BP73" s="121"/>
    </row>
    <row r="74" spans="1:68" s="118" customFormat="1" ht="140.25" x14ac:dyDescent="0.25">
      <c r="A74" s="147">
        <f t="shared" si="20"/>
        <v>59</v>
      </c>
      <c r="B74" s="128" t="s">
        <v>124</v>
      </c>
      <c r="C74" s="128" t="s">
        <v>85</v>
      </c>
      <c r="D74" s="129" t="s">
        <v>115</v>
      </c>
      <c r="E74" s="128">
        <v>41630</v>
      </c>
      <c r="F74" s="128" t="s">
        <v>285</v>
      </c>
      <c r="G74" s="128" t="s">
        <v>98</v>
      </c>
      <c r="H74" s="30">
        <v>523056.64230800001</v>
      </c>
      <c r="I74" s="30">
        <v>457084.35658999998</v>
      </c>
      <c r="J74" s="30">
        <v>523056.64230800001</v>
      </c>
      <c r="K74" s="30">
        <v>457084.35658999998</v>
      </c>
      <c r="L74" s="128" t="s">
        <v>124</v>
      </c>
      <c r="M74" s="128" t="s">
        <v>124</v>
      </c>
      <c r="N74" s="128" t="s">
        <v>283</v>
      </c>
      <c r="O74" s="128" t="s">
        <v>285</v>
      </c>
      <c r="P74" s="128" t="s">
        <v>124</v>
      </c>
      <c r="Q74" s="128" t="s">
        <v>124</v>
      </c>
      <c r="R74" s="128" t="s">
        <v>124</v>
      </c>
      <c r="S74" s="128" t="s">
        <v>124</v>
      </c>
      <c r="T74" s="128" t="s">
        <v>134</v>
      </c>
      <c r="U74" s="148" t="s">
        <v>713</v>
      </c>
      <c r="V74" s="128" t="s">
        <v>219</v>
      </c>
      <c r="W74" s="148" t="s">
        <v>733</v>
      </c>
      <c r="X74" s="137"/>
      <c r="Y74" s="138"/>
      <c r="Z74" s="137"/>
      <c r="AA74" s="138"/>
      <c r="AB74" s="128" t="s">
        <v>98</v>
      </c>
      <c r="AC74" s="128"/>
      <c r="AD74" s="154" t="s">
        <v>700</v>
      </c>
      <c r="AE74" s="115"/>
      <c r="AF74" s="138"/>
      <c r="AG74" s="137"/>
      <c r="AH74" s="220"/>
      <c r="AI74" s="177"/>
      <c r="AJ74" s="138"/>
      <c r="AK74" s="137"/>
      <c r="AL74" s="231"/>
      <c r="AM74" s="246"/>
      <c r="AN74" s="258"/>
      <c r="AO74" s="246"/>
      <c r="AP74" s="270" t="s">
        <v>716</v>
      </c>
      <c r="AQ74" s="120"/>
      <c r="AR74" s="139" t="str">
        <f t="shared" si="0"/>
        <v/>
      </c>
      <c r="AS74" s="126" t="str">
        <f t="shared" si="1"/>
        <v/>
      </c>
      <c r="AT74" s="132" t="str">
        <f t="shared" si="2"/>
        <v/>
      </c>
      <c r="AU74" s="140" t="str">
        <f t="shared" si="3"/>
        <v/>
      </c>
      <c r="AV74" s="126" t="str">
        <f t="shared" si="4"/>
        <v/>
      </c>
      <c r="AW74" s="133" t="str">
        <f t="shared" si="5"/>
        <v/>
      </c>
      <c r="AX74" s="139" t="str">
        <f t="shared" si="6"/>
        <v/>
      </c>
      <c r="AY74" s="126" t="str">
        <f t="shared" si="7"/>
        <v/>
      </c>
      <c r="AZ74" s="132" t="str">
        <f t="shared" si="8"/>
        <v/>
      </c>
      <c r="BB74" s="121"/>
      <c r="BC74" s="121"/>
      <c r="BD74" s="121"/>
      <c r="BE74" s="121"/>
      <c r="BF74" s="145" t="str">
        <f t="shared" si="9"/>
        <v>Afectat sau NU?</v>
      </c>
      <c r="BG74" s="126" t="str">
        <f t="shared" si="10"/>
        <v>-</v>
      </c>
      <c r="BH74" s="132" t="str">
        <f t="shared" si="11"/>
        <v>-</v>
      </c>
      <c r="BI74" s="146" t="str">
        <f t="shared" si="12"/>
        <v>Afectat sau NU?</v>
      </c>
      <c r="BJ74" s="126" t="str">
        <f t="shared" si="13"/>
        <v>-</v>
      </c>
      <c r="BK74" s="133" t="str">
        <f t="shared" si="14"/>
        <v>-</v>
      </c>
      <c r="BL74" s="145" t="str">
        <f t="shared" si="15"/>
        <v>Afectat sau NU?</v>
      </c>
      <c r="BM74" s="126" t="str">
        <f t="shared" si="16"/>
        <v>-</v>
      </c>
      <c r="BN74" s="132" t="str">
        <f t="shared" si="19"/>
        <v>-</v>
      </c>
      <c r="BO74" s="121"/>
      <c r="BP74" s="121"/>
    </row>
    <row r="75" spans="1:68" s="118" customFormat="1" ht="63.75" x14ac:dyDescent="0.25">
      <c r="A75" s="147">
        <f t="shared" si="20"/>
        <v>60</v>
      </c>
      <c r="B75" s="128" t="s">
        <v>124</v>
      </c>
      <c r="C75" s="128" t="s">
        <v>85</v>
      </c>
      <c r="D75" s="129" t="s">
        <v>115</v>
      </c>
      <c r="E75" s="128">
        <v>40508</v>
      </c>
      <c r="F75" s="128" t="s">
        <v>289</v>
      </c>
      <c r="G75" s="128" t="s">
        <v>98</v>
      </c>
      <c r="H75" s="30">
        <v>525537.90700000001</v>
      </c>
      <c r="I75" s="30">
        <v>451706.17499999999</v>
      </c>
      <c r="J75" s="30">
        <v>525537.90700000001</v>
      </c>
      <c r="K75" s="30">
        <v>451706.17499999999</v>
      </c>
      <c r="L75" s="128" t="s">
        <v>124</v>
      </c>
      <c r="M75" s="128" t="s">
        <v>124</v>
      </c>
      <c r="N75" s="128" t="s">
        <v>286</v>
      </c>
      <c r="O75" s="128" t="s">
        <v>287</v>
      </c>
      <c r="P75" s="128" t="s">
        <v>124</v>
      </c>
      <c r="Q75" s="128" t="s">
        <v>124</v>
      </c>
      <c r="R75" s="128" t="s">
        <v>124</v>
      </c>
      <c r="S75" s="128" t="s">
        <v>124</v>
      </c>
      <c r="T75" s="128" t="s">
        <v>140</v>
      </c>
      <c r="U75" s="128" t="s">
        <v>466</v>
      </c>
      <c r="V75" s="128" t="s">
        <v>288</v>
      </c>
      <c r="W75" s="148" t="s">
        <v>733</v>
      </c>
      <c r="X75" s="137"/>
      <c r="Y75" s="138"/>
      <c r="Z75" s="137"/>
      <c r="AA75" s="138"/>
      <c r="AB75" s="128" t="s">
        <v>98</v>
      </c>
      <c r="AC75" s="128"/>
      <c r="AD75" s="154" t="s">
        <v>700</v>
      </c>
      <c r="AE75" s="115"/>
      <c r="AF75" s="138"/>
      <c r="AG75" s="137"/>
      <c r="AH75" s="220"/>
      <c r="AI75" s="177"/>
      <c r="AJ75" s="138"/>
      <c r="AK75" s="137"/>
      <c r="AL75" s="231"/>
      <c r="AM75" s="246"/>
      <c r="AN75" s="258"/>
      <c r="AO75" s="246"/>
      <c r="AP75" s="270" t="s">
        <v>716</v>
      </c>
      <c r="AQ75" s="120"/>
      <c r="AR75" s="139" t="str">
        <f t="shared" si="0"/>
        <v/>
      </c>
      <c r="AS75" s="126" t="str">
        <f t="shared" si="1"/>
        <v/>
      </c>
      <c r="AT75" s="132" t="str">
        <f t="shared" si="2"/>
        <v/>
      </c>
      <c r="AU75" s="140" t="str">
        <f t="shared" si="3"/>
        <v/>
      </c>
      <c r="AV75" s="126" t="str">
        <f t="shared" si="4"/>
        <v/>
      </c>
      <c r="AW75" s="133" t="str">
        <f t="shared" si="5"/>
        <v/>
      </c>
      <c r="AX75" s="139" t="str">
        <f t="shared" si="6"/>
        <v/>
      </c>
      <c r="AY75" s="126" t="str">
        <f t="shared" si="7"/>
        <v/>
      </c>
      <c r="AZ75" s="132" t="str">
        <f t="shared" si="8"/>
        <v/>
      </c>
      <c r="BB75" s="121"/>
      <c r="BC75" s="121"/>
      <c r="BD75" s="121"/>
      <c r="BE75" s="121"/>
      <c r="BF75" s="145" t="str">
        <f t="shared" si="9"/>
        <v>Afectat sau NU?</v>
      </c>
      <c r="BG75" s="126" t="str">
        <f t="shared" si="10"/>
        <v>-</v>
      </c>
      <c r="BH75" s="132" t="str">
        <f t="shared" si="11"/>
        <v>-</v>
      </c>
      <c r="BI75" s="146" t="str">
        <f t="shared" si="12"/>
        <v>Afectat sau NU?</v>
      </c>
      <c r="BJ75" s="126" t="str">
        <f t="shared" si="13"/>
        <v>-</v>
      </c>
      <c r="BK75" s="133" t="str">
        <f t="shared" si="14"/>
        <v>-</v>
      </c>
      <c r="BL75" s="145" t="str">
        <f t="shared" si="15"/>
        <v>Afectat sau NU?</v>
      </c>
      <c r="BM75" s="126" t="str">
        <f t="shared" si="16"/>
        <v>-</v>
      </c>
      <c r="BN75" s="132" t="str">
        <f t="shared" si="19"/>
        <v>-</v>
      </c>
      <c r="BO75" s="121"/>
      <c r="BP75" s="121"/>
    </row>
    <row r="76" spans="1:68" s="118" customFormat="1" ht="89.25" x14ac:dyDescent="0.25">
      <c r="A76" s="147">
        <f t="shared" si="20"/>
        <v>61</v>
      </c>
      <c r="B76" s="128" t="s">
        <v>124</v>
      </c>
      <c r="C76" s="128" t="s">
        <v>85</v>
      </c>
      <c r="D76" s="129" t="s">
        <v>115</v>
      </c>
      <c r="E76" s="128">
        <v>41480</v>
      </c>
      <c r="F76" s="128" t="s">
        <v>291</v>
      </c>
      <c r="G76" s="128" t="s">
        <v>98</v>
      </c>
      <c r="H76" s="30">
        <v>520679.86340593785</v>
      </c>
      <c r="I76" s="30">
        <v>445316.53378087026</v>
      </c>
      <c r="J76" s="30">
        <v>520679.86340593785</v>
      </c>
      <c r="K76" s="30">
        <v>445316.53378087026</v>
      </c>
      <c r="L76" s="128" t="s">
        <v>124</v>
      </c>
      <c r="M76" s="128" t="s">
        <v>124</v>
      </c>
      <c r="N76" s="128" t="s">
        <v>280</v>
      </c>
      <c r="O76" s="128" t="s">
        <v>284</v>
      </c>
      <c r="P76" s="128" t="s">
        <v>124</v>
      </c>
      <c r="Q76" s="128" t="s">
        <v>124</v>
      </c>
      <c r="R76" s="128" t="s">
        <v>124</v>
      </c>
      <c r="S76" s="128" t="s">
        <v>124</v>
      </c>
      <c r="T76" s="128" t="s">
        <v>134</v>
      </c>
      <c r="U76" s="128" t="s">
        <v>720</v>
      </c>
      <c r="V76" s="128" t="s">
        <v>290</v>
      </c>
      <c r="W76" s="148" t="s">
        <v>733</v>
      </c>
      <c r="X76" s="137"/>
      <c r="Y76" s="138"/>
      <c r="Z76" s="137"/>
      <c r="AA76" s="138"/>
      <c r="AB76" s="128" t="s">
        <v>98</v>
      </c>
      <c r="AC76" s="128"/>
      <c r="AD76" s="154" t="s">
        <v>700</v>
      </c>
      <c r="AE76" s="115"/>
      <c r="AF76" s="138"/>
      <c r="AG76" s="137"/>
      <c r="AH76" s="220"/>
      <c r="AI76" s="177"/>
      <c r="AJ76" s="138"/>
      <c r="AK76" s="137"/>
      <c r="AL76" s="231"/>
      <c r="AM76" s="246"/>
      <c r="AN76" s="258"/>
      <c r="AO76" s="246"/>
      <c r="AP76" s="270" t="s">
        <v>716</v>
      </c>
      <c r="AQ76" s="120"/>
      <c r="AR76" s="139" t="str">
        <f t="shared" si="0"/>
        <v/>
      </c>
      <c r="AS76" s="126" t="str">
        <f t="shared" si="1"/>
        <v/>
      </c>
      <c r="AT76" s="132" t="str">
        <f t="shared" si="2"/>
        <v/>
      </c>
      <c r="AU76" s="140" t="str">
        <f t="shared" si="3"/>
        <v/>
      </c>
      <c r="AV76" s="126" t="str">
        <f t="shared" si="4"/>
        <v/>
      </c>
      <c r="AW76" s="133" t="str">
        <f t="shared" si="5"/>
        <v/>
      </c>
      <c r="AX76" s="139" t="str">
        <f t="shared" si="6"/>
        <v/>
      </c>
      <c r="AY76" s="126" t="str">
        <f t="shared" si="7"/>
        <v/>
      </c>
      <c r="AZ76" s="132" t="str">
        <f t="shared" si="8"/>
        <v/>
      </c>
      <c r="BB76" s="121"/>
      <c r="BC76" s="121"/>
      <c r="BD76" s="121"/>
      <c r="BE76" s="121"/>
      <c r="BF76" s="145" t="str">
        <f t="shared" si="9"/>
        <v>Afectat sau NU?</v>
      </c>
      <c r="BG76" s="126" t="str">
        <f t="shared" si="10"/>
        <v>-</v>
      </c>
      <c r="BH76" s="132" t="str">
        <f t="shared" si="11"/>
        <v>-</v>
      </c>
      <c r="BI76" s="146" t="str">
        <f t="shared" si="12"/>
        <v>Afectat sau NU?</v>
      </c>
      <c r="BJ76" s="126" t="str">
        <f t="shared" si="13"/>
        <v>-</v>
      </c>
      <c r="BK76" s="133" t="str">
        <f t="shared" si="14"/>
        <v>-</v>
      </c>
      <c r="BL76" s="145" t="str">
        <f t="shared" si="15"/>
        <v>Afectat sau NU?</v>
      </c>
      <c r="BM76" s="126" t="str">
        <f t="shared" si="16"/>
        <v>-</v>
      </c>
      <c r="BN76" s="132" t="str">
        <f t="shared" si="19"/>
        <v>-</v>
      </c>
      <c r="BO76" s="121"/>
      <c r="BP76" s="121"/>
    </row>
    <row r="77" spans="1:68" s="118" customFormat="1" ht="140.25" x14ac:dyDescent="0.25">
      <c r="A77" s="147">
        <f t="shared" si="20"/>
        <v>62</v>
      </c>
      <c r="B77" s="128" t="s">
        <v>124</v>
      </c>
      <c r="C77" s="128" t="s">
        <v>85</v>
      </c>
      <c r="D77" s="129" t="s">
        <v>115</v>
      </c>
      <c r="E77" s="128">
        <v>16356</v>
      </c>
      <c r="F77" s="128" t="s">
        <v>293</v>
      </c>
      <c r="G77" s="128" t="s">
        <v>223</v>
      </c>
      <c r="H77" s="30">
        <v>515779.41327671334</v>
      </c>
      <c r="I77" s="30">
        <v>434408.46333483607</v>
      </c>
      <c r="J77" s="30">
        <v>515779.41327671334</v>
      </c>
      <c r="K77" s="30">
        <v>434408.46333483607</v>
      </c>
      <c r="L77" s="128" t="s">
        <v>124</v>
      </c>
      <c r="M77" s="128" t="s">
        <v>124</v>
      </c>
      <c r="N77" s="128" t="s">
        <v>281</v>
      </c>
      <c r="O77" s="128" t="s">
        <v>293</v>
      </c>
      <c r="P77" s="128" t="s">
        <v>124</v>
      </c>
      <c r="Q77" s="128" t="s">
        <v>124</v>
      </c>
      <c r="R77" s="128" t="s">
        <v>124</v>
      </c>
      <c r="S77" s="128" t="s">
        <v>124</v>
      </c>
      <c r="T77" s="128" t="s">
        <v>134</v>
      </c>
      <c r="U77" s="148" t="s">
        <v>713</v>
      </c>
      <c r="V77" s="128" t="s">
        <v>219</v>
      </c>
      <c r="W77" s="148" t="s">
        <v>733</v>
      </c>
      <c r="X77" s="137"/>
      <c r="Y77" s="138"/>
      <c r="Z77" s="137"/>
      <c r="AA77" s="138"/>
      <c r="AB77" s="128" t="s">
        <v>98</v>
      </c>
      <c r="AC77" s="128"/>
      <c r="AD77" s="154" t="s">
        <v>700</v>
      </c>
      <c r="AE77" s="115"/>
      <c r="AF77" s="138"/>
      <c r="AG77" s="137"/>
      <c r="AH77" s="220"/>
      <c r="AI77" s="177"/>
      <c r="AJ77" s="138"/>
      <c r="AK77" s="137"/>
      <c r="AL77" s="231"/>
      <c r="AM77" s="246"/>
      <c r="AN77" s="258"/>
      <c r="AO77" s="246"/>
      <c r="AP77" s="270" t="s">
        <v>716</v>
      </c>
      <c r="AQ77" s="120"/>
      <c r="AR77" s="139" t="str">
        <f t="shared" si="0"/>
        <v/>
      </c>
      <c r="AS77" s="126" t="str">
        <f t="shared" si="1"/>
        <v/>
      </c>
      <c r="AT77" s="132" t="str">
        <f t="shared" si="2"/>
        <v/>
      </c>
      <c r="AU77" s="140" t="str">
        <f t="shared" si="3"/>
        <v/>
      </c>
      <c r="AV77" s="126" t="str">
        <f t="shared" si="4"/>
        <v/>
      </c>
      <c r="AW77" s="133" t="str">
        <f t="shared" si="5"/>
        <v/>
      </c>
      <c r="AX77" s="139" t="str">
        <f t="shared" si="6"/>
        <v/>
      </c>
      <c r="AY77" s="126" t="str">
        <f t="shared" si="7"/>
        <v/>
      </c>
      <c r="AZ77" s="132" t="str">
        <f t="shared" si="8"/>
        <v/>
      </c>
      <c r="BB77" s="121"/>
      <c r="BC77" s="121"/>
      <c r="BD77" s="121"/>
      <c r="BE77" s="121"/>
      <c r="BF77" s="145" t="str">
        <f t="shared" si="9"/>
        <v>Afectat sau NU?</v>
      </c>
      <c r="BG77" s="126" t="str">
        <f t="shared" si="10"/>
        <v>-</v>
      </c>
      <c r="BH77" s="132" t="str">
        <f t="shared" si="11"/>
        <v>-</v>
      </c>
      <c r="BI77" s="146" t="str">
        <f t="shared" si="12"/>
        <v>Afectat sau NU?</v>
      </c>
      <c r="BJ77" s="126" t="str">
        <f t="shared" si="13"/>
        <v>-</v>
      </c>
      <c r="BK77" s="133" t="str">
        <f t="shared" si="14"/>
        <v>-</v>
      </c>
      <c r="BL77" s="145" t="str">
        <f t="shared" si="15"/>
        <v>Afectat sau NU?</v>
      </c>
      <c r="BM77" s="126" t="str">
        <f t="shared" si="16"/>
        <v>-</v>
      </c>
      <c r="BN77" s="132" t="str">
        <f t="shared" si="19"/>
        <v>-</v>
      </c>
      <c r="BO77" s="121"/>
      <c r="BP77" s="121"/>
    </row>
    <row r="78" spans="1:68" s="118" customFormat="1" ht="141" thickBot="1" x14ac:dyDescent="0.3">
      <c r="A78" s="110">
        <f t="shared" si="20"/>
        <v>63</v>
      </c>
      <c r="B78" s="130" t="s">
        <v>124</v>
      </c>
      <c r="C78" s="130" t="s">
        <v>85</v>
      </c>
      <c r="D78" s="131" t="s">
        <v>115</v>
      </c>
      <c r="E78" s="130">
        <v>42272</v>
      </c>
      <c r="F78" s="130" t="s">
        <v>292</v>
      </c>
      <c r="G78" s="130" t="s">
        <v>223</v>
      </c>
      <c r="H78" s="31">
        <v>514200.63511999999</v>
      </c>
      <c r="I78" s="31">
        <v>431834.68708800001</v>
      </c>
      <c r="J78" s="31">
        <v>514200.63511999999</v>
      </c>
      <c r="K78" s="31">
        <v>431834.68708800001</v>
      </c>
      <c r="L78" s="130" t="s">
        <v>124</v>
      </c>
      <c r="M78" s="130" t="s">
        <v>124</v>
      </c>
      <c r="N78" s="130" t="s">
        <v>282</v>
      </c>
      <c r="O78" s="130" t="s">
        <v>292</v>
      </c>
      <c r="P78" s="130" t="s">
        <v>124</v>
      </c>
      <c r="Q78" s="130" t="s">
        <v>124</v>
      </c>
      <c r="R78" s="130" t="s">
        <v>124</v>
      </c>
      <c r="S78" s="130" t="s">
        <v>124</v>
      </c>
      <c r="T78" s="130" t="s">
        <v>134</v>
      </c>
      <c r="U78" s="148" t="s">
        <v>713</v>
      </c>
      <c r="V78" s="130" t="s">
        <v>219</v>
      </c>
      <c r="W78" s="148" t="s">
        <v>733</v>
      </c>
      <c r="X78" s="141"/>
      <c r="Y78" s="142"/>
      <c r="Z78" s="141"/>
      <c r="AA78" s="142"/>
      <c r="AB78" s="130" t="s">
        <v>98</v>
      </c>
      <c r="AC78" s="130"/>
      <c r="AD78" s="154" t="s">
        <v>700</v>
      </c>
      <c r="AE78" s="46"/>
      <c r="AF78" s="142"/>
      <c r="AG78" s="141"/>
      <c r="AH78" s="221"/>
      <c r="AI78" s="178"/>
      <c r="AJ78" s="142"/>
      <c r="AK78" s="141"/>
      <c r="AL78" s="232"/>
      <c r="AM78" s="247"/>
      <c r="AN78" s="259"/>
      <c r="AO78" s="247"/>
      <c r="AP78" s="270" t="s">
        <v>716</v>
      </c>
      <c r="AQ78" s="120"/>
      <c r="AR78" s="165" t="str">
        <f t="shared" si="0"/>
        <v/>
      </c>
      <c r="AS78" s="166" t="str">
        <f t="shared" si="1"/>
        <v/>
      </c>
      <c r="AT78" s="167" t="str">
        <f t="shared" si="2"/>
        <v/>
      </c>
      <c r="AU78" s="168" t="str">
        <f t="shared" si="3"/>
        <v/>
      </c>
      <c r="AV78" s="166" t="str">
        <f t="shared" si="4"/>
        <v/>
      </c>
      <c r="AW78" s="169" t="str">
        <f t="shared" si="5"/>
        <v/>
      </c>
      <c r="AX78" s="165" t="str">
        <f t="shared" si="6"/>
        <v/>
      </c>
      <c r="AY78" s="166" t="str">
        <f t="shared" si="7"/>
        <v/>
      </c>
      <c r="AZ78" s="167" t="str">
        <f t="shared" si="8"/>
        <v/>
      </c>
      <c r="BB78" s="121"/>
      <c r="BC78" s="121"/>
      <c r="BD78" s="121"/>
      <c r="BE78" s="121"/>
      <c r="BF78" s="173" t="str">
        <f t="shared" si="9"/>
        <v>Afectat sau NU?</v>
      </c>
      <c r="BG78" s="166" t="str">
        <f t="shared" si="10"/>
        <v>-</v>
      </c>
      <c r="BH78" s="167" t="str">
        <f t="shared" si="11"/>
        <v>-</v>
      </c>
      <c r="BI78" s="174" t="str">
        <f t="shared" si="12"/>
        <v>Afectat sau NU?</v>
      </c>
      <c r="BJ78" s="166" t="str">
        <f t="shared" si="13"/>
        <v>-</v>
      </c>
      <c r="BK78" s="169" t="str">
        <f t="shared" si="14"/>
        <v>-</v>
      </c>
      <c r="BL78" s="173" t="str">
        <f t="shared" si="15"/>
        <v>Afectat sau NU?</v>
      </c>
      <c r="BM78" s="166" t="str">
        <f t="shared" si="16"/>
        <v>-</v>
      </c>
      <c r="BN78" s="167" t="str">
        <f t="shared" si="19"/>
        <v>-</v>
      </c>
      <c r="BO78" s="121"/>
      <c r="BP78" s="121"/>
    </row>
    <row r="79" spans="1:68" s="118" customFormat="1" ht="38.25" x14ac:dyDescent="0.25">
      <c r="A79" s="134">
        <f t="shared" si="20"/>
        <v>64</v>
      </c>
      <c r="B79" s="127" t="s">
        <v>124</v>
      </c>
      <c r="C79" s="127" t="s">
        <v>85</v>
      </c>
      <c r="D79" s="153" t="s">
        <v>116</v>
      </c>
      <c r="E79" s="127">
        <v>85591</v>
      </c>
      <c r="F79" s="127" t="s">
        <v>409</v>
      </c>
      <c r="G79" s="127" t="s">
        <v>272</v>
      </c>
      <c r="H79" s="65">
        <v>498017.44019400002</v>
      </c>
      <c r="I79" s="65">
        <v>528594.777107</v>
      </c>
      <c r="J79" s="65">
        <v>498017.44019400002</v>
      </c>
      <c r="K79" s="65">
        <v>528594.777107</v>
      </c>
      <c r="L79" s="127" t="s">
        <v>124</v>
      </c>
      <c r="M79" s="127" t="s">
        <v>124</v>
      </c>
      <c r="N79" s="127" t="s">
        <v>400</v>
      </c>
      <c r="O79" s="127" t="s">
        <v>406</v>
      </c>
      <c r="P79" s="127" t="s">
        <v>124</v>
      </c>
      <c r="Q79" s="127" t="s">
        <v>124</v>
      </c>
      <c r="R79" s="127" t="s">
        <v>124</v>
      </c>
      <c r="S79" s="127" t="s">
        <v>124</v>
      </c>
      <c r="T79" s="127" t="s">
        <v>134</v>
      </c>
      <c r="U79" s="127" t="s">
        <v>539</v>
      </c>
      <c r="V79" s="191" t="s">
        <v>408</v>
      </c>
      <c r="W79" s="127" t="s">
        <v>206</v>
      </c>
      <c r="X79" s="108"/>
      <c r="Y79" s="136"/>
      <c r="Z79" s="135"/>
      <c r="AA79" s="136"/>
      <c r="AB79" s="127" t="s">
        <v>98</v>
      </c>
      <c r="AC79" s="109"/>
      <c r="AD79" s="125"/>
      <c r="AE79" s="176"/>
      <c r="AF79" s="136"/>
      <c r="AG79" s="135"/>
      <c r="AH79" s="219"/>
      <c r="AI79" s="176"/>
      <c r="AJ79" s="136"/>
      <c r="AK79" s="135"/>
      <c r="AL79" s="230"/>
      <c r="AM79" s="245"/>
      <c r="AN79" s="257"/>
      <c r="AO79" s="245"/>
      <c r="AP79" s="269" t="s">
        <v>101</v>
      </c>
      <c r="AQ79" s="120"/>
      <c r="AR79" s="160" t="str">
        <f t="shared" si="0"/>
        <v/>
      </c>
      <c r="AS79" s="161" t="str">
        <f t="shared" si="1"/>
        <v/>
      </c>
      <c r="AT79" s="162" t="str">
        <f t="shared" si="2"/>
        <v/>
      </c>
      <c r="AU79" s="163" t="str">
        <f t="shared" si="3"/>
        <v/>
      </c>
      <c r="AV79" s="161" t="str">
        <f t="shared" si="4"/>
        <v/>
      </c>
      <c r="AW79" s="164" t="str">
        <f t="shared" si="5"/>
        <v/>
      </c>
      <c r="AX79" s="160" t="str">
        <f t="shared" si="6"/>
        <v/>
      </c>
      <c r="AY79" s="161" t="str">
        <f t="shared" si="7"/>
        <v/>
      </c>
      <c r="AZ79" s="162" t="str">
        <f t="shared" si="8"/>
        <v/>
      </c>
      <c r="BB79" s="121"/>
      <c r="BC79" s="121"/>
      <c r="BD79" s="121"/>
      <c r="BE79" s="121"/>
      <c r="BF79" s="172" t="str">
        <f t="shared" si="9"/>
        <v>Afectat sau NU?</v>
      </c>
      <c r="BG79" s="161" t="str">
        <f t="shared" si="10"/>
        <v>-</v>
      </c>
      <c r="BH79" s="162" t="str">
        <f t="shared" si="11"/>
        <v>-</v>
      </c>
      <c r="BI79" s="677" t="str">
        <f t="shared" si="12"/>
        <v>Afectat sau NU?</v>
      </c>
      <c r="BJ79" s="161" t="str">
        <f t="shared" si="13"/>
        <v>-</v>
      </c>
      <c r="BK79" s="164" t="str">
        <f t="shared" si="14"/>
        <v>-</v>
      </c>
      <c r="BL79" s="172" t="str">
        <f t="shared" si="15"/>
        <v>Afectat sau NU?</v>
      </c>
      <c r="BM79" s="161" t="str">
        <f t="shared" si="16"/>
        <v>-</v>
      </c>
      <c r="BN79" s="162" t="str">
        <f t="shared" si="19"/>
        <v>-</v>
      </c>
      <c r="BO79" s="121"/>
      <c r="BP79" s="121"/>
    </row>
    <row r="80" spans="1:68" s="118" customFormat="1" ht="38.25" x14ac:dyDescent="0.25">
      <c r="A80" s="147">
        <f t="shared" si="20"/>
        <v>65</v>
      </c>
      <c r="B80" s="148" t="s">
        <v>124</v>
      </c>
      <c r="C80" s="148" t="s">
        <v>85</v>
      </c>
      <c r="D80" s="149" t="s">
        <v>116</v>
      </c>
      <c r="E80" s="148">
        <v>85591</v>
      </c>
      <c r="F80" s="148" t="s">
        <v>409</v>
      </c>
      <c r="G80" s="148" t="s">
        <v>272</v>
      </c>
      <c r="H80" s="150">
        <v>498017.44019400002</v>
      </c>
      <c r="I80" s="150">
        <v>528594.777107</v>
      </c>
      <c r="J80" s="150">
        <v>498017.44019400002</v>
      </c>
      <c r="K80" s="150">
        <v>528594.777107</v>
      </c>
      <c r="L80" s="128" t="s">
        <v>124</v>
      </c>
      <c r="M80" s="128" t="s">
        <v>124</v>
      </c>
      <c r="N80" s="148" t="s">
        <v>390</v>
      </c>
      <c r="O80" s="148" t="s">
        <v>407</v>
      </c>
      <c r="P80" s="128" t="s">
        <v>124</v>
      </c>
      <c r="Q80" s="128" t="s">
        <v>124</v>
      </c>
      <c r="R80" s="128" t="s">
        <v>124</v>
      </c>
      <c r="S80" s="128" t="s">
        <v>124</v>
      </c>
      <c r="T80" s="148" t="s">
        <v>134</v>
      </c>
      <c r="U80" s="148" t="s">
        <v>539</v>
      </c>
      <c r="V80" s="148" t="s">
        <v>408</v>
      </c>
      <c r="W80" s="148" t="s">
        <v>206</v>
      </c>
      <c r="X80" s="151"/>
      <c r="Y80" s="152"/>
      <c r="Z80" s="151"/>
      <c r="AA80" s="152"/>
      <c r="AB80" s="148" t="s">
        <v>98</v>
      </c>
      <c r="AC80" s="148"/>
      <c r="AD80" s="154"/>
      <c r="AE80" s="190"/>
      <c r="AF80" s="152"/>
      <c r="AG80" s="151"/>
      <c r="AH80" s="224"/>
      <c r="AI80" s="190"/>
      <c r="AJ80" s="152"/>
      <c r="AK80" s="151"/>
      <c r="AL80" s="237"/>
      <c r="AM80" s="250"/>
      <c r="AN80" s="262"/>
      <c r="AO80" s="250"/>
      <c r="AP80" s="270" t="s">
        <v>101</v>
      </c>
      <c r="AQ80" s="120"/>
      <c r="AR80" s="139" t="str">
        <f t="shared" ref="AR80:AR143" si="21">IF(B80="X",IF(AN80="","Afectat sau NU?",IF(AN80="DA",IF(((AK80+AL80)-(AE80+AF80))*24&lt;-720,"Neinformat",((AK80+AL80)-(AE80+AF80))*24),"Nu a fost afectat producator/consumator")),"")</f>
        <v/>
      </c>
      <c r="AS80" s="126" t="str">
        <f t="shared" ref="AS80:AS143" si="22">IF(B80="X",IF(AN80="DA",IF(AR80&lt;6,LEN(TRIM(V80))-LEN(SUBSTITUTE(V80,CHAR(44),""))+1,0),"-"),"")</f>
        <v/>
      </c>
      <c r="AT80" s="132" t="str">
        <f t="shared" ref="AT80:AT143" si="23">IF(B80="X",IF(AN80="DA",LEN(TRIM(V80))-LEN(SUBSTITUTE(V80,CHAR(44),""))+1,"-"),"")</f>
        <v/>
      </c>
      <c r="AU80" s="140" t="str">
        <f t="shared" ref="AU80:AU143" si="24">IF(B80="X",IF(AN80="","Afectat sau NU?",IF(AN80="DA",IF(((AI80+AJ80)-(AE80+AF80))*24&lt;-720,"Neinformat",((AI80+AJ80)-(AE80+AF80))*24),"Nu a fost afectat producator/consumator")),"")</f>
        <v/>
      </c>
      <c r="AV80" s="126" t="str">
        <f t="shared" ref="AV80:AV143" si="25">IF(B80="X",IF(AN80="DA",IF(AU80&lt;6,LEN(TRIM(U80))-LEN(SUBSTITUTE(U80,CHAR(44),""))+1,0),"-"),"")</f>
        <v/>
      </c>
      <c r="AW80" s="133" t="str">
        <f t="shared" ref="AW80:AW143" si="26">IF(B80="X",IF(AN80="DA",LEN(TRIM(U80))-LEN(SUBSTITUTE(U80,CHAR(44),""))+1,"-"),"")</f>
        <v/>
      </c>
      <c r="AX80" s="139" t="str">
        <f t="shared" ref="AX80:AX143" si="27">IF(B80="X",IF(AN80="","Afectat sau NU?",IF(AN80="DA",((AG80+AH80)-(AE80+AF80))*24,"Nu a fost afectat producator/consumator")),"")</f>
        <v/>
      </c>
      <c r="AY80" s="126" t="str">
        <f t="shared" ref="AY80:AY143" si="28">IF(B80="X",IF(AN80="DA",IF(AX80&gt;24,IF(BA80="NU",0,LEN(TRIM(V80))-LEN(SUBSTITUTE(V80,CHAR(44),""))+1),0),"-"),"")</f>
        <v/>
      </c>
      <c r="AZ80" s="132" t="str">
        <f t="shared" ref="AZ80:AZ143" si="29">IF(B80="X",IF(AN80="DA",IF(AX80&gt;24,LEN(TRIM(V80))-LEN(SUBSTITUTE(V80,CHAR(44),""))+1,0),"-"),"")</f>
        <v/>
      </c>
      <c r="BB80" s="121"/>
      <c r="BC80" s="121"/>
      <c r="BD80" s="121"/>
      <c r="BE80" s="121"/>
      <c r="BF80" s="145" t="str">
        <f t="shared" ref="BF80:BF143" si="30">IF(C80="X",IF(AN80="","Afectat sau NU?",IF(AN80="DA",IF(AK80="","Neinformat",NETWORKDAYS(AK80+AL80,AE80+AF80,$BS$2:$BS$14)-2),"Nu a fost afectat producator/consumator")),"")</f>
        <v>Afectat sau NU?</v>
      </c>
      <c r="BG80" s="126" t="str">
        <f t="shared" ref="BG80:BG143" si="31">IF(C80="X",IF(AN80="DA",IF(AND(BF80&gt;=5,AK80&lt;&gt;""),LEN(TRIM(V80))-LEN(SUBSTITUTE(V80,CHAR(44),""))+1,0),"-"),"")</f>
        <v>-</v>
      </c>
      <c r="BH80" s="132" t="str">
        <f t="shared" ref="BH80:BH143" si="32">IF(C80="X",IF(AN80="DA",LEN(TRIM(V80))-LEN(SUBSTITUTE(V80,CHAR(44),""))+1,"-"),"")</f>
        <v>-</v>
      </c>
      <c r="BI80" s="146" t="str">
        <f t="shared" ref="BI80:BI143" si="33">IF(C80="X",IF(AN80="","Afectat sau NU?",IF(AN80="DA",IF(AI80="","Neinformat",NETWORKDAYS(AI80+AJ80,AE80+AF80,$BS$2:$BS$14)-2),"Nu a fost afectat producator/consumator")),"")</f>
        <v>Afectat sau NU?</v>
      </c>
      <c r="BJ80" s="126" t="str">
        <f t="shared" ref="BJ80:BJ143" si="34">IF(C80="X",IF(AN80="DA",IF(AND(BI80&gt;=5,AI80&lt;&gt;""),LEN(TRIM(U80))-LEN(SUBSTITUTE(U80,CHAR(44),""))+1,0),"-"),"")</f>
        <v>-</v>
      </c>
      <c r="BK80" s="133" t="str">
        <f t="shared" ref="BK80:BK143" si="35">IF(C80="X",IF(AN80="DA",LEN(TRIM(U80))-LEN(SUBSTITUTE(U80,CHAR(44),""))+1,"-"),"")</f>
        <v>-</v>
      </c>
      <c r="BL80" s="145" t="str">
        <f t="shared" ref="BL80:BL143" si="36">IF(C80="X",IF(AN80="","Afectat sau NU?",IF(AN80="DA",((AG80+AH80)-(Z80+AA80))*24,"Nu a fost afectat producator/consumator")),"")</f>
        <v>Afectat sau NU?</v>
      </c>
      <c r="BM80" s="126" t="str">
        <f t="shared" ref="BM80:BM143" si="37">IF(C80="X",IF(AN80&lt;&gt;"DA","-",IF(AND(AN80="DA",BL80&lt;=0),LEN(TRIM(V80))-LEN(SUBSTITUTE(V80,CHAR(44),""))+1+LEN(TRIM(U80))-LEN(SUBSTITUTE(U80,CHAR(44),""))+1,0)),"")</f>
        <v>-</v>
      </c>
      <c r="BN80" s="132" t="str">
        <f t="shared" ref="BN80:BN111" si="38">IF(C80="X",IF(AN80="DA",LEN(TRIM(V80))-LEN(SUBSTITUTE(V80,CHAR(44),""))+1+LEN(TRIM(U80))-LEN(SUBSTITUTE(U80,CHAR(44),""))+1,"-"),"")</f>
        <v>-</v>
      </c>
      <c r="BO80" s="121"/>
      <c r="BP80" s="121"/>
    </row>
    <row r="81" spans="1:68" s="118" customFormat="1" ht="127.5" x14ac:dyDescent="0.25">
      <c r="A81" s="147">
        <f t="shared" ref="A81:A112" si="39">SUM(1,$A80)</f>
        <v>66</v>
      </c>
      <c r="B81" s="148" t="s">
        <v>124</v>
      </c>
      <c r="C81" s="148" t="s">
        <v>85</v>
      </c>
      <c r="D81" s="149" t="s">
        <v>116</v>
      </c>
      <c r="E81" s="148">
        <v>83534</v>
      </c>
      <c r="F81" s="148" t="s">
        <v>401</v>
      </c>
      <c r="G81" s="148" t="s">
        <v>272</v>
      </c>
      <c r="H81" s="150">
        <v>502768.61784199998</v>
      </c>
      <c r="I81" s="150">
        <v>530742.38279399998</v>
      </c>
      <c r="J81" s="150">
        <v>502768.61784199998</v>
      </c>
      <c r="K81" s="150">
        <v>530742.38279399998</v>
      </c>
      <c r="L81" s="128" t="s">
        <v>124</v>
      </c>
      <c r="M81" s="128" t="s">
        <v>124</v>
      </c>
      <c r="N81" s="148" t="s">
        <v>391</v>
      </c>
      <c r="O81" s="148" t="s">
        <v>401</v>
      </c>
      <c r="P81" s="128" t="s">
        <v>124</v>
      </c>
      <c r="Q81" s="128" t="s">
        <v>124</v>
      </c>
      <c r="R81" s="128" t="s">
        <v>124</v>
      </c>
      <c r="S81" s="128" t="s">
        <v>124</v>
      </c>
      <c r="T81" s="148" t="s">
        <v>134</v>
      </c>
      <c r="U81" s="148" t="s">
        <v>526</v>
      </c>
      <c r="V81" s="148" t="s">
        <v>229</v>
      </c>
      <c r="W81" s="148" t="s">
        <v>206</v>
      </c>
      <c r="X81" s="151"/>
      <c r="Y81" s="152"/>
      <c r="Z81" s="151"/>
      <c r="AA81" s="152"/>
      <c r="AB81" s="148" t="s">
        <v>98</v>
      </c>
      <c r="AC81" s="148"/>
      <c r="AD81" s="154"/>
      <c r="AE81" s="190"/>
      <c r="AF81" s="152"/>
      <c r="AG81" s="151"/>
      <c r="AH81" s="224"/>
      <c r="AI81" s="190"/>
      <c r="AJ81" s="152"/>
      <c r="AK81" s="151"/>
      <c r="AL81" s="237"/>
      <c r="AM81" s="250"/>
      <c r="AN81" s="262"/>
      <c r="AO81" s="250"/>
      <c r="AP81" s="270" t="s">
        <v>101</v>
      </c>
      <c r="AQ81" s="120"/>
      <c r="AR81" s="139" t="str">
        <f t="shared" si="21"/>
        <v/>
      </c>
      <c r="AS81" s="126" t="str">
        <f t="shared" si="22"/>
        <v/>
      </c>
      <c r="AT81" s="132" t="str">
        <f t="shared" si="23"/>
        <v/>
      </c>
      <c r="AU81" s="140" t="str">
        <f t="shared" si="24"/>
        <v/>
      </c>
      <c r="AV81" s="126" t="str">
        <f t="shared" si="25"/>
        <v/>
      </c>
      <c r="AW81" s="133" t="str">
        <f t="shared" si="26"/>
        <v/>
      </c>
      <c r="AX81" s="139" t="str">
        <f t="shared" si="27"/>
        <v/>
      </c>
      <c r="AY81" s="126" t="str">
        <f t="shared" si="28"/>
        <v/>
      </c>
      <c r="AZ81" s="132" t="str">
        <f t="shared" si="29"/>
        <v/>
      </c>
      <c r="BB81" s="121"/>
      <c r="BC81" s="121"/>
      <c r="BD81" s="121"/>
      <c r="BE81" s="121"/>
      <c r="BF81" s="145" t="str">
        <f t="shared" si="30"/>
        <v>Afectat sau NU?</v>
      </c>
      <c r="BG81" s="126" t="str">
        <f t="shared" si="31"/>
        <v>-</v>
      </c>
      <c r="BH81" s="132" t="str">
        <f t="shared" si="32"/>
        <v>-</v>
      </c>
      <c r="BI81" s="146" t="str">
        <f t="shared" si="33"/>
        <v>Afectat sau NU?</v>
      </c>
      <c r="BJ81" s="126" t="str">
        <f t="shared" si="34"/>
        <v>-</v>
      </c>
      <c r="BK81" s="133" t="str">
        <f t="shared" si="35"/>
        <v>-</v>
      </c>
      <c r="BL81" s="145" t="str">
        <f t="shared" si="36"/>
        <v>Afectat sau NU?</v>
      </c>
      <c r="BM81" s="126" t="str">
        <f t="shared" si="37"/>
        <v>-</v>
      </c>
      <c r="BN81" s="132" t="str">
        <f t="shared" si="38"/>
        <v>-</v>
      </c>
      <c r="BO81" s="121"/>
      <c r="BP81" s="121"/>
    </row>
    <row r="82" spans="1:68" s="118" customFormat="1" ht="38.25" x14ac:dyDescent="0.25">
      <c r="A82" s="147">
        <f t="shared" si="39"/>
        <v>67</v>
      </c>
      <c r="B82" s="148" t="s">
        <v>124</v>
      </c>
      <c r="C82" s="148" t="s">
        <v>85</v>
      </c>
      <c r="D82" s="149" t="s">
        <v>116</v>
      </c>
      <c r="E82" s="148">
        <v>85216</v>
      </c>
      <c r="F82" s="148" t="s">
        <v>393</v>
      </c>
      <c r="G82" s="148" t="s">
        <v>272</v>
      </c>
      <c r="H82" s="150">
        <v>510974.58991575718</v>
      </c>
      <c r="I82" s="150">
        <v>529794.7582162075</v>
      </c>
      <c r="J82" s="150">
        <v>510974.58991575718</v>
      </c>
      <c r="K82" s="150">
        <v>529794.7582162075</v>
      </c>
      <c r="L82" s="128" t="s">
        <v>124</v>
      </c>
      <c r="M82" s="128" t="s">
        <v>124</v>
      </c>
      <c r="N82" s="148" t="s">
        <v>392</v>
      </c>
      <c r="O82" s="148" t="s">
        <v>393</v>
      </c>
      <c r="P82" s="128" t="s">
        <v>124</v>
      </c>
      <c r="Q82" s="128" t="s">
        <v>124</v>
      </c>
      <c r="R82" s="128" t="s">
        <v>124</v>
      </c>
      <c r="S82" s="128" t="s">
        <v>124</v>
      </c>
      <c r="T82" s="148" t="s">
        <v>134</v>
      </c>
      <c r="U82" s="148" t="s">
        <v>539</v>
      </c>
      <c r="V82" s="148" t="s">
        <v>408</v>
      </c>
      <c r="W82" s="148" t="s">
        <v>206</v>
      </c>
      <c r="X82" s="151"/>
      <c r="Y82" s="152"/>
      <c r="Z82" s="151"/>
      <c r="AA82" s="152"/>
      <c r="AB82" s="148" t="s">
        <v>98</v>
      </c>
      <c r="AC82" s="148"/>
      <c r="AD82" s="154"/>
      <c r="AE82" s="190"/>
      <c r="AF82" s="152"/>
      <c r="AG82" s="151"/>
      <c r="AH82" s="224"/>
      <c r="AI82" s="190"/>
      <c r="AJ82" s="152"/>
      <c r="AK82" s="151"/>
      <c r="AL82" s="237"/>
      <c r="AM82" s="250"/>
      <c r="AN82" s="262"/>
      <c r="AO82" s="250"/>
      <c r="AP82" s="270" t="s">
        <v>101</v>
      </c>
      <c r="AQ82" s="120"/>
      <c r="AR82" s="139" t="str">
        <f t="shared" si="21"/>
        <v/>
      </c>
      <c r="AS82" s="126" t="str">
        <f t="shared" si="22"/>
        <v/>
      </c>
      <c r="AT82" s="132" t="str">
        <f t="shared" si="23"/>
        <v/>
      </c>
      <c r="AU82" s="140" t="str">
        <f t="shared" si="24"/>
        <v/>
      </c>
      <c r="AV82" s="126" t="str">
        <f t="shared" si="25"/>
        <v/>
      </c>
      <c r="AW82" s="133" t="str">
        <f t="shared" si="26"/>
        <v/>
      </c>
      <c r="AX82" s="139" t="str">
        <f t="shared" si="27"/>
        <v/>
      </c>
      <c r="AY82" s="126" t="str">
        <f t="shared" si="28"/>
        <v/>
      </c>
      <c r="AZ82" s="132" t="str">
        <f t="shared" si="29"/>
        <v/>
      </c>
      <c r="BB82" s="121"/>
      <c r="BC82" s="121"/>
      <c r="BD82" s="121"/>
      <c r="BE82" s="121"/>
      <c r="BF82" s="145" t="str">
        <f t="shared" si="30"/>
        <v>Afectat sau NU?</v>
      </c>
      <c r="BG82" s="126" t="str">
        <f t="shared" si="31"/>
        <v>-</v>
      </c>
      <c r="BH82" s="132" t="str">
        <f t="shared" si="32"/>
        <v>-</v>
      </c>
      <c r="BI82" s="146" t="str">
        <f t="shared" si="33"/>
        <v>Afectat sau NU?</v>
      </c>
      <c r="BJ82" s="126" t="str">
        <f t="shared" si="34"/>
        <v>-</v>
      </c>
      <c r="BK82" s="133" t="str">
        <f t="shared" si="35"/>
        <v>-</v>
      </c>
      <c r="BL82" s="145" t="str">
        <f t="shared" si="36"/>
        <v>Afectat sau NU?</v>
      </c>
      <c r="BM82" s="126" t="str">
        <f t="shared" si="37"/>
        <v>-</v>
      </c>
      <c r="BN82" s="132" t="str">
        <f t="shared" si="38"/>
        <v>-</v>
      </c>
      <c r="BO82" s="121"/>
      <c r="BP82" s="121"/>
    </row>
    <row r="83" spans="1:68" s="118" customFormat="1" ht="38.25" x14ac:dyDescent="0.25">
      <c r="A83" s="147">
        <f t="shared" si="39"/>
        <v>68</v>
      </c>
      <c r="B83" s="148" t="s">
        <v>124</v>
      </c>
      <c r="C83" s="148" t="s">
        <v>85</v>
      </c>
      <c r="D83" s="149" t="s">
        <v>116</v>
      </c>
      <c r="E83" s="148">
        <v>85225</v>
      </c>
      <c r="F83" s="148" t="s">
        <v>410</v>
      </c>
      <c r="G83" s="148" t="s">
        <v>272</v>
      </c>
      <c r="H83" s="150">
        <v>508387.89137199998</v>
      </c>
      <c r="I83" s="150">
        <v>530077.57936099998</v>
      </c>
      <c r="J83" s="150">
        <v>508387.89137199998</v>
      </c>
      <c r="K83" s="150">
        <v>530077.57936099998</v>
      </c>
      <c r="L83" s="128" t="s">
        <v>124</v>
      </c>
      <c r="M83" s="128" t="s">
        <v>124</v>
      </c>
      <c r="N83" s="148" t="s">
        <v>394</v>
      </c>
      <c r="O83" s="148" t="s">
        <v>395</v>
      </c>
      <c r="P83" s="128" t="s">
        <v>124</v>
      </c>
      <c r="Q83" s="128" t="s">
        <v>124</v>
      </c>
      <c r="R83" s="128" t="s">
        <v>124</v>
      </c>
      <c r="S83" s="128" t="s">
        <v>124</v>
      </c>
      <c r="T83" s="148" t="s">
        <v>134</v>
      </c>
      <c r="U83" s="148" t="s">
        <v>539</v>
      </c>
      <c r="V83" s="148" t="s">
        <v>408</v>
      </c>
      <c r="W83" s="148" t="s">
        <v>206</v>
      </c>
      <c r="X83" s="151"/>
      <c r="Y83" s="152"/>
      <c r="Z83" s="151"/>
      <c r="AA83" s="152"/>
      <c r="AB83" s="148" t="s">
        <v>98</v>
      </c>
      <c r="AC83" s="148"/>
      <c r="AD83" s="154"/>
      <c r="AE83" s="190"/>
      <c r="AF83" s="152"/>
      <c r="AG83" s="151"/>
      <c r="AH83" s="224"/>
      <c r="AI83" s="190"/>
      <c r="AJ83" s="152"/>
      <c r="AK83" s="151"/>
      <c r="AL83" s="237"/>
      <c r="AM83" s="250"/>
      <c r="AN83" s="262"/>
      <c r="AO83" s="250"/>
      <c r="AP83" s="270" t="s">
        <v>101</v>
      </c>
      <c r="AQ83" s="120"/>
      <c r="AR83" s="139" t="str">
        <f t="shared" si="21"/>
        <v/>
      </c>
      <c r="AS83" s="126" t="str">
        <f t="shared" si="22"/>
        <v/>
      </c>
      <c r="AT83" s="132" t="str">
        <f t="shared" si="23"/>
        <v/>
      </c>
      <c r="AU83" s="140" t="str">
        <f t="shared" si="24"/>
        <v/>
      </c>
      <c r="AV83" s="126" t="str">
        <f t="shared" si="25"/>
        <v/>
      </c>
      <c r="AW83" s="133" t="str">
        <f t="shared" si="26"/>
        <v/>
      </c>
      <c r="AX83" s="139" t="str">
        <f t="shared" si="27"/>
        <v/>
      </c>
      <c r="AY83" s="126" t="str">
        <f t="shared" si="28"/>
        <v/>
      </c>
      <c r="AZ83" s="132" t="str">
        <f t="shared" si="29"/>
        <v/>
      </c>
      <c r="BB83" s="121"/>
      <c r="BC83" s="121"/>
      <c r="BD83" s="121"/>
      <c r="BE83" s="121"/>
      <c r="BF83" s="145" t="str">
        <f t="shared" si="30"/>
        <v>Afectat sau NU?</v>
      </c>
      <c r="BG83" s="126" t="str">
        <f t="shared" si="31"/>
        <v>-</v>
      </c>
      <c r="BH83" s="132" t="str">
        <f t="shared" si="32"/>
        <v>-</v>
      </c>
      <c r="BI83" s="146" t="str">
        <f t="shared" si="33"/>
        <v>Afectat sau NU?</v>
      </c>
      <c r="BJ83" s="126" t="str">
        <f t="shared" si="34"/>
        <v>-</v>
      </c>
      <c r="BK83" s="133" t="str">
        <f t="shared" si="35"/>
        <v>-</v>
      </c>
      <c r="BL83" s="145" t="str">
        <f t="shared" si="36"/>
        <v>Afectat sau NU?</v>
      </c>
      <c r="BM83" s="126" t="str">
        <f t="shared" si="37"/>
        <v>-</v>
      </c>
      <c r="BN83" s="132" t="str">
        <f t="shared" si="38"/>
        <v>-</v>
      </c>
      <c r="BO83" s="121"/>
      <c r="BP83" s="121"/>
    </row>
    <row r="84" spans="1:68" s="118" customFormat="1" ht="127.5" x14ac:dyDescent="0.25">
      <c r="A84" s="147">
        <f t="shared" si="39"/>
        <v>69</v>
      </c>
      <c r="B84" s="148" t="s">
        <v>124</v>
      </c>
      <c r="C84" s="148" t="s">
        <v>85</v>
      </c>
      <c r="D84" s="149" t="s">
        <v>116</v>
      </c>
      <c r="E84" s="148">
        <v>85190</v>
      </c>
      <c r="F84" s="148" t="s">
        <v>403</v>
      </c>
      <c r="G84" s="148" t="s">
        <v>272</v>
      </c>
      <c r="H84" s="150">
        <v>514498.48215400003</v>
      </c>
      <c r="I84" s="150">
        <v>528362.57022200001</v>
      </c>
      <c r="J84" s="150">
        <v>514498.48215400003</v>
      </c>
      <c r="K84" s="150">
        <v>528362.57022200001</v>
      </c>
      <c r="L84" s="128" t="s">
        <v>124</v>
      </c>
      <c r="M84" s="128" t="s">
        <v>124</v>
      </c>
      <c r="N84" s="148" t="s">
        <v>396</v>
      </c>
      <c r="O84" s="148" t="s">
        <v>403</v>
      </c>
      <c r="P84" s="128" t="s">
        <v>124</v>
      </c>
      <c r="Q84" s="128" t="s">
        <v>124</v>
      </c>
      <c r="R84" s="128" t="s">
        <v>124</v>
      </c>
      <c r="S84" s="128" t="s">
        <v>124</v>
      </c>
      <c r="T84" s="148" t="s">
        <v>134</v>
      </c>
      <c r="U84" s="148" t="s">
        <v>526</v>
      </c>
      <c r="V84" s="148" t="s">
        <v>229</v>
      </c>
      <c r="W84" s="148" t="s">
        <v>206</v>
      </c>
      <c r="X84" s="151"/>
      <c r="Y84" s="152"/>
      <c r="Z84" s="151"/>
      <c r="AA84" s="152"/>
      <c r="AB84" s="148" t="s">
        <v>98</v>
      </c>
      <c r="AC84" s="148"/>
      <c r="AD84" s="154"/>
      <c r="AE84" s="190"/>
      <c r="AF84" s="152"/>
      <c r="AG84" s="151"/>
      <c r="AH84" s="224"/>
      <c r="AI84" s="190"/>
      <c r="AJ84" s="152"/>
      <c r="AK84" s="151"/>
      <c r="AL84" s="237"/>
      <c r="AM84" s="250"/>
      <c r="AN84" s="262"/>
      <c r="AO84" s="250"/>
      <c r="AP84" s="270" t="s">
        <v>101</v>
      </c>
      <c r="AQ84" s="120"/>
      <c r="AR84" s="139" t="str">
        <f t="shared" si="21"/>
        <v/>
      </c>
      <c r="AS84" s="126" t="str">
        <f t="shared" si="22"/>
        <v/>
      </c>
      <c r="AT84" s="132" t="str">
        <f t="shared" si="23"/>
        <v/>
      </c>
      <c r="AU84" s="140" t="str">
        <f t="shared" si="24"/>
        <v/>
      </c>
      <c r="AV84" s="126" t="str">
        <f t="shared" si="25"/>
        <v/>
      </c>
      <c r="AW84" s="133" t="str">
        <f t="shared" si="26"/>
        <v/>
      </c>
      <c r="AX84" s="139" t="str">
        <f t="shared" si="27"/>
        <v/>
      </c>
      <c r="AY84" s="126" t="str">
        <f t="shared" si="28"/>
        <v/>
      </c>
      <c r="AZ84" s="132" t="str">
        <f t="shared" si="29"/>
        <v/>
      </c>
      <c r="BB84" s="121"/>
      <c r="BC84" s="121"/>
      <c r="BD84" s="121"/>
      <c r="BE84" s="121"/>
      <c r="BF84" s="145" t="str">
        <f t="shared" si="30"/>
        <v>Afectat sau NU?</v>
      </c>
      <c r="BG84" s="126" t="str">
        <f t="shared" si="31"/>
        <v>-</v>
      </c>
      <c r="BH84" s="132" t="str">
        <f t="shared" si="32"/>
        <v>-</v>
      </c>
      <c r="BI84" s="146" t="str">
        <f t="shared" si="33"/>
        <v>Afectat sau NU?</v>
      </c>
      <c r="BJ84" s="126" t="str">
        <f t="shared" si="34"/>
        <v>-</v>
      </c>
      <c r="BK84" s="133" t="str">
        <f t="shared" si="35"/>
        <v>-</v>
      </c>
      <c r="BL84" s="145" t="str">
        <f t="shared" si="36"/>
        <v>Afectat sau NU?</v>
      </c>
      <c r="BM84" s="126" t="str">
        <f t="shared" si="37"/>
        <v>-</v>
      </c>
      <c r="BN84" s="132" t="str">
        <f t="shared" si="38"/>
        <v>-</v>
      </c>
      <c r="BO84" s="121"/>
      <c r="BP84" s="121"/>
    </row>
    <row r="85" spans="1:68" s="118" customFormat="1" ht="127.5" x14ac:dyDescent="0.25">
      <c r="A85" s="147">
        <f t="shared" si="39"/>
        <v>70</v>
      </c>
      <c r="B85" s="148" t="s">
        <v>124</v>
      </c>
      <c r="C85" s="148" t="s">
        <v>85</v>
      </c>
      <c r="D85" s="149" t="s">
        <v>116</v>
      </c>
      <c r="E85" s="148">
        <v>63465</v>
      </c>
      <c r="F85" s="148" t="s">
        <v>404</v>
      </c>
      <c r="G85" s="148" t="s">
        <v>411</v>
      </c>
      <c r="H85" s="150">
        <v>550911.51366811199</v>
      </c>
      <c r="I85" s="150">
        <v>510828.57821685186</v>
      </c>
      <c r="J85" s="150">
        <v>550911.51366811199</v>
      </c>
      <c r="K85" s="150">
        <v>510828.57821685186</v>
      </c>
      <c r="L85" s="128" t="s">
        <v>124</v>
      </c>
      <c r="M85" s="128" t="s">
        <v>124</v>
      </c>
      <c r="N85" s="148" t="s">
        <v>397</v>
      </c>
      <c r="O85" s="148" t="s">
        <v>404</v>
      </c>
      <c r="P85" s="128" t="s">
        <v>124</v>
      </c>
      <c r="Q85" s="128" t="s">
        <v>124</v>
      </c>
      <c r="R85" s="128" t="s">
        <v>124</v>
      </c>
      <c r="S85" s="128" t="s">
        <v>124</v>
      </c>
      <c r="T85" s="148" t="s">
        <v>134</v>
      </c>
      <c r="U85" s="148" t="s">
        <v>535</v>
      </c>
      <c r="V85" s="148" t="s">
        <v>219</v>
      </c>
      <c r="W85" s="148" t="s">
        <v>206</v>
      </c>
      <c r="X85" s="151"/>
      <c r="Y85" s="152"/>
      <c r="Z85" s="151"/>
      <c r="AA85" s="152"/>
      <c r="AB85" s="148" t="s">
        <v>98</v>
      </c>
      <c r="AC85" s="148"/>
      <c r="AD85" s="154"/>
      <c r="AE85" s="190"/>
      <c r="AF85" s="152"/>
      <c r="AG85" s="151"/>
      <c r="AH85" s="224"/>
      <c r="AI85" s="190"/>
      <c r="AJ85" s="152"/>
      <c r="AK85" s="151"/>
      <c r="AL85" s="237"/>
      <c r="AM85" s="250"/>
      <c r="AN85" s="262"/>
      <c r="AO85" s="250"/>
      <c r="AP85" s="270" t="s">
        <v>101</v>
      </c>
      <c r="AQ85" s="120"/>
      <c r="AR85" s="139" t="str">
        <f t="shared" si="21"/>
        <v/>
      </c>
      <c r="AS85" s="126" t="str">
        <f t="shared" si="22"/>
        <v/>
      </c>
      <c r="AT85" s="132" t="str">
        <f t="shared" si="23"/>
        <v/>
      </c>
      <c r="AU85" s="140" t="str">
        <f t="shared" si="24"/>
        <v/>
      </c>
      <c r="AV85" s="126" t="str">
        <f t="shared" si="25"/>
        <v/>
      </c>
      <c r="AW85" s="133" t="str">
        <f t="shared" si="26"/>
        <v/>
      </c>
      <c r="AX85" s="139" t="str">
        <f t="shared" si="27"/>
        <v/>
      </c>
      <c r="AY85" s="126" t="str">
        <f t="shared" si="28"/>
        <v/>
      </c>
      <c r="AZ85" s="132" t="str">
        <f t="shared" si="29"/>
        <v/>
      </c>
      <c r="BB85" s="121"/>
      <c r="BC85" s="121"/>
      <c r="BD85" s="121"/>
      <c r="BE85" s="121"/>
      <c r="BF85" s="145" t="str">
        <f t="shared" si="30"/>
        <v>Afectat sau NU?</v>
      </c>
      <c r="BG85" s="126" t="str">
        <f t="shared" si="31"/>
        <v>-</v>
      </c>
      <c r="BH85" s="132" t="str">
        <f t="shared" si="32"/>
        <v>-</v>
      </c>
      <c r="BI85" s="146" t="str">
        <f t="shared" si="33"/>
        <v>Afectat sau NU?</v>
      </c>
      <c r="BJ85" s="126" t="str">
        <f t="shared" si="34"/>
        <v>-</v>
      </c>
      <c r="BK85" s="133" t="str">
        <f t="shared" si="35"/>
        <v>-</v>
      </c>
      <c r="BL85" s="145" t="str">
        <f t="shared" si="36"/>
        <v>Afectat sau NU?</v>
      </c>
      <c r="BM85" s="126" t="str">
        <f t="shared" si="37"/>
        <v>-</v>
      </c>
      <c r="BN85" s="132" t="str">
        <f t="shared" si="38"/>
        <v>-</v>
      </c>
      <c r="BO85" s="121"/>
      <c r="BP85" s="121"/>
    </row>
    <row r="86" spans="1:68" s="118" customFormat="1" ht="127.5" x14ac:dyDescent="0.25">
      <c r="A86" s="147">
        <f t="shared" si="39"/>
        <v>71</v>
      </c>
      <c r="B86" s="148" t="s">
        <v>124</v>
      </c>
      <c r="C86" s="148" t="s">
        <v>85</v>
      </c>
      <c r="D86" s="149" t="s">
        <v>116</v>
      </c>
      <c r="E86" s="148">
        <v>64470</v>
      </c>
      <c r="F86" s="148" t="s">
        <v>399</v>
      </c>
      <c r="G86" s="148" t="s">
        <v>411</v>
      </c>
      <c r="H86" s="150">
        <v>597464.45538099995</v>
      </c>
      <c r="I86" s="150">
        <v>506826.164811</v>
      </c>
      <c r="J86" s="150">
        <v>597464.45538099995</v>
      </c>
      <c r="K86" s="150">
        <v>506826.164811</v>
      </c>
      <c r="L86" s="128" t="s">
        <v>124</v>
      </c>
      <c r="M86" s="128" t="s">
        <v>124</v>
      </c>
      <c r="N86" s="148" t="s">
        <v>398</v>
      </c>
      <c r="O86" s="148" t="s">
        <v>399</v>
      </c>
      <c r="P86" s="128" t="s">
        <v>124</v>
      </c>
      <c r="Q86" s="128" t="s">
        <v>124</v>
      </c>
      <c r="R86" s="128" t="s">
        <v>124</v>
      </c>
      <c r="S86" s="128" t="s">
        <v>124</v>
      </c>
      <c r="T86" s="148" t="s">
        <v>134</v>
      </c>
      <c r="U86" s="148" t="s">
        <v>535</v>
      </c>
      <c r="V86" s="148" t="s">
        <v>219</v>
      </c>
      <c r="W86" s="148" t="s">
        <v>206</v>
      </c>
      <c r="X86" s="151"/>
      <c r="Y86" s="152"/>
      <c r="Z86" s="151"/>
      <c r="AA86" s="152"/>
      <c r="AB86" s="148" t="s">
        <v>98</v>
      </c>
      <c r="AC86" s="148"/>
      <c r="AD86" s="154"/>
      <c r="AE86" s="190"/>
      <c r="AF86" s="152"/>
      <c r="AG86" s="151"/>
      <c r="AH86" s="224"/>
      <c r="AI86" s="190"/>
      <c r="AJ86" s="152"/>
      <c r="AK86" s="151"/>
      <c r="AL86" s="237"/>
      <c r="AM86" s="250"/>
      <c r="AN86" s="262"/>
      <c r="AO86" s="250"/>
      <c r="AP86" s="270" t="s">
        <v>101</v>
      </c>
      <c r="AQ86" s="120"/>
      <c r="AR86" s="139" t="str">
        <f t="shared" si="21"/>
        <v/>
      </c>
      <c r="AS86" s="126" t="str">
        <f t="shared" si="22"/>
        <v/>
      </c>
      <c r="AT86" s="132" t="str">
        <f t="shared" si="23"/>
        <v/>
      </c>
      <c r="AU86" s="140" t="str">
        <f t="shared" si="24"/>
        <v/>
      </c>
      <c r="AV86" s="126" t="str">
        <f t="shared" si="25"/>
        <v/>
      </c>
      <c r="AW86" s="133" t="str">
        <f t="shared" si="26"/>
        <v/>
      </c>
      <c r="AX86" s="139" t="str">
        <f t="shared" si="27"/>
        <v/>
      </c>
      <c r="AY86" s="126" t="str">
        <f t="shared" si="28"/>
        <v/>
      </c>
      <c r="AZ86" s="132" t="str">
        <f t="shared" si="29"/>
        <v/>
      </c>
      <c r="BB86" s="121"/>
      <c r="BC86" s="121"/>
      <c r="BD86" s="121"/>
      <c r="BE86" s="121"/>
      <c r="BF86" s="145" t="str">
        <f t="shared" si="30"/>
        <v>Afectat sau NU?</v>
      </c>
      <c r="BG86" s="126" t="str">
        <f t="shared" si="31"/>
        <v>-</v>
      </c>
      <c r="BH86" s="132" t="str">
        <f t="shared" si="32"/>
        <v>-</v>
      </c>
      <c r="BI86" s="146" t="str">
        <f t="shared" si="33"/>
        <v>Afectat sau NU?</v>
      </c>
      <c r="BJ86" s="126" t="str">
        <f t="shared" si="34"/>
        <v>-</v>
      </c>
      <c r="BK86" s="133" t="str">
        <f t="shared" si="35"/>
        <v>-</v>
      </c>
      <c r="BL86" s="145" t="str">
        <f t="shared" si="36"/>
        <v>Afectat sau NU?</v>
      </c>
      <c r="BM86" s="126" t="str">
        <f t="shared" si="37"/>
        <v>-</v>
      </c>
      <c r="BN86" s="132" t="str">
        <f t="shared" si="38"/>
        <v>-</v>
      </c>
      <c r="BO86" s="121"/>
      <c r="BP86" s="121"/>
    </row>
    <row r="87" spans="1:68" s="118" customFormat="1" ht="127.5" x14ac:dyDescent="0.25">
      <c r="A87" s="147">
        <f t="shared" si="39"/>
        <v>72</v>
      </c>
      <c r="B87" s="148" t="s">
        <v>124</v>
      </c>
      <c r="C87" s="148" t="s">
        <v>85</v>
      </c>
      <c r="D87" s="149" t="s">
        <v>116</v>
      </c>
      <c r="E87" s="148">
        <v>64103</v>
      </c>
      <c r="F87" s="148" t="s">
        <v>402</v>
      </c>
      <c r="G87" s="148" t="s">
        <v>411</v>
      </c>
      <c r="H87" s="150">
        <v>600756.06254800002</v>
      </c>
      <c r="I87" s="150">
        <v>506224.709997</v>
      </c>
      <c r="J87" s="150">
        <v>600756.06254800002</v>
      </c>
      <c r="K87" s="150">
        <v>506224.709997</v>
      </c>
      <c r="L87" s="128" t="s">
        <v>124</v>
      </c>
      <c r="M87" s="128" t="s">
        <v>124</v>
      </c>
      <c r="N87" s="148" t="s">
        <v>405</v>
      </c>
      <c r="O87" s="148" t="s">
        <v>402</v>
      </c>
      <c r="P87" s="128" t="s">
        <v>124</v>
      </c>
      <c r="Q87" s="128" t="s">
        <v>124</v>
      </c>
      <c r="R87" s="128" t="s">
        <v>124</v>
      </c>
      <c r="S87" s="128" t="s">
        <v>124</v>
      </c>
      <c r="T87" s="148" t="s">
        <v>134</v>
      </c>
      <c r="U87" s="148" t="s">
        <v>535</v>
      </c>
      <c r="V87" s="148" t="s">
        <v>219</v>
      </c>
      <c r="W87" s="148" t="s">
        <v>206</v>
      </c>
      <c r="X87" s="151"/>
      <c r="Y87" s="152"/>
      <c r="Z87" s="151"/>
      <c r="AA87" s="152"/>
      <c r="AB87" s="148" t="s">
        <v>98</v>
      </c>
      <c r="AC87" s="148"/>
      <c r="AD87" s="154"/>
      <c r="AE87" s="190"/>
      <c r="AF87" s="152"/>
      <c r="AG87" s="151"/>
      <c r="AH87" s="224"/>
      <c r="AI87" s="190"/>
      <c r="AJ87" s="152"/>
      <c r="AK87" s="151"/>
      <c r="AL87" s="237"/>
      <c r="AM87" s="250"/>
      <c r="AN87" s="262"/>
      <c r="AO87" s="250"/>
      <c r="AP87" s="270" t="s">
        <v>101</v>
      </c>
      <c r="AQ87" s="120"/>
      <c r="AR87" s="139" t="str">
        <f t="shared" si="21"/>
        <v/>
      </c>
      <c r="AS87" s="126" t="str">
        <f t="shared" si="22"/>
        <v/>
      </c>
      <c r="AT87" s="132" t="str">
        <f t="shared" si="23"/>
        <v/>
      </c>
      <c r="AU87" s="140" t="str">
        <f t="shared" si="24"/>
        <v/>
      </c>
      <c r="AV87" s="126" t="str">
        <f t="shared" si="25"/>
        <v/>
      </c>
      <c r="AW87" s="133" t="str">
        <f t="shared" si="26"/>
        <v/>
      </c>
      <c r="AX87" s="139" t="str">
        <f t="shared" si="27"/>
        <v/>
      </c>
      <c r="AY87" s="126" t="str">
        <f t="shared" si="28"/>
        <v/>
      </c>
      <c r="AZ87" s="132" t="str">
        <f t="shared" si="29"/>
        <v/>
      </c>
      <c r="BB87" s="121"/>
      <c r="BC87" s="121"/>
      <c r="BD87" s="121"/>
      <c r="BE87" s="121"/>
      <c r="BF87" s="145" t="str">
        <f t="shared" si="30"/>
        <v>Afectat sau NU?</v>
      </c>
      <c r="BG87" s="126" t="str">
        <f t="shared" si="31"/>
        <v>-</v>
      </c>
      <c r="BH87" s="132" t="str">
        <f t="shared" si="32"/>
        <v>-</v>
      </c>
      <c r="BI87" s="146" t="str">
        <f t="shared" si="33"/>
        <v>Afectat sau NU?</v>
      </c>
      <c r="BJ87" s="126" t="str">
        <f t="shared" si="34"/>
        <v>-</v>
      </c>
      <c r="BK87" s="133" t="str">
        <f t="shared" si="35"/>
        <v>-</v>
      </c>
      <c r="BL87" s="145" t="str">
        <f t="shared" si="36"/>
        <v>Afectat sau NU?</v>
      </c>
      <c r="BM87" s="126" t="str">
        <f t="shared" si="37"/>
        <v>-</v>
      </c>
      <c r="BN87" s="132" t="str">
        <f t="shared" si="38"/>
        <v>-</v>
      </c>
      <c r="BO87" s="121"/>
      <c r="BP87" s="121"/>
    </row>
    <row r="88" spans="1:68" s="118" customFormat="1" ht="25.5" x14ac:dyDescent="0.25">
      <c r="A88" s="147">
        <f t="shared" si="39"/>
        <v>73</v>
      </c>
      <c r="B88" s="128" t="s">
        <v>124</v>
      </c>
      <c r="C88" s="128" t="s">
        <v>85</v>
      </c>
      <c r="D88" s="129" t="s">
        <v>116</v>
      </c>
      <c r="E88" s="128">
        <v>22585</v>
      </c>
      <c r="F88" s="128" t="s">
        <v>252</v>
      </c>
      <c r="G88" s="128" t="s">
        <v>95</v>
      </c>
      <c r="H88" s="30">
        <v>632633.77566000004</v>
      </c>
      <c r="I88" s="30">
        <v>526820.44243000005</v>
      </c>
      <c r="J88" s="30">
        <v>632633.77566000004</v>
      </c>
      <c r="K88" s="30">
        <v>526820.44243000005</v>
      </c>
      <c r="L88" s="128" t="s">
        <v>124</v>
      </c>
      <c r="M88" s="128" t="s">
        <v>124</v>
      </c>
      <c r="N88" s="128" t="s">
        <v>244</v>
      </c>
      <c r="O88" s="128" t="s">
        <v>245</v>
      </c>
      <c r="P88" s="128" t="s">
        <v>124</v>
      </c>
      <c r="Q88" s="128" t="s">
        <v>124</v>
      </c>
      <c r="R88" s="128" t="s">
        <v>124</v>
      </c>
      <c r="S88" s="128" t="s">
        <v>124</v>
      </c>
      <c r="T88" s="128" t="s">
        <v>140</v>
      </c>
      <c r="U88" s="128" t="s">
        <v>540</v>
      </c>
      <c r="V88" s="128" t="s">
        <v>251</v>
      </c>
      <c r="W88" s="148" t="s">
        <v>206</v>
      </c>
      <c r="X88" s="137"/>
      <c r="Y88" s="138"/>
      <c r="Z88" s="137"/>
      <c r="AA88" s="138"/>
      <c r="AB88" s="128" t="s">
        <v>95</v>
      </c>
      <c r="AC88" s="128"/>
      <c r="AD88" s="143"/>
      <c r="AE88" s="177"/>
      <c r="AF88" s="138"/>
      <c r="AG88" s="137"/>
      <c r="AH88" s="220"/>
      <c r="AI88" s="177"/>
      <c r="AJ88" s="138"/>
      <c r="AK88" s="137"/>
      <c r="AL88" s="231"/>
      <c r="AM88" s="246"/>
      <c r="AN88" s="258"/>
      <c r="AO88" s="246"/>
      <c r="AP88" s="274" t="s">
        <v>101</v>
      </c>
      <c r="AQ88" s="120"/>
      <c r="AR88" s="139" t="str">
        <f t="shared" si="21"/>
        <v/>
      </c>
      <c r="AS88" s="126" t="str">
        <f t="shared" si="22"/>
        <v/>
      </c>
      <c r="AT88" s="132" t="str">
        <f t="shared" si="23"/>
        <v/>
      </c>
      <c r="AU88" s="140" t="str">
        <f t="shared" si="24"/>
        <v/>
      </c>
      <c r="AV88" s="126" t="str">
        <f t="shared" si="25"/>
        <v/>
      </c>
      <c r="AW88" s="133" t="str">
        <f t="shared" si="26"/>
        <v/>
      </c>
      <c r="AX88" s="139" t="str">
        <f t="shared" si="27"/>
        <v/>
      </c>
      <c r="AY88" s="126" t="str">
        <f t="shared" si="28"/>
        <v/>
      </c>
      <c r="AZ88" s="132" t="str">
        <f t="shared" si="29"/>
        <v/>
      </c>
      <c r="BB88" s="121"/>
      <c r="BC88" s="121"/>
      <c r="BD88" s="121"/>
      <c r="BE88" s="121"/>
      <c r="BF88" s="145" t="str">
        <f t="shared" si="30"/>
        <v>Afectat sau NU?</v>
      </c>
      <c r="BG88" s="126" t="str">
        <f t="shared" si="31"/>
        <v>-</v>
      </c>
      <c r="BH88" s="132" t="str">
        <f t="shared" si="32"/>
        <v>-</v>
      </c>
      <c r="BI88" s="146" t="str">
        <f t="shared" si="33"/>
        <v>Afectat sau NU?</v>
      </c>
      <c r="BJ88" s="126" t="str">
        <f t="shared" si="34"/>
        <v>-</v>
      </c>
      <c r="BK88" s="133" t="str">
        <f t="shared" si="35"/>
        <v>-</v>
      </c>
      <c r="BL88" s="145" t="str">
        <f t="shared" si="36"/>
        <v>Afectat sau NU?</v>
      </c>
      <c r="BM88" s="126" t="str">
        <f t="shared" si="37"/>
        <v>-</v>
      </c>
      <c r="BN88" s="132" t="str">
        <f t="shared" si="38"/>
        <v>-</v>
      </c>
      <c r="BO88" s="121"/>
      <c r="BP88" s="121"/>
    </row>
    <row r="89" spans="1:68" s="118" customFormat="1" ht="25.5" x14ac:dyDescent="0.25">
      <c r="A89" s="147">
        <f t="shared" si="39"/>
        <v>74</v>
      </c>
      <c r="B89" s="128" t="s">
        <v>124</v>
      </c>
      <c r="C89" s="128" t="s">
        <v>85</v>
      </c>
      <c r="D89" s="129" t="s">
        <v>116</v>
      </c>
      <c r="E89" s="128">
        <v>23859</v>
      </c>
      <c r="F89" s="128" t="s">
        <v>255</v>
      </c>
      <c r="G89" s="128" t="s">
        <v>95</v>
      </c>
      <c r="H89" s="30">
        <v>610737.30900000001</v>
      </c>
      <c r="I89" s="30">
        <v>514516.76200000005</v>
      </c>
      <c r="J89" s="30">
        <v>610737.30900000001</v>
      </c>
      <c r="K89" s="30">
        <v>514516.76200000005</v>
      </c>
      <c r="L89" s="128" t="s">
        <v>124</v>
      </c>
      <c r="M89" s="128" t="s">
        <v>124</v>
      </c>
      <c r="N89" s="128" t="s">
        <v>246</v>
      </c>
      <c r="O89" s="128" t="s">
        <v>253</v>
      </c>
      <c r="P89" s="128" t="s">
        <v>124</v>
      </c>
      <c r="Q89" s="128" t="s">
        <v>124</v>
      </c>
      <c r="R89" s="128" t="s">
        <v>124</v>
      </c>
      <c r="S89" s="128" t="s">
        <v>124</v>
      </c>
      <c r="T89" s="128" t="s">
        <v>140</v>
      </c>
      <c r="U89" s="128" t="s">
        <v>540</v>
      </c>
      <c r="V89" s="128" t="s">
        <v>254</v>
      </c>
      <c r="W89" s="148" t="s">
        <v>206</v>
      </c>
      <c r="X89" s="137"/>
      <c r="Y89" s="138"/>
      <c r="Z89" s="137"/>
      <c r="AA89" s="138"/>
      <c r="AB89" s="128" t="s">
        <v>95</v>
      </c>
      <c r="AC89" s="128"/>
      <c r="AD89" s="143"/>
      <c r="AE89" s="177"/>
      <c r="AF89" s="138"/>
      <c r="AG89" s="137"/>
      <c r="AH89" s="220"/>
      <c r="AI89" s="177"/>
      <c r="AJ89" s="138"/>
      <c r="AK89" s="137"/>
      <c r="AL89" s="231"/>
      <c r="AM89" s="246"/>
      <c r="AN89" s="258"/>
      <c r="AO89" s="246"/>
      <c r="AP89" s="274" t="s">
        <v>101</v>
      </c>
      <c r="AQ89" s="120"/>
      <c r="AR89" s="139" t="str">
        <f t="shared" si="21"/>
        <v/>
      </c>
      <c r="AS89" s="126" t="str">
        <f t="shared" si="22"/>
        <v/>
      </c>
      <c r="AT89" s="132" t="str">
        <f t="shared" si="23"/>
        <v/>
      </c>
      <c r="AU89" s="140" t="str">
        <f t="shared" si="24"/>
        <v/>
      </c>
      <c r="AV89" s="126" t="str">
        <f t="shared" si="25"/>
        <v/>
      </c>
      <c r="AW89" s="133" t="str">
        <f t="shared" si="26"/>
        <v/>
      </c>
      <c r="AX89" s="139" t="str">
        <f t="shared" si="27"/>
        <v/>
      </c>
      <c r="AY89" s="126" t="str">
        <f t="shared" si="28"/>
        <v/>
      </c>
      <c r="AZ89" s="132" t="str">
        <f t="shared" si="29"/>
        <v/>
      </c>
      <c r="BB89" s="121"/>
      <c r="BC89" s="121"/>
      <c r="BD89" s="121"/>
      <c r="BE89" s="121"/>
      <c r="BF89" s="145" t="str">
        <f t="shared" si="30"/>
        <v>Afectat sau NU?</v>
      </c>
      <c r="BG89" s="126" t="str">
        <f t="shared" si="31"/>
        <v>-</v>
      </c>
      <c r="BH89" s="132" t="str">
        <f t="shared" si="32"/>
        <v>-</v>
      </c>
      <c r="BI89" s="146" t="str">
        <f t="shared" si="33"/>
        <v>Afectat sau NU?</v>
      </c>
      <c r="BJ89" s="126" t="str">
        <f t="shared" si="34"/>
        <v>-</v>
      </c>
      <c r="BK89" s="133" t="str">
        <f t="shared" si="35"/>
        <v>-</v>
      </c>
      <c r="BL89" s="145" t="str">
        <f t="shared" si="36"/>
        <v>Afectat sau NU?</v>
      </c>
      <c r="BM89" s="126" t="str">
        <f t="shared" si="37"/>
        <v>-</v>
      </c>
      <c r="BN89" s="132" t="str">
        <f t="shared" si="38"/>
        <v>-</v>
      </c>
      <c r="BO89" s="121"/>
      <c r="BP89" s="121"/>
    </row>
    <row r="90" spans="1:68" s="118" customFormat="1" ht="127.5" x14ac:dyDescent="0.25">
      <c r="A90" s="147">
        <f t="shared" si="39"/>
        <v>75</v>
      </c>
      <c r="B90" s="128" t="s">
        <v>124</v>
      </c>
      <c r="C90" s="128" t="s">
        <v>85</v>
      </c>
      <c r="D90" s="129" t="s">
        <v>116</v>
      </c>
      <c r="E90" s="128">
        <v>23804</v>
      </c>
      <c r="F90" s="128" t="s">
        <v>257</v>
      </c>
      <c r="G90" s="128" t="s">
        <v>237</v>
      </c>
      <c r="H90" s="30">
        <v>622831.62233599997</v>
      </c>
      <c r="I90" s="30">
        <v>524130.32868199999</v>
      </c>
      <c r="J90" s="30">
        <v>622831.62233599997</v>
      </c>
      <c r="K90" s="30">
        <v>524130.32868199999</v>
      </c>
      <c r="L90" s="128" t="s">
        <v>124</v>
      </c>
      <c r="M90" s="128" t="s">
        <v>124</v>
      </c>
      <c r="N90" s="128" t="s">
        <v>256</v>
      </c>
      <c r="O90" s="128" t="s">
        <v>257</v>
      </c>
      <c r="P90" s="128" t="s">
        <v>124</v>
      </c>
      <c r="Q90" s="128" t="s">
        <v>124</v>
      </c>
      <c r="R90" s="128" t="s">
        <v>124</v>
      </c>
      <c r="S90" s="128" t="s">
        <v>124</v>
      </c>
      <c r="T90" s="128" t="s">
        <v>134</v>
      </c>
      <c r="U90" s="128" t="s">
        <v>526</v>
      </c>
      <c r="V90" s="128" t="s">
        <v>229</v>
      </c>
      <c r="W90" s="148" t="s">
        <v>206</v>
      </c>
      <c r="X90" s="137"/>
      <c r="Y90" s="138"/>
      <c r="Z90" s="137"/>
      <c r="AA90" s="138"/>
      <c r="AB90" s="128" t="s">
        <v>95</v>
      </c>
      <c r="AC90" s="128"/>
      <c r="AD90" s="143"/>
      <c r="AE90" s="177"/>
      <c r="AF90" s="138"/>
      <c r="AG90" s="137"/>
      <c r="AH90" s="220"/>
      <c r="AI90" s="177"/>
      <c r="AJ90" s="138"/>
      <c r="AK90" s="137"/>
      <c r="AL90" s="231"/>
      <c r="AM90" s="246"/>
      <c r="AN90" s="258"/>
      <c r="AO90" s="246"/>
      <c r="AP90" s="274" t="s">
        <v>101</v>
      </c>
      <c r="AQ90" s="120"/>
      <c r="AR90" s="139" t="str">
        <f t="shared" si="21"/>
        <v/>
      </c>
      <c r="AS90" s="126" t="str">
        <f t="shared" si="22"/>
        <v/>
      </c>
      <c r="AT90" s="132" t="str">
        <f t="shared" si="23"/>
        <v/>
      </c>
      <c r="AU90" s="140" t="str">
        <f t="shared" si="24"/>
        <v/>
      </c>
      <c r="AV90" s="126" t="str">
        <f t="shared" si="25"/>
        <v/>
      </c>
      <c r="AW90" s="133" t="str">
        <f t="shared" si="26"/>
        <v/>
      </c>
      <c r="AX90" s="139" t="str">
        <f t="shared" si="27"/>
        <v/>
      </c>
      <c r="AY90" s="126" t="str">
        <f t="shared" si="28"/>
        <v/>
      </c>
      <c r="AZ90" s="132" t="str">
        <f t="shared" si="29"/>
        <v/>
      </c>
      <c r="BB90" s="121"/>
      <c r="BC90" s="121"/>
      <c r="BD90" s="121"/>
      <c r="BE90" s="121"/>
      <c r="BF90" s="145" t="str">
        <f t="shared" si="30"/>
        <v>Afectat sau NU?</v>
      </c>
      <c r="BG90" s="126" t="str">
        <f t="shared" si="31"/>
        <v>-</v>
      </c>
      <c r="BH90" s="132" t="str">
        <f t="shared" si="32"/>
        <v>-</v>
      </c>
      <c r="BI90" s="146" t="str">
        <f t="shared" si="33"/>
        <v>Afectat sau NU?</v>
      </c>
      <c r="BJ90" s="126" t="str">
        <f t="shared" si="34"/>
        <v>-</v>
      </c>
      <c r="BK90" s="133" t="str">
        <f t="shared" si="35"/>
        <v>-</v>
      </c>
      <c r="BL90" s="145" t="str">
        <f t="shared" si="36"/>
        <v>Afectat sau NU?</v>
      </c>
      <c r="BM90" s="126" t="str">
        <f t="shared" si="37"/>
        <v>-</v>
      </c>
      <c r="BN90" s="132" t="str">
        <f t="shared" si="38"/>
        <v>-</v>
      </c>
      <c r="BO90" s="121"/>
      <c r="BP90" s="121"/>
    </row>
    <row r="91" spans="1:68" s="118" customFormat="1" ht="25.5" x14ac:dyDescent="0.25">
      <c r="A91" s="147">
        <f t="shared" si="39"/>
        <v>76</v>
      </c>
      <c r="B91" s="128" t="s">
        <v>124</v>
      </c>
      <c r="C91" s="128" t="s">
        <v>85</v>
      </c>
      <c r="D91" s="129" t="s">
        <v>116</v>
      </c>
      <c r="E91" s="128">
        <v>23804</v>
      </c>
      <c r="F91" s="128" t="s">
        <v>257</v>
      </c>
      <c r="G91" s="128" t="s">
        <v>237</v>
      </c>
      <c r="H91" s="30">
        <v>623001.97611599998</v>
      </c>
      <c r="I91" s="30">
        <v>524169.255725</v>
      </c>
      <c r="J91" s="30">
        <v>623001.97611599998</v>
      </c>
      <c r="K91" s="30">
        <v>524169.255725</v>
      </c>
      <c r="L91" s="128" t="s">
        <v>124</v>
      </c>
      <c r="M91" s="128" t="s">
        <v>124</v>
      </c>
      <c r="N91" s="128" t="s">
        <v>247</v>
      </c>
      <c r="O91" s="128" t="s">
        <v>248</v>
      </c>
      <c r="P91" s="128" t="s">
        <v>124</v>
      </c>
      <c r="Q91" s="128" t="s">
        <v>124</v>
      </c>
      <c r="R91" s="128" t="s">
        <v>124</v>
      </c>
      <c r="S91" s="128" t="s">
        <v>124</v>
      </c>
      <c r="T91" s="128" t="s">
        <v>140</v>
      </c>
      <c r="U91" s="128"/>
      <c r="V91" s="128" t="s">
        <v>258</v>
      </c>
      <c r="W91" s="86" t="s">
        <v>206</v>
      </c>
      <c r="X91" s="137"/>
      <c r="Y91" s="138"/>
      <c r="Z91" s="137"/>
      <c r="AA91" s="138"/>
      <c r="AB91" s="128" t="s">
        <v>95</v>
      </c>
      <c r="AC91" s="128"/>
      <c r="AD91" s="143"/>
      <c r="AE91" s="177"/>
      <c r="AF91" s="138"/>
      <c r="AG91" s="137"/>
      <c r="AH91" s="220"/>
      <c r="AI91" s="177"/>
      <c r="AJ91" s="138"/>
      <c r="AK91" s="137"/>
      <c r="AL91" s="231"/>
      <c r="AM91" s="246"/>
      <c r="AN91" s="258"/>
      <c r="AO91" s="246"/>
      <c r="AP91" s="274" t="s">
        <v>101</v>
      </c>
      <c r="AQ91" s="120"/>
      <c r="AR91" s="139" t="str">
        <f t="shared" si="21"/>
        <v/>
      </c>
      <c r="AS91" s="126" t="str">
        <f t="shared" si="22"/>
        <v/>
      </c>
      <c r="AT91" s="132" t="str">
        <f t="shared" si="23"/>
        <v/>
      </c>
      <c r="AU91" s="140" t="str">
        <f t="shared" si="24"/>
        <v/>
      </c>
      <c r="AV91" s="126" t="str">
        <f t="shared" si="25"/>
        <v/>
      </c>
      <c r="AW91" s="133" t="str">
        <f t="shared" si="26"/>
        <v/>
      </c>
      <c r="AX91" s="139" t="str">
        <f t="shared" si="27"/>
        <v/>
      </c>
      <c r="AY91" s="126" t="str">
        <f t="shared" si="28"/>
        <v/>
      </c>
      <c r="AZ91" s="132" t="str">
        <f t="shared" si="29"/>
        <v/>
      </c>
      <c r="BB91" s="121"/>
      <c r="BC91" s="121"/>
      <c r="BD91" s="121"/>
      <c r="BE91" s="121"/>
      <c r="BF91" s="145" t="str">
        <f t="shared" si="30"/>
        <v>Afectat sau NU?</v>
      </c>
      <c r="BG91" s="126" t="str">
        <f t="shared" si="31"/>
        <v>-</v>
      </c>
      <c r="BH91" s="132" t="str">
        <f t="shared" si="32"/>
        <v>-</v>
      </c>
      <c r="BI91" s="146" t="str">
        <f t="shared" si="33"/>
        <v>Afectat sau NU?</v>
      </c>
      <c r="BJ91" s="126" t="str">
        <f t="shared" si="34"/>
        <v>-</v>
      </c>
      <c r="BK91" s="133" t="str">
        <f t="shared" si="35"/>
        <v>-</v>
      </c>
      <c r="BL91" s="145" t="str">
        <f t="shared" si="36"/>
        <v>Afectat sau NU?</v>
      </c>
      <c r="BM91" s="126" t="str">
        <f t="shared" si="37"/>
        <v>-</v>
      </c>
      <c r="BN91" s="132" t="str">
        <f t="shared" si="38"/>
        <v>-</v>
      </c>
      <c r="BO91" s="121"/>
      <c r="BP91" s="121"/>
    </row>
    <row r="92" spans="1:68" s="118" customFormat="1" ht="26.25" thickBot="1" x14ac:dyDescent="0.3">
      <c r="A92" s="110">
        <f t="shared" si="39"/>
        <v>77</v>
      </c>
      <c r="B92" s="130" t="s">
        <v>124</v>
      </c>
      <c r="C92" s="130" t="s">
        <v>85</v>
      </c>
      <c r="D92" s="131" t="s">
        <v>116</v>
      </c>
      <c r="E92" s="130">
        <v>23804</v>
      </c>
      <c r="F92" s="130" t="s">
        <v>257</v>
      </c>
      <c r="G92" s="130" t="s">
        <v>95</v>
      </c>
      <c r="H92" s="31">
        <v>624041.50557000004</v>
      </c>
      <c r="I92" s="31">
        <v>524592.28061999998</v>
      </c>
      <c r="J92" s="31">
        <v>624041.50557000004</v>
      </c>
      <c r="K92" s="31">
        <v>524592.28061999998</v>
      </c>
      <c r="L92" s="130" t="s">
        <v>124</v>
      </c>
      <c r="M92" s="130" t="s">
        <v>124</v>
      </c>
      <c r="N92" s="130" t="s">
        <v>249</v>
      </c>
      <c r="O92" s="130" t="s">
        <v>250</v>
      </c>
      <c r="P92" s="130" t="s">
        <v>124</v>
      </c>
      <c r="Q92" s="130" t="s">
        <v>124</v>
      </c>
      <c r="R92" s="130" t="s">
        <v>124</v>
      </c>
      <c r="S92" s="130" t="s">
        <v>124</v>
      </c>
      <c r="T92" s="130" t="s">
        <v>140</v>
      </c>
      <c r="U92" s="130"/>
      <c r="V92" s="83" t="s">
        <v>258</v>
      </c>
      <c r="W92" s="130" t="s">
        <v>206</v>
      </c>
      <c r="X92" s="46"/>
      <c r="Y92" s="142"/>
      <c r="Z92" s="141"/>
      <c r="AA92" s="142"/>
      <c r="AB92" s="130" t="s">
        <v>95</v>
      </c>
      <c r="AC92" s="130"/>
      <c r="AD92" s="144"/>
      <c r="AE92" s="178"/>
      <c r="AF92" s="142"/>
      <c r="AG92" s="141"/>
      <c r="AH92" s="221"/>
      <c r="AI92" s="178"/>
      <c r="AJ92" s="142"/>
      <c r="AK92" s="141"/>
      <c r="AL92" s="232"/>
      <c r="AM92" s="247"/>
      <c r="AN92" s="259"/>
      <c r="AO92" s="247"/>
      <c r="AP92" s="272" t="s">
        <v>101</v>
      </c>
      <c r="AQ92" s="120"/>
      <c r="AR92" s="165" t="str">
        <f t="shared" si="21"/>
        <v/>
      </c>
      <c r="AS92" s="166" t="str">
        <f t="shared" si="22"/>
        <v/>
      </c>
      <c r="AT92" s="167" t="str">
        <f t="shared" si="23"/>
        <v/>
      </c>
      <c r="AU92" s="168" t="str">
        <f t="shared" si="24"/>
        <v/>
      </c>
      <c r="AV92" s="166" t="str">
        <f t="shared" si="25"/>
        <v/>
      </c>
      <c r="AW92" s="169" t="str">
        <f t="shared" si="26"/>
        <v/>
      </c>
      <c r="AX92" s="165" t="str">
        <f t="shared" si="27"/>
        <v/>
      </c>
      <c r="AY92" s="166" t="str">
        <f t="shared" si="28"/>
        <v/>
      </c>
      <c r="AZ92" s="167" t="str">
        <f t="shared" si="29"/>
        <v/>
      </c>
      <c r="BB92" s="121"/>
      <c r="BC92" s="121"/>
      <c r="BD92" s="121"/>
      <c r="BE92" s="121"/>
      <c r="BF92" s="173" t="str">
        <f t="shared" si="30"/>
        <v>Afectat sau NU?</v>
      </c>
      <c r="BG92" s="166" t="str">
        <f t="shared" si="31"/>
        <v>-</v>
      </c>
      <c r="BH92" s="167" t="str">
        <f t="shared" si="32"/>
        <v>-</v>
      </c>
      <c r="BI92" s="174" t="str">
        <f t="shared" si="33"/>
        <v>Afectat sau NU?</v>
      </c>
      <c r="BJ92" s="166" t="str">
        <f t="shared" si="34"/>
        <v>-</v>
      </c>
      <c r="BK92" s="169" t="str">
        <f t="shared" si="35"/>
        <v>-</v>
      </c>
      <c r="BL92" s="173" t="str">
        <f t="shared" si="36"/>
        <v>Afectat sau NU?</v>
      </c>
      <c r="BM92" s="166" t="str">
        <f t="shared" si="37"/>
        <v>-</v>
      </c>
      <c r="BN92" s="167" t="str">
        <f t="shared" si="38"/>
        <v>-</v>
      </c>
      <c r="BO92" s="121"/>
      <c r="BP92" s="121"/>
    </row>
    <row r="93" spans="1:68" s="118" customFormat="1" ht="64.5" thickBot="1" x14ac:dyDescent="0.3">
      <c r="A93" s="147">
        <f t="shared" si="39"/>
        <v>78</v>
      </c>
      <c r="B93" s="148" t="s">
        <v>124</v>
      </c>
      <c r="C93" s="148" t="s">
        <v>85</v>
      </c>
      <c r="D93" s="149" t="s">
        <v>117</v>
      </c>
      <c r="E93" s="148">
        <v>57369</v>
      </c>
      <c r="F93" s="148" t="s">
        <v>208</v>
      </c>
      <c r="G93" s="148" t="s">
        <v>91</v>
      </c>
      <c r="H93" s="150">
        <v>411637.54652439698</v>
      </c>
      <c r="I93" s="150">
        <v>583557.90003380796</v>
      </c>
      <c r="J93" s="150">
        <v>411637.54652439698</v>
      </c>
      <c r="K93" s="150">
        <v>583557.90003380796</v>
      </c>
      <c r="L93" s="148" t="s">
        <v>124</v>
      </c>
      <c r="M93" s="148" t="s">
        <v>124</v>
      </c>
      <c r="N93" s="148" t="s">
        <v>207</v>
      </c>
      <c r="O93" s="148" t="s">
        <v>208</v>
      </c>
      <c r="P93" s="148" t="s">
        <v>124</v>
      </c>
      <c r="Q93" s="148" t="s">
        <v>124</v>
      </c>
      <c r="R93" s="148" t="s">
        <v>124</v>
      </c>
      <c r="S93" s="148" t="s">
        <v>124</v>
      </c>
      <c r="T93" s="148" t="s">
        <v>134</v>
      </c>
      <c r="U93" s="148" t="s">
        <v>527</v>
      </c>
      <c r="V93" s="148" t="s">
        <v>209</v>
      </c>
      <c r="W93" s="148" t="s">
        <v>118</v>
      </c>
      <c r="X93" s="151"/>
      <c r="Y93" s="152"/>
      <c r="Z93" s="151"/>
      <c r="AA93" s="152"/>
      <c r="AB93" s="148" t="s">
        <v>91</v>
      </c>
      <c r="AC93" s="148"/>
      <c r="AD93" s="154"/>
      <c r="AE93" s="175"/>
      <c r="AF93" s="152"/>
      <c r="AG93" s="151"/>
      <c r="AH93" s="224"/>
      <c r="AI93" s="190"/>
      <c r="AJ93" s="152"/>
      <c r="AK93" s="151"/>
      <c r="AL93" s="237"/>
      <c r="AM93" s="250"/>
      <c r="AN93" s="262"/>
      <c r="AO93" s="250"/>
      <c r="AP93" s="270" t="s">
        <v>101</v>
      </c>
      <c r="AQ93" s="120"/>
      <c r="AR93" s="95" t="str">
        <f t="shared" si="21"/>
        <v/>
      </c>
      <c r="AS93" s="96" t="str">
        <f t="shared" si="22"/>
        <v/>
      </c>
      <c r="AT93" s="97" t="str">
        <f t="shared" si="23"/>
        <v/>
      </c>
      <c r="AU93" s="98" t="str">
        <f t="shared" si="24"/>
        <v/>
      </c>
      <c r="AV93" s="96" t="str">
        <f t="shared" si="25"/>
        <v/>
      </c>
      <c r="AW93" s="99" t="str">
        <f t="shared" si="26"/>
        <v/>
      </c>
      <c r="AX93" s="95" t="str">
        <f t="shared" si="27"/>
        <v/>
      </c>
      <c r="AY93" s="96" t="str">
        <f t="shared" si="28"/>
        <v/>
      </c>
      <c r="AZ93" s="97" t="str">
        <f t="shared" si="29"/>
        <v/>
      </c>
      <c r="BB93" s="121"/>
      <c r="BC93" s="121"/>
      <c r="BD93" s="121"/>
      <c r="BE93" s="121"/>
      <c r="BF93" s="100" t="str">
        <f t="shared" si="30"/>
        <v>Afectat sau NU?</v>
      </c>
      <c r="BG93" s="96" t="str">
        <f t="shared" si="31"/>
        <v>-</v>
      </c>
      <c r="BH93" s="97" t="str">
        <f t="shared" si="32"/>
        <v>-</v>
      </c>
      <c r="BI93" s="101" t="str">
        <f t="shared" si="33"/>
        <v>Afectat sau NU?</v>
      </c>
      <c r="BJ93" s="96" t="str">
        <f t="shared" si="34"/>
        <v>-</v>
      </c>
      <c r="BK93" s="99" t="str">
        <f t="shared" si="35"/>
        <v>-</v>
      </c>
      <c r="BL93" s="100" t="str">
        <f t="shared" si="36"/>
        <v>Afectat sau NU?</v>
      </c>
      <c r="BM93" s="96" t="str">
        <f t="shared" si="37"/>
        <v>-</v>
      </c>
      <c r="BN93" s="97" t="str">
        <f t="shared" si="38"/>
        <v>-</v>
      </c>
      <c r="BO93" s="121"/>
      <c r="BP93" s="121"/>
    </row>
    <row r="94" spans="1:68" ht="102" x14ac:dyDescent="0.25">
      <c r="A94" s="134">
        <f t="shared" si="39"/>
        <v>79</v>
      </c>
      <c r="B94" s="127" t="s">
        <v>124</v>
      </c>
      <c r="C94" s="127" t="s">
        <v>85</v>
      </c>
      <c r="D94" s="153" t="s">
        <v>102</v>
      </c>
      <c r="E94" s="127">
        <v>102179</v>
      </c>
      <c r="F94" s="127" t="s">
        <v>361</v>
      </c>
      <c r="G94" s="127" t="s">
        <v>172</v>
      </c>
      <c r="H94" s="65">
        <v>582899.26100000006</v>
      </c>
      <c r="I94" s="65">
        <v>344014.59</v>
      </c>
      <c r="J94" s="65">
        <v>582899.26100000006</v>
      </c>
      <c r="K94" s="65">
        <v>344014.59</v>
      </c>
      <c r="L94" s="127" t="s">
        <v>124</v>
      </c>
      <c r="M94" s="127" t="s">
        <v>124</v>
      </c>
      <c r="N94" s="127" t="s">
        <v>360</v>
      </c>
      <c r="O94" s="127" t="s">
        <v>361</v>
      </c>
      <c r="P94" s="127" t="s">
        <v>124</v>
      </c>
      <c r="Q94" s="127" t="s">
        <v>124</v>
      </c>
      <c r="R94" s="127" t="s">
        <v>124</v>
      </c>
      <c r="S94" s="127" t="s">
        <v>124</v>
      </c>
      <c r="T94" s="127" t="s">
        <v>134</v>
      </c>
      <c r="U94" s="127" t="s">
        <v>515</v>
      </c>
      <c r="V94" s="127" t="s">
        <v>219</v>
      </c>
      <c r="W94" s="127" t="s">
        <v>106</v>
      </c>
      <c r="X94" s="135"/>
      <c r="Y94" s="136"/>
      <c r="Z94" s="135"/>
      <c r="AA94" s="136"/>
      <c r="AB94" s="127" t="s">
        <v>97</v>
      </c>
      <c r="AC94" s="127"/>
      <c r="AD94" s="125"/>
      <c r="AE94" s="76"/>
      <c r="AF94" s="77"/>
      <c r="AG94" s="78"/>
      <c r="AH94" s="225"/>
      <c r="AI94" s="192"/>
      <c r="AJ94" s="77"/>
      <c r="AK94" s="78"/>
      <c r="AL94" s="238"/>
      <c r="AM94" s="251"/>
      <c r="AN94" s="263"/>
      <c r="AO94" s="251"/>
      <c r="AP94" s="269" t="s">
        <v>101</v>
      </c>
      <c r="AQ94" s="120"/>
      <c r="AR94" s="160" t="str">
        <f t="shared" si="21"/>
        <v/>
      </c>
      <c r="AS94" s="161" t="str">
        <f t="shared" si="22"/>
        <v/>
      </c>
      <c r="AT94" s="162" t="str">
        <f t="shared" si="23"/>
        <v/>
      </c>
      <c r="AU94" s="163" t="str">
        <f t="shared" si="24"/>
        <v/>
      </c>
      <c r="AV94" s="161" t="str">
        <f t="shared" si="25"/>
        <v/>
      </c>
      <c r="AW94" s="164" t="str">
        <f t="shared" si="26"/>
        <v/>
      </c>
      <c r="AX94" s="160" t="str">
        <f t="shared" si="27"/>
        <v/>
      </c>
      <c r="AY94" s="161" t="str">
        <f t="shared" si="28"/>
        <v/>
      </c>
      <c r="AZ94" s="162" t="str">
        <f t="shared" si="29"/>
        <v/>
      </c>
      <c r="BB94" s="121"/>
      <c r="BC94" s="121"/>
      <c r="BD94" s="121"/>
      <c r="BE94" s="121"/>
      <c r="BF94" s="172" t="str">
        <f t="shared" si="30"/>
        <v>Afectat sau NU?</v>
      </c>
      <c r="BG94" s="161" t="str">
        <f t="shared" si="31"/>
        <v>-</v>
      </c>
      <c r="BH94" s="162" t="str">
        <f t="shared" si="32"/>
        <v>-</v>
      </c>
      <c r="BI94" s="677" t="str">
        <f t="shared" si="33"/>
        <v>Afectat sau NU?</v>
      </c>
      <c r="BJ94" s="161" t="str">
        <f t="shared" si="34"/>
        <v>-</v>
      </c>
      <c r="BK94" s="164" t="str">
        <f t="shared" si="35"/>
        <v>-</v>
      </c>
      <c r="BL94" s="172" t="str">
        <f t="shared" si="36"/>
        <v>Afectat sau NU?</v>
      </c>
      <c r="BM94" s="161" t="str">
        <f t="shared" si="37"/>
        <v>-</v>
      </c>
      <c r="BN94" s="162" t="str">
        <f t="shared" si="38"/>
        <v>-</v>
      </c>
    </row>
    <row r="95" spans="1:68" ht="51" x14ac:dyDescent="0.25">
      <c r="A95" s="147">
        <f t="shared" si="39"/>
        <v>80</v>
      </c>
      <c r="B95" s="128" t="s">
        <v>124</v>
      </c>
      <c r="C95" s="128" t="s">
        <v>85</v>
      </c>
      <c r="D95" s="129" t="s">
        <v>102</v>
      </c>
      <c r="E95" s="128">
        <v>100978</v>
      </c>
      <c r="F95" s="128" t="s">
        <v>365</v>
      </c>
      <c r="G95" s="128" t="s">
        <v>172</v>
      </c>
      <c r="H95" s="30">
        <v>589605.26837934612</v>
      </c>
      <c r="I95" s="30">
        <v>346450.65776751417</v>
      </c>
      <c r="J95" s="30">
        <v>589605.26837934612</v>
      </c>
      <c r="K95" s="30">
        <v>346450.65776751417</v>
      </c>
      <c r="L95" s="128" t="s">
        <v>124</v>
      </c>
      <c r="M95" s="128" t="s">
        <v>124</v>
      </c>
      <c r="N95" s="128" t="s">
        <v>362</v>
      </c>
      <c r="O95" s="128" t="s">
        <v>365</v>
      </c>
      <c r="P95" s="128" t="s">
        <v>124</v>
      </c>
      <c r="Q95" s="128" t="s">
        <v>124</v>
      </c>
      <c r="R95" s="128" t="s">
        <v>124</v>
      </c>
      <c r="S95" s="128" t="s">
        <v>124</v>
      </c>
      <c r="T95" s="128" t="s">
        <v>134</v>
      </c>
      <c r="U95" s="128" t="s">
        <v>516</v>
      </c>
      <c r="V95" s="128" t="s">
        <v>366</v>
      </c>
      <c r="W95" s="128" t="s">
        <v>106</v>
      </c>
      <c r="X95" s="137"/>
      <c r="Y95" s="138"/>
      <c r="Z95" s="137"/>
      <c r="AA95" s="138"/>
      <c r="AB95" s="128" t="s">
        <v>97</v>
      </c>
      <c r="AC95" s="128"/>
      <c r="AD95" s="143"/>
      <c r="AE95" s="124"/>
      <c r="AF95" s="123"/>
      <c r="AG95" s="122"/>
      <c r="AH95" s="226"/>
      <c r="AI95" s="92"/>
      <c r="AJ95" s="123"/>
      <c r="AK95" s="122"/>
      <c r="AL95" s="239"/>
      <c r="AM95" s="252"/>
      <c r="AN95" s="264"/>
      <c r="AO95" s="252"/>
      <c r="AP95" s="274" t="s">
        <v>101</v>
      </c>
      <c r="AQ95" s="120"/>
      <c r="AR95" s="139" t="str">
        <f t="shared" si="21"/>
        <v/>
      </c>
      <c r="AS95" s="126" t="str">
        <f t="shared" si="22"/>
        <v/>
      </c>
      <c r="AT95" s="132" t="str">
        <f t="shared" si="23"/>
        <v/>
      </c>
      <c r="AU95" s="140" t="str">
        <f t="shared" si="24"/>
        <v/>
      </c>
      <c r="AV95" s="126" t="str">
        <f t="shared" si="25"/>
        <v/>
      </c>
      <c r="AW95" s="133" t="str">
        <f t="shared" si="26"/>
        <v/>
      </c>
      <c r="AX95" s="139" t="str">
        <f t="shared" si="27"/>
        <v/>
      </c>
      <c r="AY95" s="126" t="str">
        <f t="shared" si="28"/>
        <v/>
      </c>
      <c r="AZ95" s="132" t="str">
        <f t="shared" si="29"/>
        <v/>
      </c>
      <c r="BB95" s="121"/>
      <c r="BC95" s="121"/>
      <c r="BD95" s="121"/>
      <c r="BE95" s="121"/>
      <c r="BF95" s="145" t="str">
        <f t="shared" si="30"/>
        <v>Afectat sau NU?</v>
      </c>
      <c r="BG95" s="126" t="str">
        <f t="shared" si="31"/>
        <v>-</v>
      </c>
      <c r="BH95" s="132" t="str">
        <f t="shared" si="32"/>
        <v>-</v>
      </c>
      <c r="BI95" s="146" t="str">
        <f t="shared" si="33"/>
        <v>Afectat sau NU?</v>
      </c>
      <c r="BJ95" s="126" t="str">
        <f t="shared" si="34"/>
        <v>-</v>
      </c>
      <c r="BK95" s="133" t="str">
        <f t="shared" si="35"/>
        <v>-</v>
      </c>
      <c r="BL95" s="145" t="str">
        <f t="shared" si="36"/>
        <v>Afectat sau NU?</v>
      </c>
      <c r="BM95" s="126" t="str">
        <f t="shared" si="37"/>
        <v>-</v>
      </c>
      <c r="BN95" s="132" t="str">
        <f t="shared" si="38"/>
        <v>-</v>
      </c>
    </row>
    <row r="96" spans="1:68" ht="90" thickBot="1" x14ac:dyDescent="0.3">
      <c r="A96" s="110">
        <f t="shared" si="39"/>
        <v>81</v>
      </c>
      <c r="B96" s="130" t="s">
        <v>124</v>
      </c>
      <c r="C96" s="130" t="s">
        <v>85</v>
      </c>
      <c r="D96" s="131" t="s">
        <v>102</v>
      </c>
      <c r="E96" s="130">
        <v>105179</v>
      </c>
      <c r="F96" s="130" t="s">
        <v>364</v>
      </c>
      <c r="G96" s="130" t="s">
        <v>172</v>
      </c>
      <c r="H96" s="31">
        <v>589606.49392190785</v>
      </c>
      <c r="I96" s="31">
        <v>346458.63524912129</v>
      </c>
      <c r="J96" s="31">
        <v>589606.49392190785</v>
      </c>
      <c r="K96" s="31">
        <v>346458.63524912129</v>
      </c>
      <c r="L96" s="130" t="s">
        <v>124</v>
      </c>
      <c r="M96" s="130" t="s">
        <v>124</v>
      </c>
      <c r="N96" s="130" t="s">
        <v>363</v>
      </c>
      <c r="O96" s="130" t="s">
        <v>364</v>
      </c>
      <c r="P96" s="130" t="s">
        <v>124</v>
      </c>
      <c r="Q96" s="130" t="s">
        <v>124</v>
      </c>
      <c r="R96" s="130" t="s">
        <v>124</v>
      </c>
      <c r="S96" s="130" t="s">
        <v>124</v>
      </c>
      <c r="T96" s="130" t="s">
        <v>134</v>
      </c>
      <c r="U96" s="130" t="s">
        <v>517</v>
      </c>
      <c r="V96" s="130" t="s">
        <v>290</v>
      </c>
      <c r="W96" s="130" t="s">
        <v>106</v>
      </c>
      <c r="X96" s="141"/>
      <c r="Y96" s="142"/>
      <c r="Z96" s="141"/>
      <c r="AA96" s="142"/>
      <c r="AB96" s="130" t="s">
        <v>97</v>
      </c>
      <c r="AC96" s="130"/>
      <c r="AD96" s="144"/>
      <c r="AE96" s="79"/>
      <c r="AF96" s="80"/>
      <c r="AG96" s="81"/>
      <c r="AH96" s="227"/>
      <c r="AI96" s="93"/>
      <c r="AJ96" s="80"/>
      <c r="AK96" s="81"/>
      <c r="AL96" s="240"/>
      <c r="AM96" s="253"/>
      <c r="AN96" s="265"/>
      <c r="AO96" s="253"/>
      <c r="AP96" s="272" t="s">
        <v>101</v>
      </c>
      <c r="AQ96" s="120"/>
      <c r="AR96" s="165" t="str">
        <f t="shared" si="21"/>
        <v/>
      </c>
      <c r="AS96" s="166" t="str">
        <f t="shared" si="22"/>
        <v/>
      </c>
      <c r="AT96" s="167" t="str">
        <f t="shared" si="23"/>
        <v/>
      </c>
      <c r="AU96" s="168" t="str">
        <f t="shared" si="24"/>
        <v/>
      </c>
      <c r="AV96" s="166" t="str">
        <f t="shared" si="25"/>
        <v/>
      </c>
      <c r="AW96" s="169" t="str">
        <f t="shared" si="26"/>
        <v/>
      </c>
      <c r="AX96" s="165" t="str">
        <f t="shared" si="27"/>
        <v/>
      </c>
      <c r="AY96" s="166" t="str">
        <f t="shared" si="28"/>
        <v/>
      </c>
      <c r="AZ96" s="167" t="str">
        <f t="shared" si="29"/>
        <v/>
      </c>
      <c r="BB96" s="121"/>
      <c r="BC96" s="121"/>
      <c r="BD96" s="121"/>
      <c r="BE96" s="121"/>
      <c r="BF96" s="173" t="str">
        <f t="shared" si="30"/>
        <v>Afectat sau NU?</v>
      </c>
      <c r="BG96" s="166" t="str">
        <f t="shared" si="31"/>
        <v>-</v>
      </c>
      <c r="BH96" s="167" t="str">
        <f t="shared" si="32"/>
        <v>-</v>
      </c>
      <c r="BI96" s="174" t="str">
        <f t="shared" si="33"/>
        <v>Afectat sau NU?</v>
      </c>
      <c r="BJ96" s="166" t="str">
        <f t="shared" si="34"/>
        <v>-</v>
      </c>
      <c r="BK96" s="169" t="str">
        <f t="shared" si="35"/>
        <v>-</v>
      </c>
      <c r="BL96" s="173" t="str">
        <f t="shared" si="36"/>
        <v>Afectat sau NU?</v>
      </c>
      <c r="BM96" s="166" t="str">
        <f t="shared" si="37"/>
        <v>-</v>
      </c>
      <c r="BN96" s="167" t="str">
        <f t="shared" si="38"/>
        <v>-</v>
      </c>
    </row>
    <row r="97" spans="1:66" x14ac:dyDescent="0.25">
      <c r="A97" s="134">
        <f t="shared" si="39"/>
        <v>82</v>
      </c>
      <c r="B97" s="127" t="s">
        <v>124</v>
      </c>
      <c r="C97" s="127" t="s">
        <v>85</v>
      </c>
      <c r="D97" s="153" t="s">
        <v>103</v>
      </c>
      <c r="E97" s="127">
        <v>80506</v>
      </c>
      <c r="F97" s="127" t="s">
        <v>318</v>
      </c>
      <c r="G97" s="127" t="s">
        <v>319</v>
      </c>
      <c r="H97" s="65">
        <v>394212.68963830301</v>
      </c>
      <c r="I97" s="65">
        <v>369126.48883809702</v>
      </c>
      <c r="J97" s="65">
        <v>394212.68963830301</v>
      </c>
      <c r="K97" s="65">
        <v>369126.48883809702</v>
      </c>
      <c r="L97" s="127" t="s">
        <v>124</v>
      </c>
      <c r="M97" s="127" t="s">
        <v>124</v>
      </c>
      <c r="N97" s="127" t="s">
        <v>124</v>
      </c>
      <c r="O97" s="127" t="s">
        <v>124</v>
      </c>
      <c r="P97" s="127" t="s">
        <v>294</v>
      </c>
      <c r="Q97" s="127" t="s">
        <v>295</v>
      </c>
      <c r="R97" s="127" t="s">
        <v>124</v>
      </c>
      <c r="S97" s="127" t="s">
        <v>124</v>
      </c>
      <c r="T97" s="127" t="s">
        <v>190</v>
      </c>
      <c r="U97" s="127" t="s">
        <v>518</v>
      </c>
      <c r="V97" s="127" t="s">
        <v>317</v>
      </c>
      <c r="W97" s="127" t="s">
        <v>106</v>
      </c>
      <c r="X97" s="135"/>
      <c r="Y97" s="136"/>
      <c r="Z97" s="135"/>
      <c r="AA97" s="136"/>
      <c r="AB97" s="127" t="s">
        <v>96</v>
      </c>
      <c r="AC97" s="127"/>
      <c r="AD97" s="125"/>
      <c r="AE97" s="76"/>
      <c r="AF97" s="77"/>
      <c r="AG97" s="78"/>
      <c r="AH97" s="225"/>
      <c r="AI97" s="192"/>
      <c r="AJ97" s="77"/>
      <c r="AK97" s="78"/>
      <c r="AL97" s="238"/>
      <c r="AM97" s="251"/>
      <c r="AN97" s="263"/>
      <c r="AO97" s="251"/>
      <c r="AP97" s="269" t="s">
        <v>101</v>
      </c>
      <c r="AQ97" s="120"/>
      <c r="AR97" s="160" t="str">
        <f t="shared" si="21"/>
        <v/>
      </c>
      <c r="AS97" s="161" t="str">
        <f t="shared" si="22"/>
        <v/>
      </c>
      <c r="AT97" s="162" t="str">
        <f t="shared" si="23"/>
        <v/>
      </c>
      <c r="AU97" s="163" t="str">
        <f t="shared" si="24"/>
        <v/>
      </c>
      <c r="AV97" s="161" t="str">
        <f t="shared" si="25"/>
        <v/>
      </c>
      <c r="AW97" s="164" t="str">
        <f t="shared" si="26"/>
        <v/>
      </c>
      <c r="AX97" s="160" t="str">
        <f t="shared" si="27"/>
        <v/>
      </c>
      <c r="AY97" s="161" t="str">
        <f t="shared" si="28"/>
        <v/>
      </c>
      <c r="AZ97" s="162" t="str">
        <f t="shared" si="29"/>
        <v/>
      </c>
      <c r="BB97" s="121"/>
      <c r="BC97" s="121"/>
      <c r="BD97" s="121"/>
      <c r="BE97" s="121"/>
      <c r="BF97" s="172" t="str">
        <f t="shared" si="30"/>
        <v>Afectat sau NU?</v>
      </c>
      <c r="BG97" s="161" t="str">
        <f t="shared" si="31"/>
        <v>-</v>
      </c>
      <c r="BH97" s="162" t="str">
        <f t="shared" si="32"/>
        <v>-</v>
      </c>
      <c r="BI97" s="677" t="str">
        <f t="shared" si="33"/>
        <v>Afectat sau NU?</v>
      </c>
      <c r="BJ97" s="161" t="str">
        <f t="shared" si="34"/>
        <v>-</v>
      </c>
      <c r="BK97" s="164" t="str">
        <f t="shared" si="35"/>
        <v>-</v>
      </c>
      <c r="BL97" s="172" t="str">
        <f t="shared" si="36"/>
        <v>Afectat sau NU?</v>
      </c>
      <c r="BM97" s="161" t="str">
        <f t="shared" si="37"/>
        <v>-</v>
      </c>
      <c r="BN97" s="162" t="str">
        <f t="shared" si="38"/>
        <v>-</v>
      </c>
    </row>
    <row r="98" spans="1:66" ht="25.5" x14ac:dyDescent="0.25">
      <c r="A98" s="147">
        <f t="shared" si="39"/>
        <v>83</v>
      </c>
      <c r="B98" s="128" t="s">
        <v>124</v>
      </c>
      <c r="C98" s="128" t="s">
        <v>85</v>
      </c>
      <c r="D98" s="129" t="s">
        <v>103</v>
      </c>
      <c r="E98" s="128">
        <v>80506</v>
      </c>
      <c r="F98" s="128" t="s">
        <v>318</v>
      </c>
      <c r="G98" s="128" t="s">
        <v>319</v>
      </c>
      <c r="H98" s="30">
        <v>394174.33451295103</v>
      </c>
      <c r="I98" s="30">
        <v>369081.65691587102</v>
      </c>
      <c r="J98" s="30">
        <v>394174.33451295103</v>
      </c>
      <c r="K98" s="30">
        <v>369081.65691587102</v>
      </c>
      <c r="L98" s="128" t="s">
        <v>124</v>
      </c>
      <c r="M98" s="128" t="s">
        <v>124</v>
      </c>
      <c r="N98" s="128" t="s">
        <v>124</v>
      </c>
      <c r="O98" s="128" t="s">
        <v>124</v>
      </c>
      <c r="P98" s="128" t="s">
        <v>296</v>
      </c>
      <c r="Q98" s="128" t="s">
        <v>297</v>
      </c>
      <c r="R98" s="128" t="s">
        <v>124</v>
      </c>
      <c r="S98" s="128" t="s">
        <v>124</v>
      </c>
      <c r="T98" s="128" t="s">
        <v>190</v>
      </c>
      <c r="U98" s="128" t="s">
        <v>466</v>
      </c>
      <c r="V98" s="128" t="s">
        <v>320</v>
      </c>
      <c r="W98" s="128" t="s">
        <v>106</v>
      </c>
      <c r="X98" s="137"/>
      <c r="Y98" s="138"/>
      <c r="Z98" s="137"/>
      <c r="AA98" s="138"/>
      <c r="AB98" s="128" t="s">
        <v>96</v>
      </c>
      <c r="AC98" s="128"/>
      <c r="AD98" s="143"/>
      <c r="AE98" s="124"/>
      <c r="AF98" s="123"/>
      <c r="AG98" s="122"/>
      <c r="AH98" s="226"/>
      <c r="AI98" s="92"/>
      <c r="AJ98" s="123"/>
      <c r="AK98" s="122"/>
      <c r="AL98" s="239"/>
      <c r="AM98" s="252"/>
      <c r="AN98" s="264"/>
      <c r="AO98" s="252"/>
      <c r="AP98" s="274" t="s">
        <v>101</v>
      </c>
      <c r="AQ98" s="120"/>
      <c r="AR98" s="139" t="str">
        <f t="shared" si="21"/>
        <v/>
      </c>
      <c r="AS98" s="126" t="str">
        <f t="shared" si="22"/>
        <v/>
      </c>
      <c r="AT98" s="132" t="str">
        <f t="shared" si="23"/>
        <v/>
      </c>
      <c r="AU98" s="140" t="str">
        <f t="shared" si="24"/>
        <v/>
      </c>
      <c r="AV98" s="126" t="str">
        <f t="shared" si="25"/>
        <v/>
      </c>
      <c r="AW98" s="133" t="str">
        <f t="shared" si="26"/>
        <v/>
      </c>
      <c r="AX98" s="139" t="str">
        <f t="shared" si="27"/>
        <v/>
      </c>
      <c r="AY98" s="126" t="str">
        <f t="shared" si="28"/>
        <v/>
      </c>
      <c r="AZ98" s="132" t="str">
        <f t="shared" si="29"/>
        <v/>
      </c>
      <c r="BB98" s="121"/>
      <c r="BC98" s="121"/>
      <c r="BD98" s="121"/>
      <c r="BE98" s="121"/>
      <c r="BF98" s="145" t="str">
        <f t="shared" si="30"/>
        <v>Afectat sau NU?</v>
      </c>
      <c r="BG98" s="126" t="str">
        <f t="shared" si="31"/>
        <v>-</v>
      </c>
      <c r="BH98" s="132" t="str">
        <f t="shared" si="32"/>
        <v>-</v>
      </c>
      <c r="BI98" s="146" t="str">
        <f t="shared" si="33"/>
        <v>Afectat sau NU?</v>
      </c>
      <c r="BJ98" s="126" t="str">
        <f t="shared" si="34"/>
        <v>-</v>
      </c>
      <c r="BK98" s="133" t="str">
        <f t="shared" si="35"/>
        <v>-</v>
      </c>
      <c r="BL98" s="145" t="str">
        <f t="shared" si="36"/>
        <v>Afectat sau NU?</v>
      </c>
      <c r="BM98" s="126" t="str">
        <f t="shared" si="37"/>
        <v>-</v>
      </c>
      <c r="BN98" s="132" t="str">
        <f t="shared" si="38"/>
        <v>-</v>
      </c>
    </row>
    <row r="99" spans="1:66" ht="26.25" customHeight="1" x14ac:dyDescent="0.25">
      <c r="A99" s="147">
        <f t="shared" si="39"/>
        <v>84</v>
      </c>
      <c r="B99" s="128" t="s">
        <v>124</v>
      </c>
      <c r="C99" s="128" t="s">
        <v>85</v>
      </c>
      <c r="D99" s="129" t="s">
        <v>103</v>
      </c>
      <c r="E99" s="128">
        <v>82252</v>
      </c>
      <c r="F99" s="128" t="s">
        <v>321</v>
      </c>
      <c r="G99" s="128" t="s">
        <v>319</v>
      </c>
      <c r="H99" s="30">
        <v>396359.68433253199</v>
      </c>
      <c r="I99" s="30">
        <v>364898.37530645699</v>
      </c>
      <c r="J99" s="30">
        <v>396359.68433253199</v>
      </c>
      <c r="K99" s="30">
        <v>364898.37530645699</v>
      </c>
      <c r="L99" s="128" t="s">
        <v>124</v>
      </c>
      <c r="M99" s="128" t="s">
        <v>124</v>
      </c>
      <c r="N99" s="128" t="s">
        <v>124</v>
      </c>
      <c r="O99" s="128" t="s">
        <v>124</v>
      </c>
      <c r="P99" s="128" t="s">
        <v>298</v>
      </c>
      <c r="Q99" s="128" t="s">
        <v>322</v>
      </c>
      <c r="R99" s="128" t="s">
        <v>124</v>
      </c>
      <c r="S99" s="128" t="s">
        <v>124</v>
      </c>
      <c r="T99" s="128" t="s">
        <v>190</v>
      </c>
      <c r="U99" s="128" t="s">
        <v>518</v>
      </c>
      <c r="V99" s="128" t="s">
        <v>317</v>
      </c>
      <c r="W99" s="128" t="s">
        <v>106</v>
      </c>
      <c r="X99" s="137"/>
      <c r="Y99" s="138"/>
      <c r="Z99" s="137"/>
      <c r="AA99" s="138"/>
      <c r="AB99" s="128" t="s">
        <v>96</v>
      </c>
      <c r="AC99" s="128"/>
      <c r="AD99" s="143"/>
      <c r="AE99" s="124"/>
      <c r="AF99" s="123"/>
      <c r="AG99" s="122"/>
      <c r="AH99" s="226"/>
      <c r="AI99" s="92"/>
      <c r="AJ99" s="123"/>
      <c r="AK99" s="122"/>
      <c r="AL99" s="239"/>
      <c r="AM99" s="252"/>
      <c r="AN99" s="264"/>
      <c r="AO99" s="252"/>
      <c r="AP99" s="274" t="s">
        <v>101</v>
      </c>
      <c r="AQ99" s="120"/>
      <c r="AR99" s="139" t="str">
        <f t="shared" si="21"/>
        <v/>
      </c>
      <c r="AS99" s="126" t="str">
        <f t="shared" si="22"/>
        <v/>
      </c>
      <c r="AT99" s="132" t="str">
        <f t="shared" si="23"/>
        <v/>
      </c>
      <c r="AU99" s="140" t="str">
        <f t="shared" si="24"/>
        <v/>
      </c>
      <c r="AV99" s="126" t="str">
        <f t="shared" si="25"/>
        <v/>
      </c>
      <c r="AW99" s="133" t="str">
        <f t="shared" si="26"/>
        <v/>
      </c>
      <c r="AX99" s="139" t="str">
        <f t="shared" si="27"/>
        <v/>
      </c>
      <c r="AY99" s="126" t="str">
        <f t="shared" si="28"/>
        <v/>
      </c>
      <c r="AZ99" s="132" t="str">
        <f t="shared" si="29"/>
        <v/>
      </c>
      <c r="BB99" s="121"/>
      <c r="BC99" s="121"/>
      <c r="BD99" s="121"/>
      <c r="BE99" s="121"/>
      <c r="BF99" s="145" t="str">
        <f t="shared" si="30"/>
        <v>Afectat sau NU?</v>
      </c>
      <c r="BG99" s="126" t="str">
        <f t="shared" si="31"/>
        <v>-</v>
      </c>
      <c r="BH99" s="132" t="str">
        <f t="shared" si="32"/>
        <v>-</v>
      </c>
      <c r="BI99" s="146" t="str">
        <f t="shared" si="33"/>
        <v>Afectat sau NU?</v>
      </c>
      <c r="BJ99" s="126" t="str">
        <f t="shared" si="34"/>
        <v>-</v>
      </c>
      <c r="BK99" s="133" t="str">
        <f t="shared" si="35"/>
        <v>-</v>
      </c>
      <c r="BL99" s="145" t="str">
        <f t="shared" si="36"/>
        <v>Afectat sau NU?</v>
      </c>
      <c r="BM99" s="126" t="str">
        <f t="shared" si="37"/>
        <v>-</v>
      </c>
      <c r="BN99" s="132" t="str">
        <f t="shared" si="38"/>
        <v>-</v>
      </c>
    </row>
    <row r="100" spans="1:66" ht="38.25" x14ac:dyDescent="0.25">
      <c r="A100" s="147">
        <f t="shared" si="39"/>
        <v>85</v>
      </c>
      <c r="B100" s="128" t="s">
        <v>124</v>
      </c>
      <c r="C100" s="128" t="s">
        <v>85</v>
      </c>
      <c r="D100" s="129" t="s">
        <v>103</v>
      </c>
      <c r="E100" s="128">
        <v>174307</v>
      </c>
      <c r="F100" s="128" t="s">
        <v>310</v>
      </c>
      <c r="G100" s="128" t="s">
        <v>323</v>
      </c>
      <c r="H100" s="30">
        <v>410095.920336365</v>
      </c>
      <c r="I100" s="30">
        <v>362876.85641692602</v>
      </c>
      <c r="J100" s="30">
        <v>410095.920336365</v>
      </c>
      <c r="K100" s="30">
        <v>362876.85641692602</v>
      </c>
      <c r="L100" s="128" t="s">
        <v>124</v>
      </c>
      <c r="M100" s="128" t="s">
        <v>124</v>
      </c>
      <c r="N100" s="128" t="s">
        <v>124</v>
      </c>
      <c r="O100" s="128" t="s">
        <v>124</v>
      </c>
      <c r="P100" s="128" t="s">
        <v>299</v>
      </c>
      <c r="Q100" s="128" t="s">
        <v>309</v>
      </c>
      <c r="R100" s="128" t="s">
        <v>124</v>
      </c>
      <c r="S100" s="128" t="s">
        <v>124</v>
      </c>
      <c r="T100" s="128" t="s">
        <v>190</v>
      </c>
      <c r="U100" s="128" t="s">
        <v>519</v>
      </c>
      <c r="V100" s="128" t="s">
        <v>324</v>
      </c>
      <c r="W100" s="128" t="s">
        <v>106</v>
      </c>
      <c r="X100" s="137"/>
      <c r="Y100" s="138"/>
      <c r="Z100" s="137"/>
      <c r="AA100" s="138"/>
      <c r="AB100" s="128" t="s">
        <v>96</v>
      </c>
      <c r="AC100" s="128"/>
      <c r="AD100" s="143"/>
      <c r="AE100" s="124"/>
      <c r="AF100" s="123"/>
      <c r="AG100" s="122"/>
      <c r="AH100" s="226"/>
      <c r="AI100" s="92"/>
      <c r="AJ100" s="123"/>
      <c r="AK100" s="122"/>
      <c r="AL100" s="239"/>
      <c r="AM100" s="252"/>
      <c r="AN100" s="264"/>
      <c r="AO100" s="252"/>
      <c r="AP100" s="274" t="s">
        <v>101</v>
      </c>
      <c r="AQ100" s="120"/>
      <c r="AR100" s="139" t="str">
        <f t="shared" si="21"/>
        <v/>
      </c>
      <c r="AS100" s="126" t="str">
        <f t="shared" si="22"/>
        <v/>
      </c>
      <c r="AT100" s="132" t="str">
        <f t="shared" si="23"/>
        <v/>
      </c>
      <c r="AU100" s="140" t="str">
        <f t="shared" si="24"/>
        <v/>
      </c>
      <c r="AV100" s="126" t="str">
        <f t="shared" si="25"/>
        <v/>
      </c>
      <c r="AW100" s="133" t="str">
        <f t="shared" si="26"/>
        <v/>
      </c>
      <c r="AX100" s="139" t="str">
        <f t="shared" si="27"/>
        <v/>
      </c>
      <c r="AY100" s="126" t="str">
        <f t="shared" si="28"/>
        <v/>
      </c>
      <c r="AZ100" s="132" t="str">
        <f t="shared" si="29"/>
        <v/>
      </c>
      <c r="BB100" s="121"/>
      <c r="BC100" s="121"/>
      <c r="BD100" s="121"/>
      <c r="BE100" s="121"/>
      <c r="BF100" s="145" t="str">
        <f t="shared" si="30"/>
        <v>Afectat sau NU?</v>
      </c>
      <c r="BG100" s="126" t="str">
        <f t="shared" si="31"/>
        <v>-</v>
      </c>
      <c r="BH100" s="132" t="str">
        <f t="shared" si="32"/>
        <v>-</v>
      </c>
      <c r="BI100" s="146" t="str">
        <f t="shared" si="33"/>
        <v>Afectat sau NU?</v>
      </c>
      <c r="BJ100" s="126" t="str">
        <f t="shared" si="34"/>
        <v>-</v>
      </c>
      <c r="BK100" s="133" t="str">
        <f t="shared" si="35"/>
        <v>-</v>
      </c>
      <c r="BL100" s="145" t="str">
        <f t="shared" si="36"/>
        <v>Afectat sau NU?</v>
      </c>
      <c r="BM100" s="126" t="str">
        <f t="shared" si="37"/>
        <v>-</v>
      </c>
      <c r="BN100" s="132" t="str">
        <f t="shared" si="38"/>
        <v>-</v>
      </c>
    </row>
    <row r="101" spans="1:66" ht="25.5" x14ac:dyDescent="0.25">
      <c r="A101" s="147">
        <f t="shared" si="39"/>
        <v>86</v>
      </c>
      <c r="B101" s="128" t="s">
        <v>124</v>
      </c>
      <c r="C101" s="128" t="s">
        <v>85</v>
      </c>
      <c r="D101" s="129" t="s">
        <v>103</v>
      </c>
      <c r="E101" s="128">
        <v>174307</v>
      </c>
      <c r="F101" s="128" t="s">
        <v>310</v>
      </c>
      <c r="G101" s="128" t="s">
        <v>323</v>
      </c>
      <c r="H101" s="30">
        <v>410096.00213287101</v>
      </c>
      <c r="I101" s="30">
        <v>362876.75231228</v>
      </c>
      <c r="J101" s="30">
        <v>410096.00213287101</v>
      </c>
      <c r="K101" s="30">
        <v>362876.75231228</v>
      </c>
      <c r="L101" s="128" t="s">
        <v>124</v>
      </c>
      <c r="M101" s="128" t="s">
        <v>124</v>
      </c>
      <c r="N101" s="128" t="s">
        <v>124</v>
      </c>
      <c r="O101" s="128" t="s">
        <v>124</v>
      </c>
      <c r="P101" s="128" t="s">
        <v>300</v>
      </c>
      <c r="Q101" s="128" t="s">
        <v>310</v>
      </c>
      <c r="R101" s="128" t="s">
        <v>124</v>
      </c>
      <c r="S101" s="128" t="s">
        <v>124</v>
      </c>
      <c r="T101" s="128" t="s">
        <v>190</v>
      </c>
      <c r="U101" s="128" t="s">
        <v>520</v>
      </c>
      <c r="V101" s="128" t="s">
        <v>325</v>
      </c>
      <c r="W101" s="128" t="s">
        <v>106</v>
      </c>
      <c r="X101" s="137"/>
      <c r="Y101" s="138"/>
      <c r="Z101" s="137"/>
      <c r="AA101" s="138"/>
      <c r="AB101" s="128" t="s">
        <v>96</v>
      </c>
      <c r="AC101" s="128"/>
      <c r="AD101" s="143"/>
      <c r="AE101" s="124"/>
      <c r="AF101" s="123"/>
      <c r="AG101" s="122"/>
      <c r="AH101" s="226"/>
      <c r="AI101" s="92"/>
      <c r="AJ101" s="123"/>
      <c r="AK101" s="122"/>
      <c r="AL101" s="239"/>
      <c r="AM101" s="252"/>
      <c r="AN101" s="264"/>
      <c r="AO101" s="252"/>
      <c r="AP101" s="274" t="s">
        <v>101</v>
      </c>
      <c r="AQ101" s="120"/>
      <c r="AR101" s="139" t="str">
        <f t="shared" si="21"/>
        <v/>
      </c>
      <c r="AS101" s="126" t="str">
        <f t="shared" si="22"/>
        <v/>
      </c>
      <c r="AT101" s="132" t="str">
        <f t="shared" si="23"/>
        <v/>
      </c>
      <c r="AU101" s="140" t="str">
        <f t="shared" si="24"/>
        <v/>
      </c>
      <c r="AV101" s="126" t="str">
        <f t="shared" si="25"/>
        <v/>
      </c>
      <c r="AW101" s="133" t="str">
        <f t="shared" si="26"/>
        <v/>
      </c>
      <c r="AX101" s="139" t="str">
        <f t="shared" si="27"/>
        <v/>
      </c>
      <c r="AY101" s="126" t="str">
        <f t="shared" si="28"/>
        <v/>
      </c>
      <c r="AZ101" s="132" t="str">
        <f t="shared" si="29"/>
        <v/>
      </c>
      <c r="BB101" s="121"/>
      <c r="BC101" s="121"/>
      <c r="BD101" s="121"/>
      <c r="BE101" s="121"/>
      <c r="BF101" s="145" t="str">
        <f t="shared" si="30"/>
        <v>Afectat sau NU?</v>
      </c>
      <c r="BG101" s="126" t="str">
        <f t="shared" si="31"/>
        <v>-</v>
      </c>
      <c r="BH101" s="132" t="str">
        <f t="shared" si="32"/>
        <v>-</v>
      </c>
      <c r="BI101" s="146" t="str">
        <f t="shared" si="33"/>
        <v>Afectat sau NU?</v>
      </c>
      <c r="BJ101" s="126" t="str">
        <f t="shared" si="34"/>
        <v>-</v>
      </c>
      <c r="BK101" s="133" t="str">
        <f t="shared" si="35"/>
        <v>-</v>
      </c>
      <c r="BL101" s="145" t="str">
        <f t="shared" si="36"/>
        <v>Afectat sau NU?</v>
      </c>
      <c r="BM101" s="126" t="str">
        <f t="shared" si="37"/>
        <v>-</v>
      </c>
      <c r="BN101" s="132" t="str">
        <f t="shared" si="38"/>
        <v>-</v>
      </c>
    </row>
    <row r="102" spans="1:66" ht="25.5" x14ac:dyDescent="0.25">
      <c r="A102" s="147">
        <f t="shared" si="39"/>
        <v>87</v>
      </c>
      <c r="B102" s="128" t="s">
        <v>124</v>
      </c>
      <c r="C102" s="128" t="s">
        <v>85</v>
      </c>
      <c r="D102" s="129" t="s">
        <v>103</v>
      </c>
      <c r="E102" s="128">
        <v>170355</v>
      </c>
      <c r="F102" s="128" t="s">
        <v>311</v>
      </c>
      <c r="G102" s="128" t="s">
        <v>323</v>
      </c>
      <c r="H102" s="30">
        <v>408181.078998768</v>
      </c>
      <c r="I102" s="30">
        <v>379756.60681252897</v>
      </c>
      <c r="J102" s="30">
        <v>408181.078998768</v>
      </c>
      <c r="K102" s="30">
        <v>379756.60681252897</v>
      </c>
      <c r="L102" s="128" t="s">
        <v>124</v>
      </c>
      <c r="M102" s="128" t="s">
        <v>124</v>
      </c>
      <c r="N102" s="128" t="s">
        <v>124</v>
      </c>
      <c r="O102" s="128" t="s">
        <v>124</v>
      </c>
      <c r="P102" s="128" t="s">
        <v>301</v>
      </c>
      <c r="Q102" s="128" t="s">
        <v>311</v>
      </c>
      <c r="R102" s="128" t="s">
        <v>124</v>
      </c>
      <c r="S102" s="128" t="s">
        <v>124</v>
      </c>
      <c r="T102" s="128" t="s">
        <v>190</v>
      </c>
      <c r="U102" s="128" t="s">
        <v>521</v>
      </c>
      <c r="V102" s="128" t="s">
        <v>326</v>
      </c>
      <c r="W102" s="128" t="s">
        <v>106</v>
      </c>
      <c r="X102" s="137"/>
      <c r="Y102" s="138"/>
      <c r="Z102" s="137"/>
      <c r="AA102" s="138"/>
      <c r="AB102" s="128" t="s">
        <v>96</v>
      </c>
      <c r="AC102" s="128"/>
      <c r="AD102" s="143"/>
      <c r="AE102" s="124"/>
      <c r="AF102" s="123"/>
      <c r="AG102" s="122"/>
      <c r="AH102" s="226"/>
      <c r="AI102" s="92"/>
      <c r="AJ102" s="123"/>
      <c r="AK102" s="122"/>
      <c r="AL102" s="239"/>
      <c r="AM102" s="252"/>
      <c r="AN102" s="264"/>
      <c r="AO102" s="252"/>
      <c r="AP102" s="274" t="s">
        <v>101</v>
      </c>
      <c r="AQ102" s="120"/>
      <c r="AR102" s="139" t="str">
        <f t="shared" si="21"/>
        <v/>
      </c>
      <c r="AS102" s="126" t="str">
        <f t="shared" si="22"/>
        <v/>
      </c>
      <c r="AT102" s="132" t="str">
        <f t="shared" si="23"/>
        <v/>
      </c>
      <c r="AU102" s="140" t="str">
        <f t="shared" si="24"/>
        <v/>
      </c>
      <c r="AV102" s="126" t="str">
        <f t="shared" si="25"/>
        <v/>
      </c>
      <c r="AW102" s="133" t="str">
        <f t="shared" si="26"/>
        <v/>
      </c>
      <c r="AX102" s="139" t="str">
        <f t="shared" si="27"/>
        <v/>
      </c>
      <c r="AY102" s="126" t="str">
        <f t="shared" si="28"/>
        <v/>
      </c>
      <c r="AZ102" s="132" t="str">
        <f t="shared" si="29"/>
        <v/>
      </c>
      <c r="BB102" s="121"/>
      <c r="BC102" s="121"/>
      <c r="BD102" s="121"/>
      <c r="BE102" s="121"/>
      <c r="BF102" s="145" t="str">
        <f t="shared" si="30"/>
        <v>Afectat sau NU?</v>
      </c>
      <c r="BG102" s="126" t="str">
        <f t="shared" si="31"/>
        <v>-</v>
      </c>
      <c r="BH102" s="132" t="str">
        <f t="shared" si="32"/>
        <v>-</v>
      </c>
      <c r="BI102" s="146" t="str">
        <f t="shared" si="33"/>
        <v>Afectat sau NU?</v>
      </c>
      <c r="BJ102" s="126" t="str">
        <f t="shared" si="34"/>
        <v>-</v>
      </c>
      <c r="BK102" s="133" t="str">
        <f t="shared" si="35"/>
        <v>-</v>
      </c>
      <c r="BL102" s="145" t="str">
        <f t="shared" si="36"/>
        <v>Afectat sau NU?</v>
      </c>
      <c r="BM102" s="126" t="str">
        <f t="shared" si="37"/>
        <v>-</v>
      </c>
      <c r="BN102" s="132" t="str">
        <f t="shared" si="38"/>
        <v>-</v>
      </c>
    </row>
    <row r="103" spans="1:66" ht="26.25" thickBot="1" x14ac:dyDescent="0.3">
      <c r="A103" s="110">
        <f t="shared" si="39"/>
        <v>88</v>
      </c>
      <c r="B103" s="130" t="s">
        <v>124</v>
      </c>
      <c r="C103" s="130" t="s">
        <v>85</v>
      </c>
      <c r="D103" s="131" t="s">
        <v>103</v>
      </c>
      <c r="E103" s="130">
        <v>170907</v>
      </c>
      <c r="F103" s="130" t="s">
        <v>312</v>
      </c>
      <c r="G103" s="130" t="s">
        <v>323</v>
      </c>
      <c r="H103" s="31">
        <v>407916.53422568802</v>
      </c>
      <c r="I103" s="31">
        <v>366668.77891756798</v>
      </c>
      <c r="J103" s="31">
        <v>407916.53422568802</v>
      </c>
      <c r="K103" s="31">
        <v>366668.77891756798</v>
      </c>
      <c r="L103" s="130" t="s">
        <v>124</v>
      </c>
      <c r="M103" s="130" t="s">
        <v>124</v>
      </c>
      <c r="N103" s="130" t="s">
        <v>124</v>
      </c>
      <c r="O103" s="130" t="s">
        <v>124</v>
      </c>
      <c r="P103" s="130" t="s">
        <v>302</v>
      </c>
      <c r="Q103" s="130" t="s">
        <v>312</v>
      </c>
      <c r="R103" s="130" t="s">
        <v>124</v>
      </c>
      <c r="S103" s="130" t="s">
        <v>124</v>
      </c>
      <c r="T103" s="130" t="s">
        <v>190</v>
      </c>
      <c r="U103" s="130" t="s">
        <v>466</v>
      </c>
      <c r="V103" s="130" t="s">
        <v>320</v>
      </c>
      <c r="W103" s="130" t="s">
        <v>106</v>
      </c>
      <c r="X103" s="141"/>
      <c r="Y103" s="142"/>
      <c r="Z103" s="141"/>
      <c r="AA103" s="142"/>
      <c r="AB103" s="130" t="s">
        <v>96</v>
      </c>
      <c r="AC103" s="130"/>
      <c r="AD103" s="144"/>
      <c r="AE103" s="79"/>
      <c r="AF103" s="80"/>
      <c r="AG103" s="81"/>
      <c r="AH103" s="227"/>
      <c r="AI103" s="93"/>
      <c r="AJ103" s="80"/>
      <c r="AK103" s="81"/>
      <c r="AL103" s="240"/>
      <c r="AM103" s="253"/>
      <c r="AN103" s="265"/>
      <c r="AO103" s="253"/>
      <c r="AP103" s="272" t="s">
        <v>101</v>
      </c>
      <c r="AQ103" s="120"/>
      <c r="AR103" s="165" t="str">
        <f t="shared" si="21"/>
        <v/>
      </c>
      <c r="AS103" s="166" t="str">
        <f t="shared" si="22"/>
        <v/>
      </c>
      <c r="AT103" s="167" t="str">
        <f t="shared" si="23"/>
        <v/>
      </c>
      <c r="AU103" s="168" t="str">
        <f t="shared" si="24"/>
        <v/>
      </c>
      <c r="AV103" s="166" t="str">
        <f t="shared" si="25"/>
        <v/>
      </c>
      <c r="AW103" s="169" t="str">
        <f t="shared" si="26"/>
        <v/>
      </c>
      <c r="AX103" s="165" t="str">
        <f t="shared" si="27"/>
        <v/>
      </c>
      <c r="AY103" s="166" t="str">
        <f t="shared" si="28"/>
        <v/>
      </c>
      <c r="AZ103" s="167" t="str">
        <f t="shared" si="29"/>
        <v/>
      </c>
      <c r="BB103" s="121"/>
      <c r="BC103" s="121"/>
      <c r="BD103" s="121"/>
      <c r="BE103" s="121"/>
      <c r="BF103" s="173" t="str">
        <f t="shared" si="30"/>
        <v>Afectat sau NU?</v>
      </c>
      <c r="BG103" s="166" t="str">
        <f t="shared" si="31"/>
        <v>-</v>
      </c>
      <c r="BH103" s="167" t="str">
        <f t="shared" si="32"/>
        <v>-</v>
      </c>
      <c r="BI103" s="174" t="str">
        <f t="shared" si="33"/>
        <v>Afectat sau NU?</v>
      </c>
      <c r="BJ103" s="166" t="str">
        <f t="shared" si="34"/>
        <v>-</v>
      </c>
      <c r="BK103" s="169" t="str">
        <f t="shared" si="35"/>
        <v>-</v>
      </c>
      <c r="BL103" s="173" t="str">
        <f t="shared" si="36"/>
        <v>Afectat sau NU?</v>
      </c>
      <c r="BM103" s="166" t="str">
        <f t="shared" si="37"/>
        <v>-</v>
      </c>
      <c r="BN103" s="167" t="str">
        <f t="shared" si="38"/>
        <v>-</v>
      </c>
    </row>
    <row r="104" spans="1:66" x14ac:dyDescent="0.25">
      <c r="A104" s="134">
        <f t="shared" si="39"/>
        <v>89</v>
      </c>
      <c r="B104" s="127" t="s">
        <v>124</v>
      </c>
      <c r="C104" s="127" t="s">
        <v>85</v>
      </c>
      <c r="D104" s="153" t="s">
        <v>104</v>
      </c>
      <c r="E104" s="127">
        <v>80506</v>
      </c>
      <c r="F104" s="127" t="s">
        <v>318</v>
      </c>
      <c r="G104" s="127" t="s">
        <v>319</v>
      </c>
      <c r="H104" s="65">
        <v>394212.68963830301</v>
      </c>
      <c r="I104" s="65">
        <v>369126.48883809702</v>
      </c>
      <c r="J104" s="65">
        <v>394212.68963830301</v>
      </c>
      <c r="K104" s="65">
        <v>369126.48883809702</v>
      </c>
      <c r="L104" s="127" t="s">
        <v>124</v>
      </c>
      <c r="M104" s="127" t="s">
        <v>124</v>
      </c>
      <c r="N104" s="127" t="s">
        <v>124</v>
      </c>
      <c r="O104" s="127" t="s">
        <v>124</v>
      </c>
      <c r="P104" s="127" t="s">
        <v>294</v>
      </c>
      <c r="Q104" s="127" t="s">
        <v>295</v>
      </c>
      <c r="R104" s="127" t="s">
        <v>124</v>
      </c>
      <c r="S104" s="127" t="s">
        <v>124</v>
      </c>
      <c r="T104" s="127" t="s">
        <v>190</v>
      </c>
      <c r="U104" s="127" t="s">
        <v>518</v>
      </c>
      <c r="V104" s="127" t="s">
        <v>317</v>
      </c>
      <c r="W104" s="127" t="s">
        <v>106</v>
      </c>
      <c r="X104" s="135"/>
      <c r="Y104" s="136"/>
      <c r="Z104" s="135"/>
      <c r="AA104" s="136"/>
      <c r="AB104" s="127" t="s">
        <v>96</v>
      </c>
      <c r="AC104" s="127"/>
      <c r="AD104" s="125"/>
      <c r="AE104" s="76"/>
      <c r="AF104" s="77"/>
      <c r="AG104" s="78"/>
      <c r="AH104" s="225"/>
      <c r="AI104" s="192"/>
      <c r="AJ104" s="77"/>
      <c r="AK104" s="78"/>
      <c r="AL104" s="238"/>
      <c r="AM104" s="251"/>
      <c r="AN104" s="263"/>
      <c r="AO104" s="251"/>
      <c r="AP104" s="269" t="s">
        <v>101</v>
      </c>
      <c r="AR104" s="160" t="str">
        <f t="shared" si="21"/>
        <v/>
      </c>
      <c r="AS104" s="161" t="str">
        <f t="shared" si="22"/>
        <v/>
      </c>
      <c r="AT104" s="162" t="str">
        <f t="shared" si="23"/>
        <v/>
      </c>
      <c r="AU104" s="163" t="str">
        <f t="shared" si="24"/>
        <v/>
      </c>
      <c r="AV104" s="161" t="str">
        <f t="shared" si="25"/>
        <v/>
      </c>
      <c r="AW104" s="164" t="str">
        <f t="shared" si="26"/>
        <v/>
      </c>
      <c r="AX104" s="160" t="str">
        <f t="shared" si="27"/>
        <v/>
      </c>
      <c r="AY104" s="161" t="str">
        <f t="shared" si="28"/>
        <v/>
      </c>
      <c r="AZ104" s="162" t="str">
        <f t="shared" si="29"/>
        <v/>
      </c>
      <c r="BF104" s="172" t="str">
        <f t="shared" si="30"/>
        <v>Afectat sau NU?</v>
      </c>
      <c r="BG104" s="161" t="str">
        <f t="shared" si="31"/>
        <v>-</v>
      </c>
      <c r="BH104" s="162" t="str">
        <f t="shared" si="32"/>
        <v>-</v>
      </c>
      <c r="BI104" s="677" t="str">
        <f t="shared" si="33"/>
        <v>Afectat sau NU?</v>
      </c>
      <c r="BJ104" s="161" t="str">
        <f t="shared" si="34"/>
        <v>-</v>
      </c>
      <c r="BK104" s="164" t="str">
        <f t="shared" si="35"/>
        <v>-</v>
      </c>
      <c r="BL104" s="172" t="str">
        <f t="shared" si="36"/>
        <v>Afectat sau NU?</v>
      </c>
      <c r="BM104" s="161" t="str">
        <f t="shared" si="37"/>
        <v>-</v>
      </c>
      <c r="BN104" s="162" t="str">
        <f t="shared" si="38"/>
        <v>-</v>
      </c>
    </row>
    <row r="105" spans="1:66" ht="25.5" x14ac:dyDescent="0.25">
      <c r="A105" s="147">
        <f t="shared" si="39"/>
        <v>90</v>
      </c>
      <c r="B105" s="128" t="s">
        <v>124</v>
      </c>
      <c r="C105" s="128" t="s">
        <v>85</v>
      </c>
      <c r="D105" s="129" t="s">
        <v>104</v>
      </c>
      <c r="E105" s="128">
        <v>80506</v>
      </c>
      <c r="F105" s="128" t="s">
        <v>318</v>
      </c>
      <c r="G105" s="128" t="s">
        <v>319</v>
      </c>
      <c r="H105" s="30">
        <v>394174.33451295103</v>
      </c>
      <c r="I105" s="30">
        <v>369081.65691587102</v>
      </c>
      <c r="J105" s="30">
        <v>394174.33451295103</v>
      </c>
      <c r="K105" s="30">
        <v>369081.65691587102</v>
      </c>
      <c r="L105" s="148" t="s">
        <v>124</v>
      </c>
      <c r="M105" s="148" t="s">
        <v>124</v>
      </c>
      <c r="N105" s="148" t="s">
        <v>124</v>
      </c>
      <c r="O105" s="148" t="s">
        <v>124</v>
      </c>
      <c r="P105" s="128" t="s">
        <v>296</v>
      </c>
      <c r="Q105" s="128" t="s">
        <v>297</v>
      </c>
      <c r="R105" s="148" t="s">
        <v>124</v>
      </c>
      <c r="S105" s="148" t="s">
        <v>124</v>
      </c>
      <c r="T105" s="128" t="s">
        <v>190</v>
      </c>
      <c r="U105" s="128" t="s">
        <v>466</v>
      </c>
      <c r="V105" s="128" t="s">
        <v>320</v>
      </c>
      <c r="W105" s="128" t="s">
        <v>106</v>
      </c>
      <c r="X105" s="137"/>
      <c r="Y105" s="138"/>
      <c r="Z105" s="137"/>
      <c r="AA105" s="138"/>
      <c r="AB105" s="128" t="s">
        <v>96</v>
      </c>
      <c r="AC105" s="128"/>
      <c r="AD105" s="143"/>
      <c r="AE105" s="124"/>
      <c r="AF105" s="123"/>
      <c r="AG105" s="122"/>
      <c r="AH105" s="226"/>
      <c r="AI105" s="92"/>
      <c r="AJ105" s="123"/>
      <c r="AK105" s="122"/>
      <c r="AL105" s="239"/>
      <c r="AM105" s="252"/>
      <c r="AN105" s="264"/>
      <c r="AO105" s="252"/>
      <c r="AP105" s="274" t="s">
        <v>101</v>
      </c>
      <c r="AR105" s="139" t="str">
        <f t="shared" si="21"/>
        <v/>
      </c>
      <c r="AS105" s="126" t="str">
        <f t="shared" si="22"/>
        <v/>
      </c>
      <c r="AT105" s="132" t="str">
        <f t="shared" si="23"/>
        <v/>
      </c>
      <c r="AU105" s="140" t="str">
        <f t="shared" si="24"/>
        <v/>
      </c>
      <c r="AV105" s="126" t="str">
        <f t="shared" si="25"/>
        <v/>
      </c>
      <c r="AW105" s="133" t="str">
        <f t="shared" si="26"/>
        <v/>
      </c>
      <c r="AX105" s="139" t="str">
        <f t="shared" si="27"/>
        <v/>
      </c>
      <c r="AY105" s="126" t="str">
        <f t="shared" si="28"/>
        <v/>
      </c>
      <c r="AZ105" s="132" t="str">
        <f t="shared" si="29"/>
        <v/>
      </c>
      <c r="BF105" s="145" t="str">
        <f t="shared" si="30"/>
        <v>Afectat sau NU?</v>
      </c>
      <c r="BG105" s="126" t="str">
        <f t="shared" si="31"/>
        <v>-</v>
      </c>
      <c r="BH105" s="132" t="str">
        <f t="shared" si="32"/>
        <v>-</v>
      </c>
      <c r="BI105" s="146" t="str">
        <f t="shared" si="33"/>
        <v>Afectat sau NU?</v>
      </c>
      <c r="BJ105" s="126" t="str">
        <f t="shared" si="34"/>
        <v>-</v>
      </c>
      <c r="BK105" s="133" t="str">
        <f t="shared" si="35"/>
        <v>-</v>
      </c>
      <c r="BL105" s="145" t="str">
        <f t="shared" si="36"/>
        <v>Afectat sau NU?</v>
      </c>
      <c r="BM105" s="126" t="str">
        <f t="shared" si="37"/>
        <v>-</v>
      </c>
      <c r="BN105" s="132" t="str">
        <f t="shared" si="38"/>
        <v>-</v>
      </c>
    </row>
    <row r="106" spans="1:66" ht="26.25" customHeight="1" x14ac:dyDescent="0.25">
      <c r="A106" s="147">
        <f t="shared" si="39"/>
        <v>91</v>
      </c>
      <c r="B106" s="128" t="s">
        <v>124</v>
      </c>
      <c r="C106" s="128" t="s">
        <v>85</v>
      </c>
      <c r="D106" s="129" t="s">
        <v>104</v>
      </c>
      <c r="E106" s="128">
        <v>82252</v>
      </c>
      <c r="F106" s="128" t="s">
        <v>321</v>
      </c>
      <c r="G106" s="128" t="s">
        <v>319</v>
      </c>
      <c r="H106" s="150">
        <v>396359.68433253199</v>
      </c>
      <c r="I106" s="150">
        <v>364898.37530645699</v>
      </c>
      <c r="J106" s="150">
        <v>396359.68433253199</v>
      </c>
      <c r="K106" s="150">
        <v>364898.37530645699</v>
      </c>
      <c r="L106" s="148" t="s">
        <v>124</v>
      </c>
      <c r="M106" s="148" t="s">
        <v>124</v>
      </c>
      <c r="N106" s="148" t="s">
        <v>124</v>
      </c>
      <c r="O106" s="148" t="s">
        <v>124</v>
      </c>
      <c r="P106" s="128" t="s">
        <v>298</v>
      </c>
      <c r="Q106" s="128" t="s">
        <v>322</v>
      </c>
      <c r="R106" s="148" t="s">
        <v>124</v>
      </c>
      <c r="S106" s="148" t="s">
        <v>124</v>
      </c>
      <c r="T106" s="128" t="s">
        <v>190</v>
      </c>
      <c r="U106" s="128" t="s">
        <v>518</v>
      </c>
      <c r="V106" s="128" t="s">
        <v>317</v>
      </c>
      <c r="W106" s="128" t="s">
        <v>106</v>
      </c>
      <c r="X106" s="137"/>
      <c r="Y106" s="138"/>
      <c r="Z106" s="137"/>
      <c r="AA106" s="138"/>
      <c r="AB106" s="128" t="s">
        <v>96</v>
      </c>
      <c r="AC106" s="128"/>
      <c r="AD106" s="143"/>
      <c r="AE106" s="124"/>
      <c r="AF106" s="123"/>
      <c r="AG106" s="122"/>
      <c r="AH106" s="226"/>
      <c r="AI106" s="92"/>
      <c r="AJ106" s="123"/>
      <c r="AK106" s="122"/>
      <c r="AL106" s="239"/>
      <c r="AM106" s="252"/>
      <c r="AN106" s="264"/>
      <c r="AO106" s="252"/>
      <c r="AP106" s="274" t="s">
        <v>101</v>
      </c>
      <c r="AR106" s="139" t="str">
        <f t="shared" si="21"/>
        <v/>
      </c>
      <c r="AS106" s="126" t="str">
        <f t="shared" si="22"/>
        <v/>
      </c>
      <c r="AT106" s="132" t="str">
        <f t="shared" si="23"/>
        <v/>
      </c>
      <c r="AU106" s="140" t="str">
        <f t="shared" si="24"/>
        <v/>
      </c>
      <c r="AV106" s="126" t="str">
        <f t="shared" si="25"/>
        <v/>
      </c>
      <c r="AW106" s="133" t="str">
        <f t="shared" si="26"/>
        <v/>
      </c>
      <c r="AX106" s="139" t="str">
        <f t="shared" si="27"/>
        <v/>
      </c>
      <c r="AY106" s="126" t="str">
        <f t="shared" si="28"/>
        <v/>
      </c>
      <c r="AZ106" s="132" t="str">
        <f t="shared" si="29"/>
        <v/>
      </c>
      <c r="BF106" s="145" t="str">
        <f t="shared" si="30"/>
        <v>Afectat sau NU?</v>
      </c>
      <c r="BG106" s="126" t="str">
        <f t="shared" si="31"/>
        <v>-</v>
      </c>
      <c r="BH106" s="132" t="str">
        <f t="shared" si="32"/>
        <v>-</v>
      </c>
      <c r="BI106" s="146" t="str">
        <f t="shared" si="33"/>
        <v>Afectat sau NU?</v>
      </c>
      <c r="BJ106" s="126" t="str">
        <f t="shared" si="34"/>
        <v>-</v>
      </c>
      <c r="BK106" s="133" t="str">
        <f t="shared" si="35"/>
        <v>-</v>
      </c>
      <c r="BL106" s="145" t="str">
        <f t="shared" si="36"/>
        <v>Afectat sau NU?</v>
      </c>
      <c r="BM106" s="126" t="str">
        <f t="shared" si="37"/>
        <v>-</v>
      </c>
      <c r="BN106" s="132" t="str">
        <f t="shared" si="38"/>
        <v>-</v>
      </c>
    </row>
    <row r="107" spans="1:66" ht="38.25" x14ac:dyDescent="0.25">
      <c r="A107" s="147">
        <f t="shared" si="39"/>
        <v>92</v>
      </c>
      <c r="B107" s="128" t="s">
        <v>124</v>
      </c>
      <c r="C107" s="128" t="s">
        <v>85</v>
      </c>
      <c r="D107" s="129" t="s">
        <v>104</v>
      </c>
      <c r="E107" s="128">
        <v>174307</v>
      </c>
      <c r="F107" s="128" t="s">
        <v>310</v>
      </c>
      <c r="G107" s="128" t="s">
        <v>323</v>
      </c>
      <c r="H107" s="150">
        <v>410095.920336365</v>
      </c>
      <c r="I107" s="150">
        <v>362876.85641692602</v>
      </c>
      <c r="J107" s="150">
        <v>410095.920336365</v>
      </c>
      <c r="K107" s="150">
        <v>362876.85641692602</v>
      </c>
      <c r="L107" s="148" t="s">
        <v>124</v>
      </c>
      <c r="M107" s="148" t="s">
        <v>124</v>
      </c>
      <c r="N107" s="148" t="s">
        <v>124</v>
      </c>
      <c r="O107" s="148" t="s">
        <v>124</v>
      </c>
      <c r="P107" s="128" t="s">
        <v>299</v>
      </c>
      <c r="Q107" s="128" t="s">
        <v>309</v>
      </c>
      <c r="R107" s="148" t="s">
        <v>124</v>
      </c>
      <c r="S107" s="148" t="s">
        <v>124</v>
      </c>
      <c r="T107" s="128" t="s">
        <v>190</v>
      </c>
      <c r="U107" s="128" t="s">
        <v>519</v>
      </c>
      <c r="V107" s="128" t="s">
        <v>324</v>
      </c>
      <c r="W107" s="128" t="s">
        <v>106</v>
      </c>
      <c r="X107" s="137"/>
      <c r="Y107" s="138"/>
      <c r="Z107" s="137"/>
      <c r="AA107" s="138"/>
      <c r="AB107" s="128" t="s">
        <v>96</v>
      </c>
      <c r="AC107" s="128"/>
      <c r="AD107" s="143"/>
      <c r="AE107" s="124"/>
      <c r="AF107" s="123"/>
      <c r="AG107" s="122"/>
      <c r="AH107" s="226"/>
      <c r="AI107" s="92"/>
      <c r="AJ107" s="123"/>
      <c r="AK107" s="122"/>
      <c r="AL107" s="239"/>
      <c r="AM107" s="252"/>
      <c r="AN107" s="264"/>
      <c r="AO107" s="252"/>
      <c r="AP107" s="274" t="s">
        <v>101</v>
      </c>
      <c r="AR107" s="139" t="str">
        <f t="shared" si="21"/>
        <v/>
      </c>
      <c r="AS107" s="126" t="str">
        <f t="shared" si="22"/>
        <v/>
      </c>
      <c r="AT107" s="132" t="str">
        <f t="shared" si="23"/>
        <v/>
      </c>
      <c r="AU107" s="140" t="str">
        <f t="shared" si="24"/>
        <v/>
      </c>
      <c r="AV107" s="126" t="str">
        <f t="shared" si="25"/>
        <v/>
      </c>
      <c r="AW107" s="133" t="str">
        <f t="shared" si="26"/>
        <v/>
      </c>
      <c r="AX107" s="139" t="str">
        <f t="shared" si="27"/>
        <v/>
      </c>
      <c r="AY107" s="126" t="str">
        <f t="shared" si="28"/>
        <v/>
      </c>
      <c r="AZ107" s="132" t="str">
        <f t="shared" si="29"/>
        <v/>
      </c>
      <c r="BF107" s="145" t="str">
        <f t="shared" si="30"/>
        <v>Afectat sau NU?</v>
      </c>
      <c r="BG107" s="126" t="str">
        <f t="shared" si="31"/>
        <v>-</v>
      </c>
      <c r="BH107" s="132" t="str">
        <f t="shared" si="32"/>
        <v>-</v>
      </c>
      <c r="BI107" s="146" t="str">
        <f t="shared" si="33"/>
        <v>Afectat sau NU?</v>
      </c>
      <c r="BJ107" s="126" t="str">
        <f t="shared" si="34"/>
        <v>-</v>
      </c>
      <c r="BK107" s="133" t="str">
        <f t="shared" si="35"/>
        <v>-</v>
      </c>
      <c r="BL107" s="145" t="str">
        <f t="shared" si="36"/>
        <v>Afectat sau NU?</v>
      </c>
      <c r="BM107" s="126" t="str">
        <f t="shared" si="37"/>
        <v>-</v>
      </c>
      <c r="BN107" s="132" t="str">
        <f t="shared" si="38"/>
        <v>-</v>
      </c>
    </row>
    <row r="108" spans="1:66" ht="25.5" x14ac:dyDescent="0.25">
      <c r="A108" s="147">
        <f t="shared" si="39"/>
        <v>93</v>
      </c>
      <c r="B108" s="128" t="s">
        <v>124</v>
      </c>
      <c r="C108" s="128" t="s">
        <v>85</v>
      </c>
      <c r="D108" s="129" t="s">
        <v>104</v>
      </c>
      <c r="E108" s="128">
        <v>174307</v>
      </c>
      <c r="F108" s="128" t="s">
        <v>310</v>
      </c>
      <c r="G108" s="128" t="s">
        <v>323</v>
      </c>
      <c r="H108" s="150">
        <v>410096.00213287101</v>
      </c>
      <c r="I108" s="150">
        <v>362876.75231228</v>
      </c>
      <c r="J108" s="150">
        <v>410096.00213287101</v>
      </c>
      <c r="K108" s="150">
        <v>362876.75231228</v>
      </c>
      <c r="L108" s="148" t="s">
        <v>124</v>
      </c>
      <c r="M108" s="148" t="s">
        <v>124</v>
      </c>
      <c r="N108" s="148" t="s">
        <v>124</v>
      </c>
      <c r="O108" s="148" t="s">
        <v>124</v>
      </c>
      <c r="P108" s="128" t="s">
        <v>300</v>
      </c>
      <c r="Q108" s="128" t="s">
        <v>310</v>
      </c>
      <c r="R108" s="148" t="s">
        <v>124</v>
      </c>
      <c r="S108" s="148" t="s">
        <v>124</v>
      </c>
      <c r="T108" s="128" t="s">
        <v>190</v>
      </c>
      <c r="U108" s="128" t="s">
        <v>520</v>
      </c>
      <c r="V108" s="128" t="s">
        <v>325</v>
      </c>
      <c r="W108" s="128" t="s">
        <v>106</v>
      </c>
      <c r="X108" s="137"/>
      <c r="Y108" s="138"/>
      <c r="Z108" s="137"/>
      <c r="AA108" s="138"/>
      <c r="AB108" s="128" t="s">
        <v>96</v>
      </c>
      <c r="AC108" s="128"/>
      <c r="AD108" s="143"/>
      <c r="AE108" s="124"/>
      <c r="AF108" s="123"/>
      <c r="AG108" s="122"/>
      <c r="AH108" s="226"/>
      <c r="AI108" s="92"/>
      <c r="AJ108" s="123"/>
      <c r="AK108" s="122"/>
      <c r="AL108" s="239"/>
      <c r="AM108" s="252"/>
      <c r="AN108" s="264"/>
      <c r="AO108" s="252"/>
      <c r="AP108" s="274" t="s">
        <v>101</v>
      </c>
      <c r="AR108" s="139" t="str">
        <f t="shared" si="21"/>
        <v/>
      </c>
      <c r="AS108" s="126" t="str">
        <f t="shared" si="22"/>
        <v/>
      </c>
      <c r="AT108" s="132" t="str">
        <f t="shared" si="23"/>
        <v/>
      </c>
      <c r="AU108" s="140" t="str">
        <f t="shared" si="24"/>
        <v/>
      </c>
      <c r="AV108" s="126" t="str">
        <f t="shared" si="25"/>
        <v/>
      </c>
      <c r="AW108" s="133" t="str">
        <f t="shared" si="26"/>
        <v/>
      </c>
      <c r="AX108" s="139" t="str">
        <f t="shared" si="27"/>
        <v/>
      </c>
      <c r="AY108" s="126" t="str">
        <f t="shared" si="28"/>
        <v/>
      </c>
      <c r="AZ108" s="132" t="str">
        <f t="shared" si="29"/>
        <v/>
      </c>
      <c r="BF108" s="145" t="str">
        <f t="shared" si="30"/>
        <v>Afectat sau NU?</v>
      </c>
      <c r="BG108" s="126" t="str">
        <f t="shared" si="31"/>
        <v>-</v>
      </c>
      <c r="BH108" s="132" t="str">
        <f t="shared" si="32"/>
        <v>-</v>
      </c>
      <c r="BI108" s="146" t="str">
        <f t="shared" si="33"/>
        <v>Afectat sau NU?</v>
      </c>
      <c r="BJ108" s="126" t="str">
        <f t="shared" si="34"/>
        <v>-</v>
      </c>
      <c r="BK108" s="133" t="str">
        <f t="shared" si="35"/>
        <v>-</v>
      </c>
      <c r="BL108" s="145" t="str">
        <f t="shared" si="36"/>
        <v>Afectat sau NU?</v>
      </c>
      <c r="BM108" s="126" t="str">
        <f t="shared" si="37"/>
        <v>-</v>
      </c>
      <c r="BN108" s="132" t="str">
        <f t="shared" si="38"/>
        <v>-</v>
      </c>
    </row>
    <row r="109" spans="1:66" ht="25.5" x14ac:dyDescent="0.25">
      <c r="A109" s="147">
        <f t="shared" si="39"/>
        <v>94</v>
      </c>
      <c r="B109" s="128" t="s">
        <v>124</v>
      </c>
      <c r="C109" s="128" t="s">
        <v>85</v>
      </c>
      <c r="D109" s="129" t="s">
        <v>104</v>
      </c>
      <c r="E109" s="128">
        <v>170355</v>
      </c>
      <c r="F109" s="128" t="s">
        <v>311</v>
      </c>
      <c r="G109" s="128" t="s">
        <v>323</v>
      </c>
      <c r="H109" s="150">
        <v>408181.078998768</v>
      </c>
      <c r="I109" s="150">
        <v>379756.60681252897</v>
      </c>
      <c r="J109" s="150">
        <v>408181.078998768</v>
      </c>
      <c r="K109" s="150">
        <v>379756.60681252897</v>
      </c>
      <c r="L109" s="148" t="s">
        <v>124</v>
      </c>
      <c r="M109" s="148" t="s">
        <v>124</v>
      </c>
      <c r="N109" s="148" t="s">
        <v>124</v>
      </c>
      <c r="O109" s="148" t="s">
        <v>124</v>
      </c>
      <c r="P109" s="128" t="s">
        <v>301</v>
      </c>
      <c r="Q109" s="128" t="s">
        <v>311</v>
      </c>
      <c r="R109" s="148" t="s">
        <v>124</v>
      </c>
      <c r="S109" s="148" t="s">
        <v>124</v>
      </c>
      <c r="T109" s="128" t="s">
        <v>190</v>
      </c>
      <c r="U109" s="128" t="s">
        <v>521</v>
      </c>
      <c r="V109" s="128" t="s">
        <v>326</v>
      </c>
      <c r="W109" s="128" t="s">
        <v>106</v>
      </c>
      <c r="X109" s="137"/>
      <c r="Y109" s="138"/>
      <c r="Z109" s="137"/>
      <c r="AA109" s="138"/>
      <c r="AB109" s="128" t="s">
        <v>96</v>
      </c>
      <c r="AC109" s="128"/>
      <c r="AD109" s="143"/>
      <c r="AE109" s="124"/>
      <c r="AF109" s="123"/>
      <c r="AG109" s="122"/>
      <c r="AH109" s="226"/>
      <c r="AI109" s="92"/>
      <c r="AJ109" s="123"/>
      <c r="AK109" s="122"/>
      <c r="AL109" s="239"/>
      <c r="AM109" s="252"/>
      <c r="AN109" s="264"/>
      <c r="AO109" s="252"/>
      <c r="AP109" s="274" t="s">
        <v>101</v>
      </c>
      <c r="AR109" s="139" t="str">
        <f t="shared" si="21"/>
        <v/>
      </c>
      <c r="AS109" s="126" t="str">
        <f t="shared" si="22"/>
        <v/>
      </c>
      <c r="AT109" s="132" t="str">
        <f t="shared" si="23"/>
        <v/>
      </c>
      <c r="AU109" s="140" t="str">
        <f t="shared" si="24"/>
        <v/>
      </c>
      <c r="AV109" s="126" t="str">
        <f t="shared" si="25"/>
        <v/>
      </c>
      <c r="AW109" s="133" t="str">
        <f t="shared" si="26"/>
        <v/>
      </c>
      <c r="AX109" s="139" t="str">
        <f t="shared" si="27"/>
        <v/>
      </c>
      <c r="AY109" s="126" t="str">
        <f t="shared" si="28"/>
        <v/>
      </c>
      <c r="AZ109" s="132" t="str">
        <f t="shared" si="29"/>
        <v/>
      </c>
      <c r="BF109" s="145" t="str">
        <f t="shared" si="30"/>
        <v>Afectat sau NU?</v>
      </c>
      <c r="BG109" s="126" t="str">
        <f t="shared" si="31"/>
        <v>-</v>
      </c>
      <c r="BH109" s="132" t="str">
        <f t="shared" si="32"/>
        <v>-</v>
      </c>
      <c r="BI109" s="146" t="str">
        <f t="shared" si="33"/>
        <v>Afectat sau NU?</v>
      </c>
      <c r="BJ109" s="126" t="str">
        <f t="shared" si="34"/>
        <v>-</v>
      </c>
      <c r="BK109" s="133" t="str">
        <f t="shared" si="35"/>
        <v>-</v>
      </c>
      <c r="BL109" s="145" t="str">
        <f t="shared" si="36"/>
        <v>Afectat sau NU?</v>
      </c>
      <c r="BM109" s="126" t="str">
        <f t="shared" si="37"/>
        <v>-</v>
      </c>
      <c r="BN109" s="132" t="str">
        <f t="shared" si="38"/>
        <v>-</v>
      </c>
    </row>
    <row r="110" spans="1:66" ht="25.5" x14ac:dyDescent="0.25">
      <c r="A110" s="147">
        <f t="shared" si="39"/>
        <v>95</v>
      </c>
      <c r="B110" s="128" t="s">
        <v>124</v>
      </c>
      <c r="C110" s="128" t="s">
        <v>85</v>
      </c>
      <c r="D110" s="129" t="s">
        <v>104</v>
      </c>
      <c r="E110" s="128">
        <v>170907</v>
      </c>
      <c r="F110" s="128" t="s">
        <v>312</v>
      </c>
      <c r="G110" s="128" t="s">
        <v>323</v>
      </c>
      <c r="H110" s="150">
        <v>407916.53422568802</v>
      </c>
      <c r="I110" s="150">
        <v>366668.77891756798</v>
      </c>
      <c r="J110" s="150">
        <v>407916.53422568802</v>
      </c>
      <c r="K110" s="150">
        <v>366668.77891756798</v>
      </c>
      <c r="L110" s="148" t="s">
        <v>124</v>
      </c>
      <c r="M110" s="148" t="s">
        <v>124</v>
      </c>
      <c r="N110" s="148" t="s">
        <v>124</v>
      </c>
      <c r="O110" s="148" t="s">
        <v>124</v>
      </c>
      <c r="P110" s="128" t="s">
        <v>302</v>
      </c>
      <c r="Q110" s="128" t="s">
        <v>312</v>
      </c>
      <c r="R110" s="148" t="s">
        <v>124</v>
      </c>
      <c r="S110" s="148" t="s">
        <v>124</v>
      </c>
      <c r="T110" s="128" t="s">
        <v>190</v>
      </c>
      <c r="U110" s="128" t="s">
        <v>466</v>
      </c>
      <c r="V110" s="128" t="s">
        <v>320</v>
      </c>
      <c r="W110" s="128" t="s">
        <v>106</v>
      </c>
      <c r="X110" s="137"/>
      <c r="Y110" s="138"/>
      <c r="Z110" s="137"/>
      <c r="AA110" s="138"/>
      <c r="AB110" s="128" t="s">
        <v>96</v>
      </c>
      <c r="AC110" s="128"/>
      <c r="AD110" s="143"/>
      <c r="AE110" s="124"/>
      <c r="AF110" s="123"/>
      <c r="AG110" s="122"/>
      <c r="AH110" s="226"/>
      <c r="AI110" s="92"/>
      <c r="AJ110" s="123"/>
      <c r="AK110" s="122"/>
      <c r="AL110" s="239"/>
      <c r="AM110" s="252"/>
      <c r="AN110" s="264"/>
      <c r="AO110" s="252"/>
      <c r="AP110" s="274" t="s">
        <v>101</v>
      </c>
      <c r="AR110" s="139" t="str">
        <f t="shared" si="21"/>
        <v/>
      </c>
      <c r="AS110" s="126" t="str">
        <f t="shared" si="22"/>
        <v/>
      </c>
      <c r="AT110" s="132" t="str">
        <f t="shared" si="23"/>
        <v/>
      </c>
      <c r="AU110" s="140" t="str">
        <f t="shared" si="24"/>
        <v/>
      </c>
      <c r="AV110" s="126" t="str">
        <f t="shared" si="25"/>
        <v/>
      </c>
      <c r="AW110" s="133" t="str">
        <f t="shared" si="26"/>
        <v/>
      </c>
      <c r="AX110" s="139" t="str">
        <f t="shared" si="27"/>
        <v/>
      </c>
      <c r="AY110" s="126" t="str">
        <f t="shared" si="28"/>
        <v/>
      </c>
      <c r="AZ110" s="132" t="str">
        <f t="shared" si="29"/>
        <v/>
      </c>
      <c r="BF110" s="145" t="str">
        <f t="shared" si="30"/>
        <v>Afectat sau NU?</v>
      </c>
      <c r="BG110" s="126" t="str">
        <f t="shared" si="31"/>
        <v>-</v>
      </c>
      <c r="BH110" s="132" t="str">
        <f t="shared" si="32"/>
        <v>-</v>
      </c>
      <c r="BI110" s="146" t="str">
        <f t="shared" si="33"/>
        <v>Afectat sau NU?</v>
      </c>
      <c r="BJ110" s="126" t="str">
        <f t="shared" si="34"/>
        <v>-</v>
      </c>
      <c r="BK110" s="133" t="str">
        <f t="shared" si="35"/>
        <v>-</v>
      </c>
      <c r="BL110" s="145" t="str">
        <f t="shared" si="36"/>
        <v>Afectat sau NU?</v>
      </c>
      <c r="BM110" s="126" t="str">
        <f t="shared" si="37"/>
        <v>-</v>
      </c>
      <c r="BN110" s="132" t="str">
        <f t="shared" si="38"/>
        <v>-</v>
      </c>
    </row>
    <row r="111" spans="1:66" x14ac:dyDescent="0.25">
      <c r="A111" s="147">
        <f t="shared" si="39"/>
        <v>96</v>
      </c>
      <c r="B111" s="128" t="s">
        <v>124</v>
      </c>
      <c r="C111" s="128" t="s">
        <v>85</v>
      </c>
      <c r="D111" s="129" t="s">
        <v>104</v>
      </c>
      <c r="E111" s="128">
        <v>171263</v>
      </c>
      <c r="F111" s="128" t="s">
        <v>327</v>
      </c>
      <c r="G111" s="128" t="s">
        <v>323</v>
      </c>
      <c r="H111" s="150">
        <v>432509.81383207103</v>
      </c>
      <c r="I111" s="150">
        <v>353934.10372627102</v>
      </c>
      <c r="J111" s="150">
        <v>432509.81383207103</v>
      </c>
      <c r="K111" s="150">
        <v>353934.10372627102</v>
      </c>
      <c r="L111" s="148" t="s">
        <v>124</v>
      </c>
      <c r="M111" s="148" t="s">
        <v>124</v>
      </c>
      <c r="N111" s="148" t="s">
        <v>124</v>
      </c>
      <c r="O111" s="148" t="s">
        <v>124</v>
      </c>
      <c r="P111" s="128" t="s">
        <v>303</v>
      </c>
      <c r="Q111" s="128" t="s">
        <v>313</v>
      </c>
      <c r="R111" s="148" t="s">
        <v>124</v>
      </c>
      <c r="S111" s="148" t="s">
        <v>124</v>
      </c>
      <c r="T111" s="128" t="s">
        <v>190</v>
      </c>
      <c r="U111" s="128" t="s">
        <v>466</v>
      </c>
      <c r="V111" s="128" t="s">
        <v>320</v>
      </c>
      <c r="W111" s="128" t="s">
        <v>106</v>
      </c>
      <c r="X111" s="137"/>
      <c r="Y111" s="138"/>
      <c r="Z111" s="137"/>
      <c r="AA111" s="138"/>
      <c r="AB111" s="128" t="s">
        <v>96</v>
      </c>
      <c r="AC111" s="128"/>
      <c r="AD111" s="143"/>
      <c r="AE111" s="124"/>
      <c r="AF111" s="123"/>
      <c r="AG111" s="122"/>
      <c r="AH111" s="226"/>
      <c r="AI111" s="92"/>
      <c r="AJ111" s="123"/>
      <c r="AK111" s="122"/>
      <c r="AL111" s="239"/>
      <c r="AM111" s="252"/>
      <c r="AN111" s="264"/>
      <c r="AO111" s="252"/>
      <c r="AP111" s="274" t="s">
        <v>101</v>
      </c>
      <c r="AR111" s="139" t="str">
        <f t="shared" si="21"/>
        <v/>
      </c>
      <c r="AS111" s="126" t="str">
        <f t="shared" si="22"/>
        <v/>
      </c>
      <c r="AT111" s="132" t="str">
        <f t="shared" si="23"/>
        <v/>
      </c>
      <c r="AU111" s="140" t="str">
        <f t="shared" si="24"/>
        <v/>
      </c>
      <c r="AV111" s="126" t="str">
        <f t="shared" si="25"/>
        <v/>
      </c>
      <c r="AW111" s="133" t="str">
        <f t="shared" si="26"/>
        <v/>
      </c>
      <c r="AX111" s="139" t="str">
        <f t="shared" si="27"/>
        <v/>
      </c>
      <c r="AY111" s="126" t="str">
        <f t="shared" si="28"/>
        <v/>
      </c>
      <c r="AZ111" s="132" t="str">
        <f t="shared" si="29"/>
        <v/>
      </c>
      <c r="BF111" s="145" t="str">
        <f t="shared" si="30"/>
        <v>Afectat sau NU?</v>
      </c>
      <c r="BG111" s="126" t="str">
        <f t="shared" si="31"/>
        <v>-</v>
      </c>
      <c r="BH111" s="132" t="str">
        <f t="shared" si="32"/>
        <v>-</v>
      </c>
      <c r="BI111" s="146" t="str">
        <f t="shared" si="33"/>
        <v>Afectat sau NU?</v>
      </c>
      <c r="BJ111" s="126" t="str">
        <f t="shared" si="34"/>
        <v>-</v>
      </c>
      <c r="BK111" s="133" t="str">
        <f t="shared" si="35"/>
        <v>-</v>
      </c>
      <c r="BL111" s="145" t="str">
        <f t="shared" si="36"/>
        <v>Afectat sau NU?</v>
      </c>
      <c r="BM111" s="126" t="str">
        <f t="shared" si="37"/>
        <v>-</v>
      </c>
      <c r="BN111" s="132" t="str">
        <f t="shared" si="38"/>
        <v>-</v>
      </c>
    </row>
    <row r="112" spans="1:66" ht="26.25" thickBot="1" x14ac:dyDescent="0.3">
      <c r="A112" s="110">
        <f t="shared" si="39"/>
        <v>97</v>
      </c>
      <c r="B112" s="130" t="s">
        <v>124</v>
      </c>
      <c r="C112" s="130" t="s">
        <v>85</v>
      </c>
      <c r="D112" s="131" t="s">
        <v>104</v>
      </c>
      <c r="E112" s="130">
        <v>171209</v>
      </c>
      <c r="F112" s="130" t="s">
        <v>314</v>
      </c>
      <c r="G112" s="130" t="s">
        <v>323</v>
      </c>
      <c r="H112" s="180">
        <v>428807.90473557799</v>
      </c>
      <c r="I112" s="180">
        <v>356611.11008375202</v>
      </c>
      <c r="J112" s="180">
        <v>428807.90473557799</v>
      </c>
      <c r="K112" s="180">
        <v>356611.11008375202</v>
      </c>
      <c r="L112" s="84" t="s">
        <v>124</v>
      </c>
      <c r="M112" s="84" t="s">
        <v>124</v>
      </c>
      <c r="N112" s="84" t="s">
        <v>124</v>
      </c>
      <c r="O112" s="84" t="s">
        <v>124</v>
      </c>
      <c r="P112" s="130" t="s">
        <v>304</v>
      </c>
      <c r="Q112" s="130" t="s">
        <v>314</v>
      </c>
      <c r="R112" s="84" t="s">
        <v>124</v>
      </c>
      <c r="S112" s="84" t="s">
        <v>124</v>
      </c>
      <c r="T112" s="130" t="s">
        <v>190</v>
      </c>
      <c r="U112" s="130" t="s">
        <v>522</v>
      </c>
      <c r="V112" s="130" t="s">
        <v>329</v>
      </c>
      <c r="W112" s="130" t="s">
        <v>106</v>
      </c>
      <c r="X112" s="141"/>
      <c r="Y112" s="142"/>
      <c r="Z112" s="141"/>
      <c r="AA112" s="142"/>
      <c r="AB112" s="130" t="s">
        <v>96</v>
      </c>
      <c r="AC112" s="130"/>
      <c r="AD112" s="144"/>
      <c r="AE112" s="79"/>
      <c r="AF112" s="80"/>
      <c r="AG112" s="81"/>
      <c r="AH112" s="227"/>
      <c r="AI112" s="93"/>
      <c r="AJ112" s="80"/>
      <c r="AK112" s="81"/>
      <c r="AL112" s="240"/>
      <c r="AM112" s="253"/>
      <c r="AN112" s="265"/>
      <c r="AO112" s="253"/>
      <c r="AP112" s="272" t="s">
        <v>101</v>
      </c>
      <c r="AR112" s="165" t="str">
        <f t="shared" si="21"/>
        <v/>
      </c>
      <c r="AS112" s="166" t="str">
        <f t="shared" si="22"/>
        <v/>
      </c>
      <c r="AT112" s="167" t="str">
        <f t="shared" si="23"/>
        <v/>
      </c>
      <c r="AU112" s="168" t="str">
        <f t="shared" si="24"/>
        <v/>
      </c>
      <c r="AV112" s="166" t="str">
        <f t="shared" si="25"/>
        <v/>
      </c>
      <c r="AW112" s="169" t="str">
        <f t="shared" si="26"/>
        <v/>
      </c>
      <c r="AX112" s="165" t="str">
        <f t="shared" si="27"/>
        <v/>
      </c>
      <c r="AY112" s="166" t="str">
        <f t="shared" si="28"/>
        <v/>
      </c>
      <c r="AZ112" s="167" t="str">
        <f t="shared" si="29"/>
        <v/>
      </c>
      <c r="BF112" s="173" t="str">
        <f t="shared" si="30"/>
        <v>Afectat sau NU?</v>
      </c>
      <c r="BG112" s="166" t="str">
        <f t="shared" si="31"/>
        <v>-</v>
      </c>
      <c r="BH112" s="167" t="str">
        <f t="shared" si="32"/>
        <v>-</v>
      </c>
      <c r="BI112" s="174" t="str">
        <f t="shared" si="33"/>
        <v>Afectat sau NU?</v>
      </c>
      <c r="BJ112" s="166" t="str">
        <f t="shared" si="34"/>
        <v>-</v>
      </c>
      <c r="BK112" s="169" t="str">
        <f t="shared" si="35"/>
        <v>-</v>
      </c>
      <c r="BL112" s="173" t="str">
        <f t="shared" si="36"/>
        <v>Afectat sau NU?</v>
      </c>
      <c r="BM112" s="166" t="str">
        <f t="shared" si="37"/>
        <v>-</v>
      </c>
      <c r="BN112" s="167" t="str">
        <f t="shared" ref="BN112:BN143" si="40">IF(C112="X",IF(AN112="DA",LEN(TRIM(V112))-LEN(SUBSTITUTE(V112,CHAR(44),""))+1+LEN(TRIM(U112))-LEN(SUBSTITUTE(U112,CHAR(44),""))+1,"-"),"")</f>
        <v>-</v>
      </c>
    </row>
    <row r="113" spans="1:66" x14ac:dyDescent="0.25">
      <c r="A113" s="134">
        <f t="shared" ref="A113:A124" si="41">SUM(1,$A112)</f>
        <v>98</v>
      </c>
      <c r="B113" s="127" t="s">
        <v>124</v>
      </c>
      <c r="C113" s="127" t="s">
        <v>85</v>
      </c>
      <c r="D113" s="153" t="s">
        <v>105</v>
      </c>
      <c r="E113" s="127">
        <v>80506</v>
      </c>
      <c r="F113" s="127" t="s">
        <v>318</v>
      </c>
      <c r="G113" s="127" t="s">
        <v>319</v>
      </c>
      <c r="H113" s="65">
        <v>394212.68963830301</v>
      </c>
      <c r="I113" s="65">
        <v>369126.48883809702</v>
      </c>
      <c r="J113" s="65">
        <v>394212.68963830301</v>
      </c>
      <c r="K113" s="65">
        <v>369126.48883809702</v>
      </c>
      <c r="L113" s="127" t="s">
        <v>124</v>
      </c>
      <c r="M113" s="127" t="s">
        <v>124</v>
      </c>
      <c r="N113" s="127" t="s">
        <v>124</v>
      </c>
      <c r="O113" s="127" t="s">
        <v>124</v>
      </c>
      <c r="P113" s="127" t="s">
        <v>294</v>
      </c>
      <c r="Q113" s="127" t="s">
        <v>295</v>
      </c>
      <c r="R113" s="127" t="s">
        <v>124</v>
      </c>
      <c r="S113" s="127" t="s">
        <v>124</v>
      </c>
      <c r="T113" s="127" t="s">
        <v>190</v>
      </c>
      <c r="U113" s="127" t="s">
        <v>518</v>
      </c>
      <c r="V113" s="127" t="s">
        <v>317</v>
      </c>
      <c r="W113" s="127" t="s">
        <v>106</v>
      </c>
      <c r="X113" s="135"/>
      <c r="Y113" s="136"/>
      <c r="Z113" s="135"/>
      <c r="AA113" s="136"/>
      <c r="AB113" s="127" t="s">
        <v>96</v>
      </c>
      <c r="AC113" s="127"/>
      <c r="AD113" s="125"/>
      <c r="AE113" s="76"/>
      <c r="AF113" s="77"/>
      <c r="AG113" s="78"/>
      <c r="AH113" s="225"/>
      <c r="AI113" s="192"/>
      <c r="AJ113" s="77"/>
      <c r="AK113" s="78"/>
      <c r="AL113" s="238"/>
      <c r="AM113" s="251"/>
      <c r="AN113" s="263"/>
      <c r="AO113" s="251"/>
      <c r="AP113" s="269" t="s">
        <v>101</v>
      </c>
      <c r="AR113" s="160" t="str">
        <f t="shared" si="21"/>
        <v/>
      </c>
      <c r="AS113" s="161" t="str">
        <f t="shared" si="22"/>
        <v/>
      </c>
      <c r="AT113" s="162" t="str">
        <f t="shared" si="23"/>
        <v/>
      </c>
      <c r="AU113" s="163" t="str">
        <f t="shared" si="24"/>
        <v/>
      </c>
      <c r="AV113" s="161" t="str">
        <f t="shared" si="25"/>
        <v/>
      </c>
      <c r="AW113" s="164" t="str">
        <f t="shared" si="26"/>
        <v/>
      </c>
      <c r="AX113" s="160" t="str">
        <f t="shared" si="27"/>
        <v/>
      </c>
      <c r="AY113" s="161" t="str">
        <f t="shared" si="28"/>
        <v/>
      </c>
      <c r="AZ113" s="162" t="str">
        <f t="shared" si="29"/>
        <v/>
      </c>
      <c r="BF113" s="172" t="str">
        <f t="shared" si="30"/>
        <v>Afectat sau NU?</v>
      </c>
      <c r="BG113" s="161" t="str">
        <f t="shared" si="31"/>
        <v>-</v>
      </c>
      <c r="BH113" s="162" t="str">
        <f t="shared" si="32"/>
        <v>-</v>
      </c>
      <c r="BI113" s="677" t="str">
        <f t="shared" si="33"/>
        <v>Afectat sau NU?</v>
      </c>
      <c r="BJ113" s="161" t="str">
        <f t="shared" si="34"/>
        <v>-</v>
      </c>
      <c r="BK113" s="164" t="str">
        <f t="shared" si="35"/>
        <v>-</v>
      </c>
      <c r="BL113" s="172" t="str">
        <f t="shared" si="36"/>
        <v>Afectat sau NU?</v>
      </c>
      <c r="BM113" s="161" t="str">
        <f t="shared" si="37"/>
        <v>-</v>
      </c>
      <c r="BN113" s="162" t="str">
        <f t="shared" si="40"/>
        <v>-</v>
      </c>
    </row>
    <row r="114" spans="1:66" ht="25.5" x14ac:dyDescent="0.25">
      <c r="A114" s="147">
        <f t="shared" si="41"/>
        <v>99</v>
      </c>
      <c r="B114" s="128" t="s">
        <v>124</v>
      </c>
      <c r="C114" s="128" t="s">
        <v>85</v>
      </c>
      <c r="D114" s="129" t="s">
        <v>105</v>
      </c>
      <c r="E114" s="128">
        <v>80506</v>
      </c>
      <c r="F114" s="128" t="s">
        <v>318</v>
      </c>
      <c r="G114" s="128" t="s">
        <v>319</v>
      </c>
      <c r="H114" s="30">
        <v>394174.33451295103</v>
      </c>
      <c r="I114" s="30">
        <v>369081.65691587102</v>
      </c>
      <c r="J114" s="30">
        <v>394174.33451295103</v>
      </c>
      <c r="K114" s="30">
        <v>369081.65691587102</v>
      </c>
      <c r="L114" s="148" t="s">
        <v>124</v>
      </c>
      <c r="M114" s="148" t="s">
        <v>124</v>
      </c>
      <c r="N114" s="148" t="s">
        <v>124</v>
      </c>
      <c r="O114" s="148" t="s">
        <v>124</v>
      </c>
      <c r="P114" s="128" t="s">
        <v>296</v>
      </c>
      <c r="Q114" s="128" t="s">
        <v>297</v>
      </c>
      <c r="R114" s="148" t="s">
        <v>124</v>
      </c>
      <c r="S114" s="148" t="s">
        <v>124</v>
      </c>
      <c r="T114" s="128" t="s">
        <v>190</v>
      </c>
      <c r="U114" s="128" t="s">
        <v>466</v>
      </c>
      <c r="V114" s="128" t="s">
        <v>320</v>
      </c>
      <c r="W114" s="128" t="s">
        <v>106</v>
      </c>
      <c r="X114" s="137"/>
      <c r="Y114" s="138"/>
      <c r="Z114" s="137"/>
      <c r="AA114" s="138"/>
      <c r="AB114" s="128" t="s">
        <v>96</v>
      </c>
      <c r="AC114" s="128"/>
      <c r="AD114" s="143"/>
      <c r="AE114" s="124"/>
      <c r="AF114" s="123"/>
      <c r="AG114" s="122"/>
      <c r="AH114" s="226"/>
      <c r="AI114" s="92"/>
      <c r="AJ114" s="123"/>
      <c r="AK114" s="122"/>
      <c r="AL114" s="239"/>
      <c r="AM114" s="252"/>
      <c r="AN114" s="264"/>
      <c r="AO114" s="252"/>
      <c r="AP114" s="274" t="s">
        <v>101</v>
      </c>
      <c r="AR114" s="139" t="str">
        <f t="shared" si="21"/>
        <v/>
      </c>
      <c r="AS114" s="126" t="str">
        <f t="shared" si="22"/>
        <v/>
      </c>
      <c r="AT114" s="132" t="str">
        <f t="shared" si="23"/>
        <v/>
      </c>
      <c r="AU114" s="140" t="str">
        <f t="shared" si="24"/>
        <v/>
      </c>
      <c r="AV114" s="126" t="str">
        <f t="shared" si="25"/>
        <v/>
      </c>
      <c r="AW114" s="133" t="str">
        <f t="shared" si="26"/>
        <v/>
      </c>
      <c r="AX114" s="139" t="str">
        <f t="shared" si="27"/>
        <v/>
      </c>
      <c r="AY114" s="126" t="str">
        <f t="shared" si="28"/>
        <v/>
      </c>
      <c r="AZ114" s="132" t="str">
        <f t="shared" si="29"/>
        <v/>
      </c>
      <c r="BF114" s="145" t="str">
        <f t="shared" si="30"/>
        <v>Afectat sau NU?</v>
      </c>
      <c r="BG114" s="126" t="str">
        <f t="shared" si="31"/>
        <v>-</v>
      </c>
      <c r="BH114" s="132" t="str">
        <f t="shared" si="32"/>
        <v>-</v>
      </c>
      <c r="BI114" s="146" t="str">
        <f t="shared" si="33"/>
        <v>Afectat sau NU?</v>
      </c>
      <c r="BJ114" s="126" t="str">
        <f t="shared" si="34"/>
        <v>-</v>
      </c>
      <c r="BK114" s="133" t="str">
        <f t="shared" si="35"/>
        <v>-</v>
      </c>
      <c r="BL114" s="145" t="str">
        <f t="shared" si="36"/>
        <v>Afectat sau NU?</v>
      </c>
      <c r="BM114" s="126" t="str">
        <f t="shared" si="37"/>
        <v>-</v>
      </c>
      <c r="BN114" s="132" t="str">
        <f t="shared" si="40"/>
        <v>-</v>
      </c>
    </row>
    <row r="115" spans="1:66" ht="25.5" x14ac:dyDescent="0.25">
      <c r="A115" s="147">
        <f t="shared" si="41"/>
        <v>100</v>
      </c>
      <c r="B115" s="128" t="s">
        <v>124</v>
      </c>
      <c r="C115" s="128" t="s">
        <v>85</v>
      </c>
      <c r="D115" s="129" t="s">
        <v>105</v>
      </c>
      <c r="E115" s="128">
        <v>82252</v>
      </c>
      <c r="F115" s="128" t="s">
        <v>321</v>
      </c>
      <c r="G115" s="128" t="s">
        <v>319</v>
      </c>
      <c r="H115" s="150">
        <v>396359.68433253199</v>
      </c>
      <c r="I115" s="150">
        <v>364898.37530645699</v>
      </c>
      <c r="J115" s="150">
        <v>396359.68433253199</v>
      </c>
      <c r="K115" s="150">
        <v>364898.37530645699</v>
      </c>
      <c r="L115" s="148" t="s">
        <v>124</v>
      </c>
      <c r="M115" s="148" t="s">
        <v>124</v>
      </c>
      <c r="N115" s="148" t="s">
        <v>124</v>
      </c>
      <c r="O115" s="148" t="s">
        <v>124</v>
      </c>
      <c r="P115" s="128" t="s">
        <v>298</v>
      </c>
      <c r="Q115" s="128" t="s">
        <v>322</v>
      </c>
      <c r="R115" s="148" t="s">
        <v>124</v>
      </c>
      <c r="S115" s="148" t="s">
        <v>124</v>
      </c>
      <c r="T115" s="128" t="s">
        <v>190</v>
      </c>
      <c r="U115" s="128" t="s">
        <v>518</v>
      </c>
      <c r="V115" s="128" t="s">
        <v>317</v>
      </c>
      <c r="W115" s="128" t="s">
        <v>106</v>
      </c>
      <c r="X115" s="137"/>
      <c r="Y115" s="138"/>
      <c r="Z115" s="137"/>
      <c r="AA115" s="138"/>
      <c r="AB115" s="128" t="s">
        <v>96</v>
      </c>
      <c r="AC115" s="128"/>
      <c r="AD115" s="143"/>
      <c r="AE115" s="124"/>
      <c r="AF115" s="123"/>
      <c r="AG115" s="122"/>
      <c r="AH115" s="226"/>
      <c r="AI115" s="92"/>
      <c r="AJ115" s="123"/>
      <c r="AK115" s="122"/>
      <c r="AL115" s="239"/>
      <c r="AM115" s="252"/>
      <c r="AN115" s="264"/>
      <c r="AO115" s="252"/>
      <c r="AP115" s="274" t="s">
        <v>101</v>
      </c>
      <c r="AR115" s="139" t="str">
        <f t="shared" si="21"/>
        <v/>
      </c>
      <c r="AS115" s="126" t="str">
        <f t="shared" si="22"/>
        <v/>
      </c>
      <c r="AT115" s="132" t="str">
        <f t="shared" si="23"/>
        <v/>
      </c>
      <c r="AU115" s="140" t="str">
        <f t="shared" si="24"/>
        <v/>
      </c>
      <c r="AV115" s="126" t="str">
        <f t="shared" si="25"/>
        <v/>
      </c>
      <c r="AW115" s="133" t="str">
        <f t="shared" si="26"/>
        <v/>
      </c>
      <c r="AX115" s="139" t="str">
        <f t="shared" si="27"/>
        <v/>
      </c>
      <c r="AY115" s="126" t="str">
        <f t="shared" si="28"/>
        <v/>
      </c>
      <c r="AZ115" s="132" t="str">
        <f t="shared" si="29"/>
        <v/>
      </c>
      <c r="BF115" s="145" t="str">
        <f t="shared" si="30"/>
        <v>Afectat sau NU?</v>
      </c>
      <c r="BG115" s="126" t="str">
        <f t="shared" si="31"/>
        <v>-</v>
      </c>
      <c r="BH115" s="132" t="str">
        <f t="shared" si="32"/>
        <v>-</v>
      </c>
      <c r="BI115" s="146" t="str">
        <f t="shared" si="33"/>
        <v>Afectat sau NU?</v>
      </c>
      <c r="BJ115" s="126" t="str">
        <f t="shared" si="34"/>
        <v>-</v>
      </c>
      <c r="BK115" s="133" t="str">
        <f t="shared" si="35"/>
        <v>-</v>
      </c>
      <c r="BL115" s="145" t="str">
        <f t="shared" si="36"/>
        <v>Afectat sau NU?</v>
      </c>
      <c r="BM115" s="126" t="str">
        <f t="shared" si="37"/>
        <v>-</v>
      </c>
      <c r="BN115" s="132" t="str">
        <f t="shared" si="40"/>
        <v>-</v>
      </c>
    </row>
    <row r="116" spans="1:66" ht="38.25" x14ac:dyDescent="0.25">
      <c r="A116" s="147">
        <f t="shared" si="41"/>
        <v>101</v>
      </c>
      <c r="B116" s="128" t="s">
        <v>124</v>
      </c>
      <c r="C116" s="128" t="s">
        <v>85</v>
      </c>
      <c r="D116" s="129" t="s">
        <v>105</v>
      </c>
      <c r="E116" s="128">
        <v>174307</v>
      </c>
      <c r="F116" s="128" t="s">
        <v>310</v>
      </c>
      <c r="G116" s="128" t="s">
        <v>323</v>
      </c>
      <c r="H116" s="150">
        <v>410095.920336365</v>
      </c>
      <c r="I116" s="150">
        <v>362876.85641692602</v>
      </c>
      <c r="J116" s="150">
        <v>410095.920336365</v>
      </c>
      <c r="K116" s="150">
        <v>362876.85641692602</v>
      </c>
      <c r="L116" s="148" t="s">
        <v>124</v>
      </c>
      <c r="M116" s="148" t="s">
        <v>124</v>
      </c>
      <c r="N116" s="148" t="s">
        <v>124</v>
      </c>
      <c r="O116" s="148" t="s">
        <v>124</v>
      </c>
      <c r="P116" s="128" t="s">
        <v>299</v>
      </c>
      <c r="Q116" s="128" t="s">
        <v>309</v>
      </c>
      <c r="R116" s="148" t="s">
        <v>124</v>
      </c>
      <c r="S116" s="148" t="s">
        <v>124</v>
      </c>
      <c r="T116" s="128" t="s">
        <v>190</v>
      </c>
      <c r="U116" s="128" t="s">
        <v>519</v>
      </c>
      <c r="V116" s="128" t="s">
        <v>324</v>
      </c>
      <c r="W116" s="128" t="s">
        <v>106</v>
      </c>
      <c r="X116" s="137"/>
      <c r="Y116" s="138"/>
      <c r="Z116" s="137"/>
      <c r="AA116" s="138"/>
      <c r="AB116" s="128" t="s">
        <v>96</v>
      </c>
      <c r="AC116" s="128"/>
      <c r="AD116" s="143"/>
      <c r="AE116" s="124"/>
      <c r="AF116" s="123"/>
      <c r="AG116" s="122"/>
      <c r="AH116" s="226"/>
      <c r="AI116" s="92"/>
      <c r="AJ116" s="123"/>
      <c r="AK116" s="122"/>
      <c r="AL116" s="239"/>
      <c r="AM116" s="252"/>
      <c r="AN116" s="264"/>
      <c r="AO116" s="252"/>
      <c r="AP116" s="274" t="s">
        <v>101</v>
      </c>
      <c r="AR116" s="139" t="str">
        <f t="shared" si="21"/>
        <v/>
      </c>
      <c r="AS116" s="126" t="str">
        <f t="shared" si="22"/>
        <v/>
      </c>
      <c r="AT116" s="132" t="str">
        <f t="shared" si="23"/>
        <v/>
      </c>
      <c r="AU116" s="140" t="str">
        <f t="shared" si="24"/>
        <v/>
      </c>
      <c r="AV116" s="126" t="str">
        <f t="shared" si="25"/>
        <v/>
      </c>
      <c r="AW116" s="133" t="str">
        <f t="shared" si="26"/>
        <v/>
      </c>
      <c r="AX116" s="139" t="str">
        <f t="shared" si="27"/>
        <v/>
      </c>
      <c r="AY116" s="126" t="str">
        <f t="shared" si="28"/>
        <v/>
      </c>
      <c r="AZ116" s="132" t="str">
        <f t="shared" si="29"/>
        <v/>
      </c>
      <c r="BF116" s="145" t="str">
        <f t="shared" si="30"/>
        <v>Afectat sau NU?</v>
      </c>
      <c r="BG116" s="126" t="str">
        <f t="shared" si="31"/>
        <v>-</v>
      </c>
      <c r="BH116" s="132" t="str">
        <f t="shared" si="32"/>
        <v>-</v>
      </c>
      <c r="BI116" s="146" t="str">
        <f t="shared" si="33"/>
        <v>Afectat sau NU?</v>
      </c>
      <c r="BJ116" s="126" t="str">
        <f t="shared" si="34"/>
        <v>-</v>
      </c>
      <c r="BK116" s="133" t="str">
        <f t="shared" si="35"/>
        <v>-</v>
      </c>
      <c r="BL116" s="145" t="str">
        <f t="shared" si="36"/>
        <v>Afectat sau NU?</v>
      </c>
      <c r="BM116" s="126" t="str">
        <f t="shared" si="37"/>
        <v>-</v>
      </c>
      <c r="BN116" s="132" t="str">
        <f t="shared" si="40"/>
        <v>-</v>
      </c>
    </row>
    <row r="117" spans="1:66" ht="25.5" x14ac:dyDescent="0.25">
      <c r="A117" s="147">
        <f t="shared" si="41"/>
        <v>102</v>
      </c>
      <c r="B117" s="128" t="s">
        <v>124</v>
      </c>
      <c r="C117" s="128" t="s">
        <v>85</v>
      </c>
      <c r="D117" s="129" t="s">
        <v>105</v>
      </c>
      <c r="E117" s="128">
        <v>174307</v>
      </c>
      <c r="F117" s="128" t="s">
        <v>310</v>
      </c>
      <c r="G117" s="128" t="s">
        <v>323</v>
      </c>
      <c r="H117" s="150">
        <v>410096.00213287101</v>
      </c>
      <c r="I117" s="150">
        <v>362876.75231228</v>
      </c>
      <c r="J117" s="150">
        <v>410096.00213287101</v>
      </c>
      <c r="K117" s="150">
        <v>362876.75231228</v>
      </c>
      <c r="L117" s="148" t="s">
        <v>124</v>
      </c>
      <c r="M117" s="148" t="s">
        <v>124</v>
      </c>
      <c r="N117" s="148" t="s">
        <v>124</v>
      </c>
      <c r="O117" s="148" t="s">
        <v>124</v>
      </c>
      <c r="P117" s="128" t="s">
        <v>300</v>
      </c>
      <c r="Q117" s="128" t="s">
        <v>310</v>
      </c>
      <c r="R117" s="148" t="s">
        <v>124</v>
      </c>
      <c r="S117" s="148" t="s">
        <v>124</v>
      </c>
      <c r="T117" s="128" t="s">
        <v>190</v>
      </c>
      <c r="U117" s="128" t="s">
        <v>520</v>
      </c>
      <c r="V117" s="128" t="s">
        <v>325</v>
      </c>
      <c r="W117" s="128" t="s">
        <v>106</v>
      </c>
      <c r="X117" s="137"/>
      <c r="Y117" s="138"/>
      <c r="Z117" s="137"/>
      <c r="AA117" s="138"/>
      <c r="AB117" s="128" t="s">
        <v>96</v>
      </c>
      <c r="AC117" s="128"/>
      <c r="AD117" s="143"/>
      <c r="AE117" s="124"/>
      <c r="AF117" s="123"/>
      <c r="AG117" s="122"/>
      <c r="AH117" s="226"/>
      <c r="AI117" s="92"/>
      <c r="AJ117" s="123"/>
      <c r="AK117" s="122"/>
      <c r="AL117" s="239"/>
      <c r="AM117" s="252"/>
      <c r="AN117" s="264"/>
      <c r="AO117" s="252"/>
      <c r="AP117" s="274" t="s">
        <v>101</v>
      </c>
      <c r="AR117" s="139" t="str">
        <f t="shared" si="21"/>
        <v/>
      </c>
      <c r="AS117" s="126" t="str">
        <f t="shared" si="22"/>
        <v/>
      </c>
      <c r="AT117" s="132" t="str">
        <f t="shared" si="23"/>
        <v/>
      </c>
      <c r="AU117" s="140" t="str">
        <f t="shared" si="24"/>
        <v/>
      </c>
      <c r="AV117" s="126" t="str">
        <f t="shared" si="25"/>
        <v/>
      </c>
      <c r="AW117" s="133" t="str">
        <f t="shared" si="26"/>
        <v/>
      </c>
      <c r="AX117" s="139" t="str">
        <f t="shared" si="27"/>
        <v/>
      </c>
      <c r="AY117" s="126" t="str">
        <f t="shared" si="28"/>
        <v/>
      </c>
      <c r="AZ117" s="132" t="str">
        <f t="shared" si="29"/>
        <v/>
      </c>
      <c r="BF117" s="145" t="str">
        <f t="shared" si="30"/>
        <v>Afectat sau NU?</v>
      </c>
      <c r="BG117" s="126" t="str">
        <f t="shared" si="31"/>
        <v>-</v>
      </c>
      <c r="BH117" s="132" t="str">
        <f t="shared" si="32"/>
        <v>-</v>
      </c>
      <c r="BI117" s="146" t="str">
        <f t="shared" si="33"/>
        <v>Afectat sau NU?</v>
      </c>
      <c r="BJ117" s="126" t="str">
        <f t="shared" si="34"/>
        <v>-</v>
      </c>
      <c r="BK117" s="133" t="str">
        <f t="shared" si="35"/>
        <v>-</v>
      </c>
      <c r="BL117" s="145" t="str">
        <f t="shared" si="36"/>
        <v>Afectat sau NU?</v>
      </c>
      <c r="BM117" s="126" t="str">
        <f t="shared" si="37"/>
        <v>-</v>
      </c>
      <c r="BN117" s="132" t="str">
        <f t="shared" si="40"/>
        <v>-</v>
      </c>
    </row>
    <row r="118" spans="1:66" ht="25.5" x14ac:dyDescent="0.25">
      <c r="A118" s="147">
        <f t="shared" si="41"/>
        <v>103</v>
      </c>
      <c r="B118" s="128" t="s">
        <v>124</v>
      </c>
      <c r="C118" s="128" t="s">
        <v>85</v>
      </c>
      <c r="D118" s="129" t="s">
        <v>105</v>
      </c>
      <c r="E118" s="128">
        <v>170355</v>
      </c>
      <c r="F118" s="128" t="s">
        <v>311</v>
      </c>
      <c r="G118" s="128" t="s">
        <v>323</v>
      </c>
      <c r="H118" s="150">
        <v>408181.078998768</v>
      </c>
      <c r="I118" s="150">
        <v>379756.60681252897</v>
      </c>
      <c r="J118" s="150">
        <v>408181.078998768</v>
      </c>
      <c r="K118" s="150">
        <v>379756.60681252897</v>
      </c>
      <c r="L118" s="148" t="s">
        <v>124</v>
      </c>
      <c r="M118" s="148" t="s">
        <v>124</v>
      </c>
      <c r="N118" s="148" t="s">
        <v>124</v>
      </c>
      <c r="O118" s="148" t="s">
        <v>124</v>
      </c>
      <c r="P118" s="128" t="s">
        <v>301</v>
      </c>
      <c r="Q118" s="128" t="s">
        <v>311</v>
      </c>
      <c r="R118" s="148" t="s">
        <v>124</v>
      </c>
      <c r="S118" s="148" t="s">
        <v>124</v>
      </c>
      <c r="T118" s="128" t="s">
        <v>190</v>
      </c>
      <c r="U118" s="128" t="s">
        <v>521</v>
      </c>
      <c r="V118" s="128" t="s">
        <v>326</v>
      </c>
      <c r="W118" s="128" t="s">
        <v>106</v>
      </c>
      <c r="X118" s="137"/>
      <c r="Y118" s="138"/>
      <c r="Z118" s="137"/>
      <c r="AA118" s="138"/>
      <c r="AB118" s="128" t="s">
        <v>96</v>
      </c>
      <c r="AC118" s="128"/>
      <c r="AD118" s="143"/>
      <c r="AE118" s="124"/>
      <c r="AF118" s="123"/>
      <c r="AG118" s="122"/>
      <c r="AH118" s="226"/>
      <c r="AI118" s="92"/>
      <c r="AJ118" s="123"/>
      <c r="AK118" s="122"/>
      <c r="AL118" s="239"/>
      <c r="AM118" s="252"/>
      <c r="AN118" s="264"/>
      <c r="AO118" s="252"/>
      <c r="AP118" s="274" t="s">
        <v>101</v>
      </c>
      <c r="AR118" s="139" t="str">
        <f t="shared" si="21"/>
        <v/>
      </c>
      <c r="AS118" s="126" t="str">
        <f t="shared" si="22"/>
        <v/>
      </c>
      <c r="AT118" s="132" t="str">
        <f t="shared" si="23"/>
        <v/>
      </c>
      <c r="AU118" s="140" t="str">
        <f t="shared" si="24"/>
        <v/>
      </c>
      <c r="AV118" s="126" t="str">
        <f t="shared" si="25"/>
        <v/>
      </c>
      <c r="AW118" s="133" t="str">
        <f t="shared" si="26"/>
        <v/>
      </c>
      <c r="AX118" s="139" t="str">
        <f t="shared" si="27"/>
        <v/>
      </c>
      <c r="AY118" s="126" t="str">
        <f t="shared" si="28"/>
        <v/>
      </c>
      <c r="AZ118" s="132" t="str">
        <f t="shared" si="29"/>
        <v/>
      </c>
      <c r="BF118" s="145" t="str">
        <f t="shared" si="30"/>
        <v>Afectat sau NU?</v>
      </c>
      <c r="BG118" s="126" t="str">
        <f t="shared" si="31"/>
        <v>-</v>
      </c>
      <c r="BH118" s="132" t="str">
        <f t="shared" si="32"/>
        <v>-</v>
      </c>
      <c r="BI118" s="146" t="str">
        <f t="shared" si="33"/>
        <v>Afectat sau NU?</v>
      </c>
      <c r="BJ118" s="126" t="str">
        <f t="shared" si="34"/>
        <v>-</v>
      </c>
      <c r="BK118" s="133" t="str">
        <f t="shared" si="35"/>
        <v>-</v>
      </c>
      <c r="BL118" s="145" t="str">
        <f t="shared" si="36"/>
        <v>Afectat sau NU?</v>
      </c>
      <c r="BM118" s="126" t="str">
        <f t="shared" si="37"/>
        <v>-</v>
      </c>
      <c r="BN118" s="132" t="str">
        <f t="shared" si="40"/>
        <v>-</v>
      </c>
    </row>
    <row r="119" spans="1:66" ht="25.5" x14ac:dyDescent="0.25">
      <c r="A119" s="147">
        <f t="shared" si="41"/>
        <v>104</v>
      </c>
      <c r="B119" s="128" t="s">
        <v>124</v>
      </c>
      <c r="C119" s="128" t="s">
        <v>85</v>
      </c>
      <c r="D119" s="129" t="s">
        <v>105</v>
      </c>
      <c r="E119" s="128">
        <v>170907</v>
      </c>
      <c r="F119" s="128" t="s">
        <v>312</v>
      </c>
      <c r="G119" s="128" t="s">
        <v>323</v>
      </c>
      <c r="H119" s="150">
        <v>407916.53422568802</v>
      </c>
      <c r="I119" s="150">
        <v>366668.77891756798</v>
      </c>
      <c r="J119" s="150">
        <v>407916.53422568802</v>
      </c>
      <c r="K119" s="150">
        <v>366668.77891756798</v>
      </c>
      <c r="L119" s="148" t="s">
        <v>124</v>
      </c>
      <c r="M119" s="148" t="s">
        <v>124</v>
      </c>
      <c r="N119" s="148" t="s">
        <v>124</v>
      </c>
      <c r="O119" s="148" t="s">
        <v>124</v>
      </c>
      <c r="P119" s="128" t="s">
        <v>302</v>
      </c>
      <c r="Q119" s="128" t="s">
        <v>312</v>
      </c>
      <c r="R119" s="148" t="s">
        <v>124</v>
      </c>
      <c r="S119" s="148" t="s">
        <v>124</v>
      </c>
      <c r="T119" s="128" t="s">
        <v>190</v>
      </c>
      <c r="U119" s="128" t="s">
        <v>466</v>
      </c>
      <c r="V119" s="128" t="s">
        <v>320</v>
      </c>
      <c r="W119" s="128" t="s">
        <v>106</v>
      </c>
      <c r="X119" s="137"/>
      <c r="Y119" s="138"/>
      <c r="Z119" s="137"/>
      <c r="AA119" s="138"/>
      <c r="AB119" s="128" t="s">
        <v>96</v>
      </c>
      <c r="AC119" s="128"/>
      <c r="AD119" s="143"/>
      <c r="AE119" s="124"/>
      <c r="AF119" s="123"/>
      <c r="AG119" s="122"/>
      <c r="AH119" s="226"/>
      <c r="AI119" s="92"/>
      <c r="AJ119" s="123"/>
      <c r="AK119" s="122"/>
      <c r="AL119" s="239"/>
      <c r="AM119" s="252"/>
      <c r="AN119" s="264"/>
      <c r="AO119" s="252"/>
      <c r="AP119" s="274" t="s">
        <v>101</v>
      </c>
      <c r="AR119" s="139" t="str">
        <f t="shared" si="21"/>
        <v/>
      </c>
      <c r="AS119" s="126" t="str">
        <f t="shared" si="22"/>
        <v/>
      </c>
      <c r="AT119" s="132" t="str">
        <f t="shared" si="23"/>
        <v/>
      </c>
      <c r="AU119" s="140" t="str">
        <f t="shared" si="24"/>
        <v/>
      </c>
      <c r="AV119" s="126" t="str">
        <f t="shared" si="25"/>
        <v/>
      </c>
      <c r="AW119" s="133" t="str">
        <f t="shared" si="26"/>
        <v/>
      </c>
      <c r="AX119" s="139" t="str">
        <f t="shared" si="27"/>
        <v/>
      </c>
      <c r="AY119" s="126" t="str">
        <f t="shared" si="28"/>
        <v/>
      </c>
      <c r="AZ119" s="132" t="str">
        <f t="shared" si="29"/>
        <v/>
      </c>
      <c r="BF119" s="145" t="str">
        <f t="shared" si="30"/>
        <v>Afectat sau NU?</v>
      </c>
      <c r="BG119" s="126" t="str">
        <f t="shared" si="31"/>
        <v>-</v>
      </c>
      <c r="BH119" s="132" t="str">
        <f t="shared" si="32"/>
        <v>-</v>
      </c>
      <c r="BI119" s="146" t="str">
        <f t="shared" si="33"/>
        <v>Afectat sau NU?</v>
      </c>
      <c r="BJ119" s="126" t="str">
        <f t="shared" si="34"/>
        <v>-</v>
      </c>
      <c r="BK119" s="133" t="str">
        <f t="shared" si="35"/>
        <v>-</v>
      </c>
      <c r="BL119" s="145" t="str">
        <f t="shared" si="36"/>
        <v>Afectat sau NU?</v>
      </c>
      <c r="BM119" s="126" t="str">
        <f t="shared" si="37"/>
        <v>-</v>
      </c>
      <c r="BN119" s="132" t="str">
        <f t="shared" si="40"/>
        <v>-</v>
      </c>
    </row>
    <row r="120" spans="1:66" x14ac:dyDescent="0.25">
      <c r="A120" s="147">
        <f t="shared" si="41"/>
        <v>105</v>
      </c>
      <c r="B120" s="128" t="s">
        <v>124</v>
      </c>
      <c r="C120" s="128" t="s">
        <v>85</v>
      </c>
      <c r="D120" s="129" t="s">
        <v>105</v>
      </c>
      <c r="E120" s="128">
        <v>171263</v>
      </c>
      <c r="F120" s="128" t="s">
        <v>327</v>
      </c>
      <c r="G120" s="128" t="s">
        <v>323</v>
      </c>
      <c r="H120" s="150">
        <v>432509.81383207103</v>
      </c>
      <c r="I120" s="150">
        <v>353934.10372627102</v>
      </c>
      <c r="J120" s="150">
        <v>432509.81383207103</v>
      </c>
      <c r="K120" s="150">
        <v>353934.10372627102</v>
      </c>
      <c r="L120" s="148" t="s">
        <v>124</v>
      </c>
      <c r="M120" s="148" t="s">
        <v>124</v>
      </c>
      <c r="N120" s="148" t="s">
        <v>124</v>
      </c>
      <c r="O120" s="148" t="s">
        <v>124</v>
      </c>
      <c r="P120" s="128" t="s">
        <v>303</v>
      </c>
      <c r="Q120" s="128" t="s">
        <v>313</v>
      </c>
      <c r="R120" s="148" t="s">
        <v>124</v>
      </c>
      <c r="S120" s="148" t="s">
        <v>124</v>
      </c>
      <c r="T120" s="128" t="s">
        <v>190</v>
      </c>
      <c r="U120" s="128" t="s">
        <v>466</v>
      </c>
      <c r="V120" s="128" t="s">
        <v>320</v>
      </c>
      <c r="W120" s="128" t="s">
        <v>106</v>
      </c>
      <c r="X120" s="137"/>
      <c r="Y120" s="138"/>
      <c r="Z120" s="137"/>
      <c r="AA120" s="138"/>
      <c r="AB120" s="128" t="s">
        <v>96</v>
      </c>
      <c r="AC120" s="128"/>
      <c r="AD120" s="143"/>
      <c r="AE120" s="124"/>
      <c r="AF120" s="123"/>
      <c r="AG120" s="122"/>
      <c r="AH120" s="226"/>
      <c r="AI120" s="92"/>
      <c r="AJ120" s="123"/>
      <c r="AK120" s="122"/>
      <c r="AL120" s="239"/>
      <c r="AM120" s="252"/>
      <c r="AN120" s="264"/>
      <c r="AO120" s="252"/>
      <c r="AP120" s="274" t="s">
        <v>101</v>
      </c>
      <c r="AR120" s="139" t="str">
        <f t="shared" si="21"/>
        <v/>
      </c>
      <c r="AS120" s="126" t="str">
        <f t="shared" si="22"/>
        <v/>
      </c>
      <c r="AT120" s="132" t="str">
        <f t="shared" si="23"/>
        <v/>
      </c>
      <c r="AU120" s="140" t="str">
        <f t="shared" si="24"/>
        <v/>
      </c>
      <c r="AV120" s="126" t="str">
        <f t="shared" si="25"/>
        <v/>
      </c>
      <c r="AW120" s="133" t="str">
        <f t="shared" si="26"/>
        <v/>
      </c>
      <c r="AX120" s="139" t="str">
        <f t="shared" si="27"/>
        <v/>
      </c>
      <c r="AY120" s="126" t="str">
        <f t="shared" si="28"/>
        <v/>
      </c>
      <c r="AZ120" s="132" t="str">
        <f t="shared" si="29"/>
        <v/>
      </c>
      <c r="BF120" s="145" t="str">
        <f t="shared" si="30"/>
        <v>Afectat sau NU?</v>
      </c>
      <c r="BG120" s="126" t="str">
        <f t="shared" si="31"/>
        <v>-</v>
      </c>
      <c r="BH120" s="132" t="str">
        <f t="shared" si="32"/>
        <v>-</v>
      </c>
      <c r="BI120" s="146" t="str">
        <f t="shared" si="33"/>
        <v>Afectat sau NU?</v>
      </c>
      <c r="BJ120" s="126" t="str">
        <f t="shared" si="34"/>
        <v>-</v>
      </c>
      <c r="BK120" s="133" t="str">
        <f t="shared" si="35"/>
        <v>-</v>
      </c>
      <c r="BL120" s="145" t="str">
        <f t="shared" si="36"/>
        <v>Afectat sau NU?</v>
      </c>
      <c r="BM120" s="126" t="str">
        <f t="shared" si="37"/>
        <v>-</v>
      </c>
      <c r="BN120" s="132" t="str">
        <f t="shared" si="40"/>
        <v>-</v>
      </c>
    </row>
    <row r="121" spans="1:66" ht="25.5" x14ac:dyDescent="0.25">
      <c r="A121" s="147">
        <f t="shared" si="41"/>
        <v>106</v>
      </c>
      <c r="B121" s="128" t="s">
        <v>124</v>
      </c>
      <c r="C121" s="128" t="s">
        <v>85</v>
      </c>
      <c r="D121" s="129" t="s">
        <v>105</v>
      </c>
      <c r="E121" s="128">
        <v>171209</v>
      </c>
      <c r="F121" s="128" t="s">
        <v>314</v>
      </c>
      <c r="G121" s="128" t="s">
        <v>323</v>
      </c>
      <c r="H121" s="150">
        <v>428807.90473557799</v>
      </c>
      <c r="I121" s="150">
        <v>356611.11008375202</v>
      </c>
      <c r="J121" s="150">
        <v>428807.90473557799</v>
      </c>
      <c r="K121" s="150">
        <v>356611.11008375202</v>
      </c>
      <c r="L121" s="148" t="s">
        <v>124</v>
      </c>
      <c r="M121" s="148" t="s">
        <v>124</v>
      </c>
      <c r="N121" s="148" t="s">
        <v>124</v>
      </c>
      <c r="O121" s="148" t="s">
        <v>124</v>
      </c>
      <c r="P121" s="128" t="s">
        <v>304</v>
      </c>
      <c r="Q121" s="128" t="s">
        <v>314</v>
      </c>
      <c r="R121" s="148" t="s">
        <v>124</v>
      </c>
      <c r="S121" s="148" t="s">
        <v>124</v>
      </c>
      <c r="T121" s="128" t="s">
        <v>190</v>
      </c>
      <c r="U121" s="128" t="s">
        <v>522</v>
      </c>
      <c r="V121" s="128" t="s">
        <v>329</v>
      </c>
      <c r="W121" s="128" t="s">
        <v>106</v>
      </c>
      <c r="X121" s="137"/>
      <c r="Y121" s="138"/>
      <c r="Z121" s="137"/>
      <c r="AA121" s="138"/>
      <c r="AB121" s="128" t="s">
        <v>96</v>
      </c>
      <c r="AC121" s="128"/>
      <c r="AD121" s="143"/>
      <c r="AE121" s="124"/>
      <c r="AF121" s="123"/>
      <c r="AG121" s="122"/>
      <c r="AH121" s="226"/>
      <c r="AI121" s="92"/>
      <c r="AJ121" s="123"/>
      <c r="AK121" s="122"/>
      <c r="AL121" s="239"/>
      <c r="AM121" s="252"/>
      <c r="AN121" s="264"/>
      <c r="AO121" s="252"/>
      <c r="AP121" s="274" t="s">
        <v>101</v>
      </c>
      <c r="AR121" s="139" t="str">
        <f t="shared" si="21"/>
        <v/>
      </c>
      <c r="AS121" s="126" t="str">
        <f t="shared" si="22"/>
        <v/>
      </c>
      <c r="AT121" s="132" t="str">
        <f t="shared" si="23"/>
        <v/>
      </c>
      <c r="AU121" s="140" t="str">
        <f t="shared" si="24"/>
        <v/>
      </c>
      <c r="AV121" s="126" t="str">
        <f t="shared" si="25"/>
        <v/>
      </c>
      <c r="AW121" s="133" t="str">
        <f t="shared" si="26"/>
        <v/>
      </c>
      <c r="AX121" s="139" t="str">
        <f t="shared" si="27"/>
        <v/>
      </c>
      <c r="AY121" s="126" t="str">
        <f t="shared" si="28"/>
        <v/>
      </c>
      <c r="AZ121" s="132" t="str">
        <f t="shared" si="29"/>
        <v/>
      </c>
      <c r="BF121" s="145" t="str">
        <f t="shared" si="30"/>
        <v>Afectat sau NU?</v>
      </c>
      <c r="BG121" s="126" t="str">
        <f t="shared" si="31"/>
        <v>-</v>
      </c>
      <c r="BH121" s="132" t="str">
        <f t="shared" si="32"/>
        <v>-</v>
      </c>
      <c r="BI121" s="146" t="str">
        <f t="shared" si="33"/>
        <v>Afectat sau NU?</v>
      </c>
      <c r="BJ121" s="126" t="str">
        <f t="shared" si="34"/>
        <v>-</v>
      </c>
      <c r="BK121" s="133" t="str">
        <f t="shared" si="35"/>
        <v>-</v>
      </c>
      <c r="BL121" s="145" t="str">
        <f t="shared" si="36"/>
        <v>Afectat sau NU?</v>
      </c>
      <c r="BM121" s="126" t="str">
        <f t="shared" si="37"/>
        <v>-</v>
      </c>
      <c r="BN121" s="132" t="str">
        <f t="shared" si="40"/>
        <v>-</v>
      </c>
    </row>
    <row r="122" spans="1:66" ht="25.5" x14ac:dyDescent="0.25">
      <c r="A122" s="147">
        <f t="shared" si="41"/>
        <v>107</v>
      </c>
      <c r="B122" s="128" t="s">
        <v>124</v>
      </c>
      <c r="C122" s="128" t="s">
        <v>85</v>
      </c>
      <c r="D122" s="129" t="s">
        <v>105</v>
      </c>
      <c r="E122" s="128">
        <v>172386</v>
      </c>
      <c r="F122" s="128" t="s">
        <v>328</v>
      </c>
      <c r="G122" s="128" t="s">
        <v>323</v>
      </c>
      <c r="H122" s="150">
        <v>431868.63332825899</v>
      </c>
      <c r="I122" s="150">
        <v>384475.26887251</v>
      </c>
      <c r="J122" s="150">
        <v>431868.63332825899</v>
      </c>
      <c r="K122" s="150">
        <v>384475.26887251</v>
      </c>
      <c r="L122" s="148" t="s">
        <v>124</v>
      </c>
      <c r="M122" s="148" t="s">
        <v>124</v>
      </c>
      <c r="N122" s="148" t="s">
        <v>124</v>
      </c>
      <c r="O122" s="148" t="s">
        <v>124</v>
      </c>
      <c r="P122" s="128" t="s">
        <v>305</v>
      </c>
      <c r="Q122" s="128" t="s">
        <v>315</v>
      </c>
      <c r="R122" s="148" t="s">
        <v>124</v>
      </c>
      <c r="S122" s="148" t="s">
        <v>124</v>
      </c>
      <c r="T122" s="128" t="s">
        <v>190</v>
      </c>
      <c r="U122" s="128" t="s">
        <v>466</v>
      </c>
      <c r="V122" s="128" t="s">
        <v>320</v>
      </c>
      <c r="W122" s="128" t="s">
        <v>106</v>
      </c>
      <c r="X122" s="137"/>
      <c r="Y122" s="138"/>
      <c r="Z122" s="137"/>
      <c r="AA122" s="138"/>
      <c r="AB122" s="128" t="s">
        <v>96</v>
      </c>
      <c r="AC122" s="128"/>
      <c r="AD122" s="143"/>
      <c r="AE122" s="124"/>
      <c r="AF122" s="123"/>
      <c r="AG122" s="122"/>
      <c r="AH122" s="226"/>
      <c r="AI122" s="92"/>
      <c r="AJ122" s="123"/>
      <c r="AK122" s="122"/>
      <c r="AL122" s="239"/>
      <c r="AM122" s="252"/>
      <c r="AN122" s="264"/>
      <c r="AO122" s="252"/>
      <c r="AP122" s="274" t="s">
        <v>101</v>
      </c>
      <c r="AR122" s="139" t="str">
        <f t="shared" si="21"/>
        <v/>
      </c>
      <c r="AS122" s="126" t="str">
        <f t="shared" si="22"/>
        <v/>
      </c>
      <c r="AT122" s="132" t="str">
        <f t="shared" si="23"/>
        <v/>
      </c>
      <c r="AU122" s="140" t="str">
        <f t="shared" si="24"/>
        <v/>
      </c>
      <c r="AV122" s="126" t="str">
        <f t="shared" si="25"/>
        <v/>
      </c>
      <c r="AW122" s="133" t="str">
        <f t="shared" si="26"/>
        <v/>
      </c>
      <c r="AX122" s="139" t="str">
        <f t="shared" si="27"/>
        <v/>
      </c>
      <c r="AY122" s="126" t="str">
        <f t="shared" si="28"/>
        <v/>
      </c>
      <c r="AZ122" s="132" t="str">
        <f t="shared" si="29"/>
        <v/>
      </c>
      <c r="BF122" s="145" t="str">
        <f t="shared" si="30"/>
        <v>Afectat sau NU?</v>
      </c>
      <c r="BG122" s="126" t="str">
        <f t="shared" si="31"/>
        <v>-</v>
      </c>
      <c r="BH122" s="132" t="str">
        <f t="shared" si="32"/>
        <v>-</v>
      </c>
      <c r="BI122" s="146" t="str">
        <f t="shared" si="33"/>
        <v>Afectat sau NU?</v>
      </c>
      <c r="BJ122" s="126" t="str">
        <f t="shared" si="34"/>
        <v>-</v>
      </c>
      <c r="BK122" s="133" t="str">
        <f t="shared" si="35"/>
        <v>-</v>
      </c>
      <c r="BL122" s="145" t="str">
        <f t="shared" si="36"/>
        <v>Afectat sau NU?</v>
      </c>
      <c r="BM122" s="126" t="str">
        <f t="shared" si="37"/>
        <v>-</v>
      </c>
      <c r="BN122" s="132" t="str">
        <f t="shared" si="40"/>
        <v>-</v>
      </c>
    </row>
    <row r="123" spans="1:66" x14ac:dyDescent="0.25">
      <c r="A123" s="147">
        <f t="shared" si="41"/>
        <v>108</v>
      </c>
      <c r="B123" s="128" t="s">
        <v>124</v>
      </c>
      <c r="C123" s="128" t="s">
        <v>85</v>
      </c>
      <c r="D123" s="129" t="s">
        <v>105</v>
      </c>
      <c r="E123" s="128">
        <v>168372</v>
      </c>
      <c r="F123" s="128" t="s">
        <v>316</v>
      </c>
      <c r="G123" s="128" t="s">
        <v>323</v>
      </c>
      <c r="H123" s="150">
        <v>441512.039860469</v>
      </c>
      <c r="I123" s="150">
        <v>388186.25744687702</v>
      </c>
      <c r="J123" s="150">
        <v>441512.039860469</v>
      </c>
      <c r="K123" s="150">
        <v>388186.25744687702</v>
      </c>
      <c r="L123" s="148" t="s">
        <v>124</v>
      </c>
      <c r="M123" s="148" t="s">
        <v>124</v>
      </c>
      <c r="N123" s="148" t="s">
        <v>124</v>
      </c>
      <c r="O123" s="148" t="s">
        <v>124</v>
      </c>
      <c r="P123" s="128" t="s">
        <v>306</v>
      </c>
      <c r="Q123" s="128" t="s">
        <v>316</v>
      </c>
      <c r="R123" s="148" t="s">
        <v>124</v>
      </c>
      <c r="S123" s="148" t="s">
        <v>124</v>
      </c>
      <c r="T123" s="128" t="s">
        <v>190</v>
      </c>
      <c r="U123" s="128" t="s">
        <v>466</v>
      </c>
      <c r="V123" s="128" t="s">
        <v>320</v>
      </c>
      <c r="W123" s="128" t="s">
        <v>106</v>
      </c>
      <c r="X123" s="137"/>
      <c r="Y123" s="138"/>
      <c r="Z123" s="137"/>
      <c r="AA123" s="138"/>
      <c r="AB123" s="128" t="s">
        <v>96</v>
      </c>
      <c r="AC123" s="128"/>
      <c r="AD123" s="143"/>
      <c r="AE123" s="124"/>
      <c r="AF123" s="123"/>
      <c r="AG123" s="122"/>
      <c r="AH123" s="226"/>
      <c r="AI123" s="92"/>
      <c r="AJ123" s="123"/>
      <c r="AK123" s="122"/>
      <c r="AL123" s="239"/>
      <c r="AM123" s="252"/>
      <c r="AN123" s="264"/>
      <c r="AO123" s="252"/>
      <c r="AP123" s="274" t="s">
        <v>101</v>
      </c>
      <c r="AR123" s="139" t="str">
        <f t="shared" si="21"/>
        <v/>
      </c>
      <c r="AS123" s="126" t="str">
        <f t="shared" si="22"/>
        <v/>
      </c>
      <c r="AT123" s="132" t="str">
        <f t="shared" si="23"/>
        <v/>
      </c>
      <c r="AU123" s="140" t="str">
        <f t="shared" si="24"/>
        <v/>
      </c>
      <c r="AV123" s="126" t="str">
        <f t="shared" si="25"/>
        <v/>
      </c>
      <c r="AW123" s="133" t="str">
        <f t="shared" si="26"/>
        <v/>
      </c>
      <c r="AX123" s="139" t="str">
        <f t="shared" si="27"/>
        <v/>
      </c>
      <c r="AY123" s="126" t="str">
        <f t="shared" si="28"/>
        <v/>
      </c>
      <c r="AZ123" s="132" t="str">
        <f t="shared" si="29"/>
        <v/>
      </c>
      <c r="BF123" s="145" t="str">
        <f t="shared" si="30"/>
        <v>Afectat sau NU?</v>
      </c>
      <c r="BG123" s="126" t="str">
        <f t="shared" si="31"/>
        <v>-</v>
      </c>
      <c r="BH123" s="132" t="str">
        <f t="shared" si="32"/>
        <v>-</v>
      </c>
      <c r="BI123" s="146" t="str">
        <f t="shared" si="33"/>
        <v>Afectat sau NU?</v>
      </c>
      <c r="BJ123" s="126" t="str">
        <f t="shared" si="34"/>
        <v>-</v>
      </c>
      <c r="BK123" s="133" t="str">
        <f t="shared" si="35"/>
        <v>-</v>
      </c>
      <c r="BL123" s="145" t="str">
        <f t="shared" si="36"/>
        <v>Afectat sau NU?</v>
      </c>
      <c r="BM123" s="126" t="str">
        <f t="shared" si="37"/>
        <v>-</v>
      </c>
      <c r="BN123" s="132" t="str">
        <f t="shared" si="40"/>
        <v>-</v>
      </c>
    </row>
    <row r="124" spans="1:66" ht="13.5" thickBot="1" x14ac:dyDescent="0.3">
      <c r="A124" s="110">
        <f t="shared" si="41"/>
        <v>109</v>
      </c>
      <c r="B124" s="130" t="s">
        <v>124</v>
      </c>
      <c r="C124" s="130" t="s">
        <v>85</v>
      </c>
      <c r="D124" s="131" t="s">
        <v>105</v>
      </c>
      <c r="E124" s="130">
        <v>126326</v>
      </c>
      <c r="F124" s="130" t="s">
        <v>308</v>
      </c>
      <c r="G124" s="130" t="s">
        <v>330</v>
      </c>
      <c r="H124" s="180">
        <v>478431.24241925601</v>
      </c>
      <c r="I124" s="180">
        <v>331691.65531380498</v>
      </c>
      <c r="J124" s="180">
        <v>478431.24241925601</v>
      </c>
      <c r="K124" s="180">
        <v>331691.65531380498</v>
      </c>
      <c r="L124" s="84" t="s">
        <v>124</v>
      </c>
      <c r="M124" s="84" t="s">
        <v>124</v>
      </c>
      <c r="N124" s="84" t="s">
        <v>124</v>
      </c>
      <c r="O124" s="84" t="s">
        <v>124</v>
      </c>
      <c r="P124" s="130" t="s">
        <v>307</v>
      </c>
      <c r="Q124" s="130" t="s">
        <v>308</v>
      </c>
      <c r="R124" s="84" t="s">
        <v>124</v>
      </c>
      <c r="S124" s="84" t="s">
        <v>124</v>
      </c>
      <c r="T124" s="130" t="s">
        <v>190</v>
      </c>
      <c r="U124" s="130" t="s">
        <v>466</v>
      </c>
      <c r="V124" s="130" t="s">
        <v>320</v>
      </c>
      <c r="W124" s="130" t="s">
        <v>106</v>
      </c>
      <c r="X124" s="141"/>
      <c r="Y124" s="142"/>
      <c r="Z124" s="141"/>
      <c r="AA124" s="142"/>
      <c r="AB124" s="130" t="s">
        <v>96</v>
      </c>
      <c r="AC124" s="130"/>
      <c r="AD124" s="144"/>
      <c r="AE124" s="79"/>
      <c r="AF124" s="80"/>
      <c r="AG124" s="81"/>
      <c r="AH124" s="227"/>
      <c r="AI124" s="93"/>
      <c r="AJ124" s="80"/>
      <c r="AK124" s="81"/>
      <c r="AL124" s="240"/>
      <c r="AM124" s="253"/>
      <c r="AN124" s="265"/>
      <c r="AO124" s="253"/>
      <c r="AP124" s="272" t="s">
        <v>101</v>
      </c>
      <c r="AR124" s="165" t="str">
        <f t="shared" si="21"/>
        <v/>
      </c>
      <c r="AS124" s="166" t="str">
        <f t="shared" si="22"/>
        <v/>
      </c>
      <c r="AT124" s="167" t="str">
        <f t="shared" si="23"/>
        <v/>
      </c>
      <c r="AU124" s="168" t="str">
        <f t="shared" si="24"/>
        <v/>
      </c>
      <c r="AV124" s="166" t="str">
        <f t="shared" si="25"/>
        <v/>
      </c>
      <c r="AW124" s="169" t="str">
        <f t="shared" si="26"/>
        <v/>
      </c>
      <c r="AX124" s="165" t="str">
        <f t="shared" si="27"/>
        <v/>
      </c>
      <c r="AY124" s="166" t="str">
        <f t="shared" si="28"/>
        <v/>
      </c>
      <c r="AZ124" s="167" t="str">
        <f t="shared" si="29"/>
        <v/>
      </c>
      <c r="BF124" s="173" t="str">
        <f t="shared" si="30"/>
        <v>Afectat sau NU?</v>
      </c>
      <c r="BG124" s="166" t="str">
        <f t="shared" si="31"/>
        <v>-</v>
      </c>
      <c r="BH124" s="167" t="str">
        <f t="shared" si="32"/>
        <v>-</v>
      </c>
      <c r="BI124" s="174" t="str">
        <f t="shared" si="33"/>
        <v>Afectat sau NU?</v>
      </c>
      <c r="BJ124" s="166" t="str">
        <f t="shared" si="34"/>
        <v>-</v>
      </c>
      <c r="BK124" s="169" t="str">
        <f t="shared" si="35"/>
        <v>-</v>
      </c>
      <c r="BL124" s="173" t="str">
        <f t="shared" si="36"/>
        <v>Afectat sau NU?</v>
      </c>
      <c r="BM124" s="166" t="str">
        <f t="shared" si="37"/>
        <v>-</v>
      </c>
      <c r="BN124" s="167" t="str">
        <f t="shared" si="40"/>
        <v>-</v>
      </c>
    </row>
    <row r="125" spans="1:66" ht="127.5" x14ac:dyDescent="0.25">
      <c r="A125" s="134">
        <f>SUM(1,A124)</f>
        <v>110</v>
      </c>
      <c r="B125" s="127" t="s">
        <v>124</v>
      </c>
      <c r="C125" s="127" t="s">
        <v>85</v>
      </c>
      <c r="D125" s="153" t="s">
        <v>107</v>
      </c>
      <c r="E125" s="127">
        <v>120735</v>
      </c>
      <c r="F125" s="127" t="s">
        <v>265</v>
      </c>
      <c r="G125" s="127" t="s">
        <v>152</v>
      </c>
      <c r="H125" s="65">
        <v>602403.67592099996</v>
      </c>
      <c r="I125" s="65">
        <v>604575.78198700002</v>
      </c>
      <c r="J125" s="65">
        <v>602403.67592099996</v>
      </c>
      <c r="K125" s="65">
        <v>604575.78198700002</v>
      </c>
      <c r="L125" s="127" t="s">
        <v>124</v>
      </c>
      <c r="M125" s="127" t="s">
        <v>124</v>
      </c>
      <c r="N125" s="127" t="s">
        <v>261</v>
      </c>
      <c r="O125" s="127" t="s">
        <v>264</v>
      </c>
      <c r="P125" s="127" t="s">
        <v>124</v>
      </c>
      <c r="Q125" s="127" t="s">
        <v>124</v>
      </c>
      <c r="R125" s="127" t="s">
        <v>124</v>
      </c>
      <c r="S125" s="127" t="s">
        <v>124</v>
      </c>
      <c r="T125" s="127" t="s">
        <v>134</v>
      </c>
      <c r="U125" s="127" t="s">
        <v>526</v>
      </c>
      <c r="V125" s="127" t="s">
        <v>229</v>
      </c>
      <c r="W125" s="127" t="s">
        <v>120</v>
      </c>
      <c r="X125" s="135"/>
      <c r="Y125" s="136"/>
      <c r="Z125" s="135"/>
      <c r="AA125" s="136"/>
      <c r="AB125" s="127" t="s">
        <v>95</v>
      </c>
      <c r="AC125" s="127"/>
      <c r="AD125" s="125"/>
      <c r="AE125" s="192"/>
      <c r="AF125" s="77"/>
      <c r="AG125" s="78"/>
      <c r="AH125" s="225"/>
      <c r="AI125" s="192"/>
      <c r="AJ125" s="77"/>
      <c r="AK125" s="78"/>
      <c r="AL125" s="238"/>
      <c r="AM125" s="251"/>
      <c r="AN125" s="263"/>
      <c r="AO125" s="251"/>
      <c r="AP125" s="275" t="s">
        <v>473</v>
      </c>
      <c r="AR125" s="103" t="str">
        <f t="shared" si="21"/>
        <v/>
      </c>
      <c r="AS125" s="104" t="str">
        <f t="shared" si="22"/>
        <v/>
      </c>
      <c r="AT125" s="107" t="str">
        <f t="shared" si="23"/>
        <v/>
      </c>
      <c r="AU125" s="103" t="str">
        <f t="shared" si="24"/>
        <v/>
      </c>
      <c r="AV125" s="104" t="str">
        <f t="shared" si="25"/>
        <v/>
      </c>
      <c r="AW125" s="105" t="str">
        <f t="shared" si="26"/>
        <v/>
      </c>
      <c r="AX125" s="106" t="str">
        <f t="shared" si="27"/>
        <v/>
      </c>
      <c r="AY125" s="104" t="str">
        <f t="shared" si="28"/>
        <v/>
      </c>
      <c r="AZ125" s="105" t="str">
        <f t="shared" si="29"/>
        <v/>
      </c>
      <c r="BF125" s="172" t="str">
        <f t="shared" si="30"/>
        <v>Afectat sau NU?</v>
      </c>
      <c r="BG125" s="161" t="str">
        <f t="shared" si="31"/>
        <v>-</v>
      </c>
      <c r="BH125" s="164" t="str">
        <f t="shared" si="32"/>
        <v>-</v>
      </c>
      <c r="BI125" s="172" t="str">
        <f t="shared" si="33"/>
        <v>Afectat sau NU?</v>
      </c>
      <c r="BJ125" s="161" t="str">
        <f t="shared" si="34"/>
        <v>-</v>
      </c>
      <c r="BK125" s="162" t="str">
        <f t="shared" si="35"/>
        <v>-</v>
      </c>
      <c r="BL125" s="677" t="str">
        <f t="shared" si="36"/>
        <v>Afectat sau NU?</v>
      </c>
      <c r="BM125" s="161" t="str">
        <f t="shared" si="37"/>
        <v>-</v>
      </c>
      <c r="BN125" s="162" t="str">
        <f t="shared" si="40"/>
        <v>-</v>
      </c>
    </row>
    <row r="126" spans="1:66" ht="25.5" x14ac:dyDescent="0.25">
      <c r="A126" s="147">
        <f t="shared" ref="A126:A153" si="42">SUM(1,$A125)</f>
        <v>111</v>
      </c>
      <c r="B126" s="128" t="s">
        <v>124</v>
      </c>
      <c r="C126" s="128" t="s">
        <v>85</v>
      </c>
      <c r="D126" s="129" t="s">
        <v>107</v>
      </c>
      <c r="E126" s="128">
        <v>120735</v>
      </c>
      <c r="F126" s="128" t="s">
        <v>265</v>
      </c>
      <c r="G126" s="128" t="s">
        <v>152</v>
      </c>
      <c r="H126" s="30">
        <v>602458.57882699999</v>
      </c>
      <c r="I126" s="30">
        <v>604700.67607199994</v>
      </c>
      <c r="J126" s="30">
        <v>602458.57882699999</v>
      </c>
      <c r="K126" s="30">
        <v>604700.67607199994</v>
      </c>
      <c r="L126" s="128" t="s">
        <v>124</v>
      </c>
      <c r="M126" s="128" t="s">
        <v>124</v>
      </c>
      <c r="N126" s="128" t="s">
        <v>259</v>
      </c>
      <c r="O126" s="128" t="s">
        <v>262</v>
      </c>
      <c r="P126" s="128" t="s">
        <v>124</v>
      </c>
      <c r="Q126" s="128" t="s">
        <v>124</v>
      </c>
      <c r="R126" s="128" t="s">
        <v>124</v>
      </c>
      <c r="S126" s="128" t="s">
        <v>124</v>
      </c>
      <c r="T126" s="128" t="s">
        <v>140</v>
      </c>
      <c r="U126" s="128"/>
      <c r="V126" s="128" t="s">
        <v>267</v>
      </c>
      <c r="W126" s="128" t="s">
        <v>120</v>
      </c>
      <c r="X126" s="137"/>
      <c r="Y126" s="138"/>
      <c r="Z126" s="137"/>
      <c r="AA126" s="138"/>
      <c r="AB126" s="128" t="s">
        <v>95</v>
      </c>
      <c r="AC126" s="128"/>
      <c r="AD126" s="143"/>
      <c r="AE126" s="92"/>
      <c r="AF126" s="123"/>
      <c r="AG126" s="122"/>
      <c r="AH126" s="226"/>
      <c r="AI126" s="92"/>
      <c r="AJ126" s="123"/>
      <c r="AK126" s="122"/>
      <c r="AL126" s="239"/>
      <c r="AM126" s="252"/>
      <c r="AN126" s="264"/>
      <c r="AO126" s="252"/>
      <c r="AP126" s="276" t="s">
        <v>473</v>
      </c>
      <c r="AR126" s="184" t="str">
        <f t="shared" si="21"/>
        <v/>
      </c>
      <c r="AS126" s="183" t="str">
        <f t="shared" si="22"/>
        <v/>
      </c>
      <c r="AT126" s="186" t="str">
        <f t="shared" si="23"/>
        <v/>
      </c>
      <c r="AU126" s="184" t="str">
        <f t="shared" si="24"/>
        <v/>
      </c>
      <c r="AV126" s="183" t="str">
        <f t="shared" si="25"/>
        <v/>
      </c>
      <c r="AW126" s="185" t="str">
        <f t="shared" si="26"/>
        <v/>
      </c>
      <c r="AX126" s="187" t="str">
        <f t="shared" si="27"/>
        <v/>
      </c>
      <c r="AY126" s="183" t="str">
        <f t="shared" si="28"/>
        <v/>
      </c>
      <c r="AZ126" s="185" t="str">
        <f t="shared" si="29"/>
        <v/>
      </c>
      <c r="BF126" s="188" t="str">
        <f t="shared" si="30"/>
        <v>Afectat sau NU?</v>
      </c>
      <c r="BG126" s="183" t="str">
        <f t="shared" si="31"/>
        <v>-</v>
      </c>
      <c r="BH126" s="186" t="str">
        <f t="shared" si="32"/>
        <v>-</v>
      </c>
      <c r="BI126" s="188" t="str">
        <f t="shared" si="33"/>
        <v>Afectat sau NU?</v>
      </c>
      <c r="BJ126" s="183" t="str">
        <f t="shared" si="34"/>
        <v>-</v>
      </c>
      <c r="BK126" s="185" t="str">
        <f t="shared" si="35"/>
        <v>-</v>
      </c>
      <c r="BL126" s="189" t="str">
        <f t="shared" si="36"/>
        <v>Afectat sau NU?</v>
      </c>
      <c r="BM126" s="183" t="str">
        <f t="shared" si="37"/>
        <v>-</v>
      </c>
      <c r="BN126" s="185" t="str">
        <f t="shared" si="40"/>
        <v>-</v>
      </c>
    </row>
    <row r="127" spans="1:66" ht="127.5" x14ac:dyDescent="0.25">
      <c r="A127" s="147">
        <f t="shared" si="42"/>
        <v>112</v>
      </c>
      <c r="B127" s="128" t="s">
        <v>124</v>
      </c>
      <c r="C127" s="128" t="s">
        <v>85</v>
      </c>
      <c r="D127" s="129" t="s">
        <v>107</v>
      </c>
      <c r="E127" s="128">
        <v>120735</v>
      </c>
      <c r="F127" s="128" t="s">
        <v>265</v>
      </c>
      <c r="G127" s="128" t="s">
        <v>152</v>
      </c>
      <c r="H127" s="30">
        <v>606028.7905</v>
      </c>
      <c r="I127" s="30">
        <v>601634.85342000006</v>
      </c>
      <c r="J127" s="30">
        <v>606028.7905</v>
      </c>
      <c r="K127" s="30">
        <v>601634.85342000006</v>
      </c>
      <c r="L127" s="128" t="s">
        <v>124</v>
      </c>
      <c r="M127" s="128" t="s">
        <v>124</v>
      </c>
      <c r="N127" s="128" t="s">
        <v>260</v>
      </c>
      <c r="O127" s="128" t="s">
        <v>266</v>
      </c>
      <c r="P127" s="128" t="s">
        <v>124</v>
      </c>
      <c r="Q127" s="128" t="s">
        <v>124</v>
      </c>
      <c r="R127" s="128" t="s">
        <v>124</v>
      </c>
      <c r="S127" s="128" t="s">
        <v>124</v>
      </c>
      <c r="T127" s="128" t="s">
        <v>134</v>
      </c>
      <c r="U127" s="128" t="s">
        <v>526</v>
      </c>
      <c r="V127" s="128" t="s">
        <v>229</v>
      </c>
      <c r="W127" s="128" t="s">
        <v>120</v>
      </c>
      <c r="X127" s="137"/>
      <c r="Y127" s="138"/>
      <c r="Z127" s="137"/>
      <c r="AA127" s="138"/>
      <c r="AB127" s="128" t="s">
        <v>95</v>
      </c>
      <c r="AC127" s="128"/>
      <c r="AD127" s="143"/>
      <c r="AE127" s="92"/>
      <c r="AF127" s="123"/>
      <c r="AG127" s="122"/>
      <c r="AH127" s="226"/>
      <c r="AI127" s="92"/>
      <c r="AJ127" s="123"/>
      <c r="AK127" s="122"/>
      <c r="AL127" s="239"/>
      <c r="AM127" s="252"/>
      <c r="AN127" s="264"/>
      <c r="AO127" s="252"/>
      <c r="AP127" s="276" t="s">
        <v>473</v>
      </c>
      <c r="AR127" s="184" t="str">
        <f t="shared" si="21"/>
        <v/>
      </c>
      <c r="AS127" s="183" t="str">
        <f t="shared" si="22"/>
        <v/>
      </c>
      <c r="AT127" s="186" t="str">
        <f t="shared" si="23"/>
        <v/>
      </c>
      <c r="AU127" s="184" t="str">
        <f t="shared" si="24"/>
        <v/>
      </c>
      <c r="AV127" s="183" t="str">
        <f t="shared" si="25"/>
        <v/>
      </c>
      <c r="AW127" s="185" t="str">
        <f t="shared" si="26"/>
        <v/>
      </c>
      <c r="AX127" s="187" t="str">
        <f t="shared" si="27"/>
        <v/>
      </c>
      <c r="AY127" s="183" t="str">
        <f t="shared" si="28"/>
        <v/>
      </c>
      <c r="AZ127" s="185" t="str">
        <f t="shared" si="29"/>
        <v/>
      </c>
      <c r="BF127" s="188" t="str">
        <f t="shared" si="30"/>
        <v>Afectat sau NU?</v>
      </c>
      <c r="BG127" s="183" t="str">
        <f t="shared" si="31"/>
        <v>-</v>
      </c>
      <c r="BH127" s="186" t="str">
        <f t="shared" si="32"/>
        <v>-</v>
      </c>
      <c r="BI127" s="188" t="str">
        <f t="shared" si="33"/>
        <v>Afectat sau NU?</v>
      </c>
      <c r="BJ127" s="183" t="str">
        <f t="shared" si="34"/>
        <v>-</v>
      </c>
      <c r="BK127" s="185" t="str">
        <f t="shared" si="35"/>
        <v>-</v>
      </c>
      <c r="BL127" s="189" t="str">
        <f t="shared" si="36"/>
        <v>Afectat sau NU?</v>
      </c>
      <c r="BM127" s="183" t="str">
        <f t="shared" si="37"/>
        <v>-</v>
      </c>
      <c r="BN127" s="185" t="str">
        <f t="shared" si="40"/>
        <v>-</v>
      </c>
    </row>
    <row r="128" spans="1:66" ht="13.5" thickBot="1" x14ac:dyDescent="0.3">
      <c r="A128" s="110">
        <f t="shared" si="42"/>
        <v>113</v>
      </c>
      <c r="B128" s="130" t="s">
        <v>124</v>
      </c>
      <c r="C128" s="130" t="s">
        <v>85</v>
      </c>
      <c r="D128" s="131" t="s">
        <v>107</v>
      </c>
      <c r="E128" s="130">
        <v>124974</v>
      </c>
      <c r="F128" s="130" t="s">
        <v>269</v>
      </c>
      <c r="G128" s="130" t="s">
        <v>152</v>
      </c>
      <c r="H128" s="31">
        <v>599003.24249700003</v>
      </c>
      <c r="I128" s="31">
        <v>605471.146312</v>
      </c>
      <c r="J128" s="31">
        <v>599003.24249700003</v>
      </c>
      <c r="K128" s="31">
        <v>605471.146312</v>
      </c>
      <c r="L128" s="130" t="s">
        <v>124</v>
      </c>
      <c r="M128" s="130" t="s">
        <v>124</v>
      </c>
      <c r="N128" s="130" t="s">
        <v>531</v>
      </c>
      <c r="O128" s="130" t="s">
        <v>263</v>
      </c>
      <c r="P128" s="130" t="s">
        <v>124</v>
      </c>
      <c r="Q128" s="130" t="s">
        <v>124</v>
      </c>
      <c r="R128" s="130" t="s">
        <v>124</v>
      </c>
      <c r="S128" s="130" t="s">
        <v>124</v>
      </c>
      <c r="T128" s="130" t="s">
        <v>140</v>
      </c>
      <c r="U128" s="130" t="s">
        <v>532</v>
      </c>
      <c r="V128" s="130" t="s">
        <v>268</v>
      </c>
      <c r="W128" s="130" t="s">
        <v>120</v>
      </c>
      <c r="X128" s="141"/>
      <c r="Y128" s="142"/>
      <c r="Z128" s="141"/>
      <c r="AA128" s="142"/>
      <c r="AB128" s="130" t="s">
        <v>95</v>
      </c>
      <c r="AC128" s="130"/>
      <c r="AD128" s="144"/>
      <c r="AE128" s="93"/>
      <c r="AF128" s="80"/>
      <c r="AG128" s="81"/>
      <c r="AH128" s="227"/>
      <c r="AI128" s="93"/>
      <c r="AJ128" s="80"/>
      <c r="AK128" s="81"/>
      <c r="AL128" s="240"/>
      <c r="AM128" s="253"/>
      <c r="AN128" s="265"/>
      <c r="AO128" s="253"/>
      <c r="AP128" s="277" t="s">
        <v>473</v>
      </c>
      <c r="AR128" s="165" t="str">
        <f t="shared" si="21"/>
        <v/>
      </c>
      <c r="AS128" s="166" t="str">
        <f t="shared" si="22"/>
        <v/>
      </c>
      <c r="AT128" s="169" t="str">
        <f t="shared" si="23"/>
        <v/>
      </c>
      <c r="AU128" s="165" t="str">
        <f t="shared" si="24"/>
        <v/>
      </c>
      <c r="AV128" s="166" t="str">
        <f t="shared" si="25"/>
        <v/>
      </c>
      <c r="AW128" s="167" t="str">
        <f t="shared" si="26"/>
        <v/>
      </c>
      <c r="AX128" s="168" t="str">
        <f t="shared" si="27"/>
        <v/>
      </c>
      <c r="AY128" s="166" t="str">
        <f t="shared" si="28"/>
        <v/>
      </c>
      <c r="AZ128" s="167" t="str">
        <f t="shared" si="29"/>
        <v/>
      </c>
      <c r="BF128" s="38" t="str">
        <f t="shared" si="30"/>
        <v>Afectat sau NU?</v>
      </c>
      <c r="BG128" s="16" t="str">
        <f t="shared" si="31"/>
        <v>-</v>
      </c>
      <c r="BH128" s="42" t="str">
        <f t="shared" si="32"/>
        <v>-</v>
      </c>
      <c r="BI128" s="38" t="str">
        <f t="shared" si="33"/>
        <v>Afectat sau NU?</v>
      </c>
      <c r="BJ128" s="16" t="str">
        <f t="shared" si="34"/>
        <v>-</v>
      </c>
      <c r="BK128" s="33" t="str">
        <f t="shared" si="35"/>
        <v>-</v>
      </c>
      <c r="BL128" s="43" t="str">
        <f t="shared" si="36"/>
        <v>Afectat sau NU?</v>
      </c>
      <c r="BM128" s="16" t="str">
        <f t="shared" si="37"/>
        <v>-</v>
      </c>
      <c r="BN128" s="33" t="str">
        <f t="shared" si="40"/>
        <v>-</v>
      </c>
    </row>
    <row r="129" spans="1:66" ht="63.75" x14ac:dyDescent="0.25">
      <c r="A129" s="134">
        <f t="shared" si="42"/>
        <v>114</v>
      </c>
      <c r="B129" s="127" t="s">
        <v>124</v>
      </c>
      <c r="C129" s="127" t="s">
        <v>85</v>
      </c>
      <c r="D129" s="153" t="s">
        <v>121</v>
      </c>
      <c r="E129" s="127">
        <v>72409</v>
      </c>
      <c r="F129" s="127" t="s">
        <v>122</v>
      </c>
      <c r="G129" s="127" t="s">
        <v>123</v>
      </c>
      <c r="H129" s="65">
        <v>411337.338474622</v>
      </c>
      <c r="I129" s="65">
        <v>315622.46369252302</v>
      </c>
      <c r="J129" s="65">
        <v>411337.338474622</v>
      </c>
      <c r="K129" s="65">
        <v>315622.46369252302</v>
      </c>
      <c r="L129" s="127" t="s">
        <v>124</v>
      </c>
      <c r="M129" s="127" t="s">
        <v>124</v>
      </c>
      <c r="N129" s="127" t="s">
        <v>124</v>
      </c>
      <c r="O129" s="127" t="s">
        <v>124</v>
      </c>
      <c r="P129" s="127" t="s">
        <v>125</v>
      </c>
      <c r="Q129" s="127" t="s">
        <v>126</v>
      </c>
      <c r="R129" s="127" t="s">
        <v>124</v>
      </c>
      <c r="S129" s="127" t="s">
        <v>124</v>
      </c>
      <c r="T129" s="127" t="s">
        <v>127</v>
      </c>
      <c r="U129" s="127" t="s">
        <v>530</v>
      </c>
      <c r="V129" s="127" t="s">
        <v>128</v>
      </c>
      <c r="W129" s="179" t="s">
        <v>729</v>
      </c>
      <c r="X129" s="135"/>
      <c r="Y129" s="136"/>
      <c r="Z129" s="135"/>
      <c r="AA129" s="136"/>
      <c r="AB129" s="191" t="s">
        <v>96</v>
      </c>
      <c r="AC129" s="127"/>
      <c r="AD129" s="125" t="s">
        <v>700</v>
      </c>
      <c r="AE129" s="192"/>
      <c r="AF129" s="77"/>
      <c r="AG129" s="78"/>
      <c r="AH129" s="225"/>
      <c r="AI129" s="192"/>
      <c r="AJ129" s="77"/>
      <c r="AK129" s="78"/>
      <c r="AL129" s="238"/>
      <c r="AM129" s="251"/>
      <c r="AN129" s="263"/>
      <c r="AO129" s="251"/>
      <c r="AP129" s="245" t="s">
        <v>730</v>
      </c>
      <c r="AR129" s="160" t="str">
        <f t="shared" si="21"/>
        <v/>
      </c>
      <c r="AS129" s="161" t="str">
        <f t="shared" si="22"/>
        <v/>
      </c>
      <c r="AT129" s="162" t="str">
        <f t="shared" si="23"/>
        <v/>
      </c>
      <c r="AU129" s="163" t="str">
        <f t="shared" si="24"/>
        <v/>
      </c>
      <c r="AV129" s="161" t="str">
        <f t="shared" si="25"/>
        <v/>
      </c>
      <c r="AW129" s="164" t="str">
        <f t="shared" si="26"/>
        <v/>
      </c>
      <c r="AX129" s="160" t="str">
        <f t="shared" si="27"/>
        <v/>
      </c>
      <c r="AY129" s="161" t="str">
        <f t="shared" si="28"/>
        <v/>
      </c>
      <c r="AZ129" s="162" t="str">
        <f t="shared" si="29"/>
        <v/>
      </c>
      <c r="BF129" s="145" t="str">
        <f t="shared" si="30"/>
        <v>Afectat sau NU?</v>
      </c>
      <c r="BG129" s="126" t="str">
        <f t="shared" si="31"/>
        <v>-</v>
      </c>
      <c r="BH129" s="132" t="str">
        <f t="shared" si="32"/>
        <v>-</v>
      </c>
      <c r="BI129" s="146" t="str">
        <f t="shared" si="33"/>
        <v>Afectat sau NU?</v>
      </c>
      <c r="BJ129" s="126" t="str">
        <f t="shared" si="34"/>
        <v>-</v>
      </c>
      <c r="BK129" s="133" t="str">
        <f t="shared" si="35"/>
        <v>-</v>
      </c>
      <c r="BL129" s="145" t="str">
        <f t="shared" si="36"/>
        <v>Afectat sau NU?</v>
      </c>
      <c r="BM129" s="126" t="str">
        <f t="shared" si="37"/>
        <v>-</v>
      </c>
      <c r="BN129" s="132" t="str">
        <f t="shared" si="40"/>
        <v>-</v>
      </c>
    </row>
    <row r="130" spans="1:66" ht="63.75" x14ac:dyDescent="0.25">
      <c r="A130" s="147">
        <f t="shared" si="42"/>
        <v>115</v>
      </c>
      <c r="B130" s="128" t="s">
        <v>124</v>
      </c>
      <c r="C130" s="128" t="s">
        <v>85</v>
      </c>
      <c r="D130" s="129" t="s">
        <v>121</v>
      </c>
      <c r="E130" s="128">
        <v>72409</v>
      </c>
      <c r="F130" s="128" t="s">
        <v>122</v>
      </c>
      <c r="G130" s="128" t="s">
        <v>123</v>
      </c>
      <c r="H130" s="30">
        <v>404873.43649811199</v>
      </c>
      <c r="I130" s="30">
        <v>317922.64097540599</v>
      </c>
      <c r="J130" s="30">
        <v>404873.43649811199</v>
      </c>
      <c r="K130" s="30">
        <v>317922.64097540599</v>
      </c>
      <c r="L130" s="128" t="s">
        <v>124</v>
      </c>
      <c r="M130" s="128" t="s">
        <v>124</v>
      </c>
      <c r="N130" s="128" t="s">
        <v>129</v>
      </c>
      <c r="O130" s="128" t="s">
        <v>130</v>
      </c>
      <c r="P130" s="128" t="s">
        <v>124</v>
      </c>
      <c r="Q130" s="128" t="s">
        <v>124</v>
      </c>
      <c r="R130" s="128" t="s">
        <v>124</v>
      </c>
      <c r="S130" s="128" t="s">
        <v>124</v>
      </c>
      <c r="T130" s="128" t="s">
        <v>131</v>
      </c>
      <c r="U130" s="128" t="s">
        <v>731</v>
      </c>
      <c r="V130" s="128" t="s">
        <v>128</v>
      </c>
      <c r="W130" s="128" t="s">
        <v>729</v>
      </c>
      <c r="X130" s="137"/>
      <c r="Y130" s="138"/>
      <c r="Z130" s="137"/>
      <c r="AA130" s="138"/>
      <c r="AB130" s="82" t="s">
        <v>96</v>
      </c>
      <c r="AC130" s="128"/>
      <c r="AD130" s="154" t="s">
        <v>700</v>
      </c>
      <c r="AE130" s="92"/>
      <c r="AF130" s="123"/>
      <c r="AG130" s="122"/>
      <c r="AH130" s="226"/>
      <c r="AI130" s="92"/>
      <c r="AJ130" s="123"/>
      <c r="AK130" s="122"/>
      <c r="AL130" s="239"/>
      <c r="AM130" s="252"/>
      <c r="AN130" s="264"/>
      <c r="AO130" s="252"/>
      <c r="AP130" s="270" t="s">
        <v>730</v>
      </c>
      <c r="AR130" s="139" t="str">
        <f t="shared" si="21"/>
        <v/>
      </c>
      <c r="AS130" s="126" t="str">
        <f t="shared" si="22"/>
        <v/>
      </c>
      <c r="AT130" s="132" t="str">
        <f t="shared" si="23"/>
        <v/>
      </c>
      <c r="AU130" s="140" t="str">
        <f t="shared" si="24"/>
        <v/>
      </c>
      <c r="AV130" s="126" t="str">
        <f t="shared" si="25"/>
        <v/>
      </c>
      <c r="AW130" s="133" t="str">
        <f t="shared" si="26"/>
        <v/>
      </c>
      <c r="AX130" s="139" t="str">
        <f t="shared" si="27"/>
        <v/>
      </c>
      <c r="AY130" s="126" t="str">
        <f t="shared" si="28"/>
        <v/>
      </c>
      <c r="AZ130" s="132" t="str">
        <f t="shared" si="29"/>
        <v/>
      </c>
      <c r="BF130" s="145" t="str">
        <f t="shared" si="30"/>
        <v>Afectat sau NU?</v>
      </c>
      <c r="BG130" s="126" t="str">
        <f t="shared" si="31"/>
        <v>-</v>
      </c>
      <c r="BH130" s="132" t="str">
        <f t="shared" si="32"/>
        <v>-</v>
      </c>
      <c r="BI130" s="146" t="str">
        <f t="shared" si="33"/>
        <v>Afectat sau NU?</v>
      </c>
      <c r="BJ130" s="126" t="str">
        <f t="shared" si="34"/>
        <v>-</v>
      </c>
      <c r="BK130" s="133" t="str">
        <f t="shared" si="35"/>
        <v>-</v>
      </c>
      <c r="BL130" s="145" t="str">
        <f t="shared" si="36"/>
        <v>Afectat sau NU?</v>
      </c>
      <c r="BM130" s="126" t="str">
        <f t="shared" si="37"/>
        <v>-</v>
      </c>
      <c r="BN130" s="132" t="str">
        <f t="shared" si="40"/>
        <v>-</v>
      </c>
    </row>
    <row r="131" spans="1:66" ht="140.25" x14ac:dyDescent="0.25">
      <c r="A131" s="147">
        <f t="shared" si="42"/>
        <v>116</v>
      </c>
      <c r="B131" s="128" t="s">
        <v>124</v>
      </c>
      <c r="C131" s="128" t="s">
        <v>85</v>
      </c>
      <c r="D131" s="129" t="s">
        <v>121</v>
      </c>
      <c r="E131" s="128">
        <v>73246</v>
      </c>
      <c r="F131" s="128" t="s">
        <v>132</v>
      </c>
      <c r="G131" s="128" t="s">
        <v>123</v>
      </c>
      <c r="H131" s="30">
        <v>410109.20217399998</v>
      </c>
      <c r="I131" s="30">
        <v>320464.25903700001</v>
      </c>
      <c r="J131" s="30">
        <v>410109.20217399998</v>
      </c>
      <c r="K131" s="30">
        <v>320464.25903700001</v>
      </c>
      <c r="L131" s="128" t="s">
        <v>124</v>
      </c>
      <c r="M131" s="128" t="s">
        <v>124</v>
      </c>
      <c r="N131" s="128" t="s">
        <v>133</v>
      </c>
      <c r="O131" s="128" t="s">
        <v>132</v>
      </c>
      <c r="P131" s="128" t="s">
        <v>124</v>
      </c>
      <c r="Q131" s="128" t="s">
        <v>124</v>
      </c>
      <c r="R131" s="128" t="s">
        <v>124</v>
      </c>
      <c r="S131" s="128" t="s">
        <v>124</v>
      </c>
      <c r="T131" s="128" t="s">
        <v>134</v>
      </c>
      <c r="U131" s="128" t="s">
        <v>713</v>
      </c>
      <c r="V131" s="128" t="s">
        <v>219</v>
      </c>
      <c r="W131" s="128" t="s">
        <v>729</v>
      </c>
      <c r="X131" s="137"/>
      <c r="Y131" s="138"/>
      <c r="Z131" s="137"/>
      <c r="AA131" s="138"/>
      <c r="AB131" s="82" t="s">
        <v>96</v>
      </c>
      <c r="AC131" s="128"/>
      <c r="AD131" s="154" t="s">
        <v>700</v>
      </c>
      <c r="AE131" s="92"/>
      <c r="AF131" s="123"/>
      <c r="AG131" s="122"/>
      <c r="AH131" s="226"/>
      <c r="AI131" s="92"/>
      <c r="AJ131" s="123"/>
      <c r="AK131" s="122"/>
      <c r="AL131" s="239"/>
      <c r="AM131" s="252"/>
      <c r="AN131" s="264"/>
      <c r="AO131" s="252"/>
      <c r="AP131" s="270" t="s">
        <v>730</v>
      </c>
      <c r="AR131" s="139" t="str">
        <f t="shared" si="21"/>
        <v/>
      </c>
      <c r="AS131" s="126" t="str">
        <f t="shared" si="22"/>
        <v/>
      </c>
      <c r="AT131" s="132" t="str">
        <f t="shared" si="23"/>
        <v/>
      </c>
      <c r="AU131" s="140" t="str">
        <f t="shared" si="24"/>
        <v/>
      </c>
      <c r="AV131" s="126" t="str">
        <f t="shared" si="25"/>
        <v/>
      </c>
      <c r="AW131" s="133" t="str">
        <f t="shared" si="26"/>
        <v/>
      </c>
      <c r="AX131" s="139" t="str">
        <f t="shared" si="27"/>
        <v/>
      </c>
      <c r="AY131" s="126" t="str">
        <f t="shared" si="28"/>
        <v/>
      </c>
      <c r="AZ131" s="132" t="str">
        <f t="shared" si="29"/>
        <v/>
      </c>
      <c r="BF131" s="145" t="str">
        <f t="shared" si="30"/>
        <v>Afectat sau NU?</v>
      </c>
      <c r="BG131" s="126" t="str">
        <f t="shared" si="31"/>
        <v>-</v>
      </c>
      <c r="BH131" s="132" t="str">
        <f t="shared" si="32"/>
        <v>-</v>
      </c>
      <c r="BI131" s="146" t="str">
        <f t="shared" si="33"/>
        <v>Afectat sau NU?</v>
      </c>
      <c r="BJ131" s="126" t="str">
        <f t="shared" si="34"/>
        <v>-</v>
      </c>
      <c r="BK131" s="133" t="str">
        <f t="shared" si="35"/>
        <v>-</v>
      </c>
      <c r="BL131" s="145" t="str">
        <f t="shared" si="36"/>
        <v>Afectat sau NU?</v>
      </c>
      <c r="BM131" s="126" t="str">
        <f t="shared" si="37"/>
        <v>-</v>
      </c>
      <c r="BN131" s="132" t="str">
        <f t="shared" si="40"/>
        <v>-</v>
      </c>
    </row>
    <row r="132" spans="1:66" ht="63.75" x14ac:dyDescent="0.25">
      <c r="A132" s="147">
        <f t="shared" si="42"/>
        <v>117</v>
      </c>
      <c r="B132" s="128" t="s">
        <v>124</v>
      </c>
      <c r="C132" s="128" t="s">
        <v>85</v>
      </c>
      <c r="D132" s="129" t="s">
        <v>121</v>
      </c>
      <c r="E132" s="128">
        <v>72418</v>
      </c>
      <c r="F132" s="128" t="s">
        <v>122</v>
      </c>
      <c r="G132" s="128" t="s">
        <v>123</v>
      </c>
      <c r="H132" s="30">
        <v>412675.23300656455</v>
      </c>
      <c r="I132" s="30">
        <v>316838.13070982782</v>
      </c>
      <c r="J132" s="30">
        <v>412675.23300656455</v>
      </c>
      <c r="K132" s="30">
        <v>316838.13070982782</v>
      </c>
      <c r="L132" s="128" t="s">
        <v>124</v>
      </c>
      <c r="M132" s="128" t="s">
        <v>124</v>
      </c>
      <c r="N132" s="128" t="s">
        <v>135</v>
      </c>
      <c r="O132" s="128" t="s">
        <v>122</v>
      </c>
      <c r="P132" s="128" t="s">
        <v>124</v>
      </c>
      <c r="Q132" s="128" t="s">
        <v>124</v>
      </c>
      <c r="R132" s="128" t="s">
        <v>124</v>
      </c>
      <c r="S132" s="128" t="s">
        <v>124</v>
      </c>
      <c r="T132" s="128" t="s">
        <v>134</v>
      </c>
      <c r="U132" s="128" t="s">
        <v>732</v>
      </c>
      <c r="V132" s="128" t="s">
        <v>226</v>
      </c>
      <c r="W132" s="128" t="s">
        <v>729</v>
      </c>
      <c r="X132" s="137"/>
      <c r="Y132" s="138"/>
      <c r="Z132" s="137"/>
      <c r="AA132" s="138"/>
      <c r="AB132" s="82" t="s">
        <v>96</v>
      </c>
      <c r="AC132" s="128"/>
      <c r="AD132" s="154" t="s">
        <v>700</v>
      </c>
      <c r="AE132" s="92"/>
      <c r="AF132" s="123"/>
      <c r="AG132" s="122"/>
      <c r="AH132" s="226"/>
      <c r="AI132" s="92"/>
      <c r="AJ132" s="123"/>
      <c r="AK132" s="122"/>
      <c r="AL132" s="239"/>
      <c r="AM132" s="252"/>
      <c r="AN132" s="264"/>
      <c r="AO132" s="252"/>
      <c r="AP132" s="270" t="s">
        <v>730</v>
      </c>
      <c r="AR132" s="139" t="str">
        <f t="shared" si="21"/>
        <v/>
      </c>
      <c r="AS132" s="126" t="str">
        <f t="shared" si="22"/>
        <v/>
      </c>
      <c r="AT132" s="132" t="str">
        <f t="shared" si="23"/>
        <v/>
      </c>
      <c r="AU132" s="140" t="str">
        <f t="shared" si="24"/>
        <v/>
      </c>
      <c r="AV132" s="126" t="str">
        <f t="shared" si="25"/>
        <v/>
      </c>
      <c r="AW132" s="133" t="str">
        <f t="shared" si="26"/>
        <v/>
      </c>
      <c r="AX132" s="139" t="str">
        <f t="shared" si="27"/>
        <v/>
      </c>
      <c r="AY132" s="126" t="str">
        <f t="shared" si="28"/>
        <v/>
      </c>
      <c r="AZ132" s="132" t="str">
        <f t="shared" si="29"/>
        <v/>
      </c>
      <c r="BF132" s="145" t="str">
        <f t="shared" si="30"/>
        <v>Afectat sau NU?</v>
      </c>
      <c r="BG132" s="126" t="str">
        <f t="shared" si="31"/>
        <v>-</v>
      </c>
      <c r="BH132" s="132" t="str">
        <f t="shared" si="32"/>
        <v>-</v>
      </c>
      <c r="BI132" s="146" t="str">
        <f t="shared" si="33"/>
        <v>Afectat sau NU?</v>
      </c>
      <c r="BJ132" s="126" t="str">
        <f t="shared" si="34"/>
        <v>-</v>
      </c>
      <c r="BK132" s="133" t="str">
        <f t="shared" si="35"/>
        <v>-</v>
      </c>
      <c r="BL132" s="145" t="str">
        <f t="shared" si="36"/>
        <v>Afectat sau NU?</v>
      </c>
      <c r="BM132" s="126" t="str">
        <f t="shared" si="37"/>
        <v>-</v>
      </c>
      <c r="BN132" s="132" t="str">
        <f t="shared" si="40"/>
        <v>-</v>
      </c>
    </row>
    <row r="133" spans="1:66" ht="63.75" x14ac:dyDescent="0.25">
      <c r="A133" s="147">
        <f t="shared" si="42"/>
        <v>118</v>
      </c>
      <c r="B133" s="128" t="s">
        <v>124</v>
      </c>
      <c r="C133" s="128" t="s">
        <v>85</v>
      </c>
      <c r="D133" s="129" t="s">
        <v>121</v>
      </c>
      <c r="E133" s="128">
        <v>72409</v>
      </c>
      <c r="F133" s="128" t="s">
        <v>122</v>
      </c>
      <c r="G133" s="128" t="s">
        <v>123</v>
      </c>
      <c r="H133" s="30">
        <v>409849.89834700001</v>
      </c>
      <c r="I133" s="30">
        <v>314332.01364700001</v>
      </c>
      <c r="J133" s="30">
        <v>409849.89834700001</v>
      </c>
      <c r="K133" s="30">
        <v>314332.01364700001</v>
      </c>
      <c r="L133" s="128" t="s">
        <v>124</v>
      </c>
      <c r="M133" s="128" t="s">
        <v>124</v>
      </c>
      <c r="N133" s="128" t="s">
        <v>216</v>
      </c>
      <c r="O133" s="128" t="s">
        <v>217</v>
      </c>
      <c r="P133" s="128" t="s">
        <v>124</v>
      </c>
      <c r="Q133" s="128" t="s">
        <v>124</v>
      </c>
      <c r="R133" s="128" t="s">
        <v>124</v>
      </c>
      <c r="S133" s="128" t="s">
        <v>124</v>
      </c>
      <c r="T133" s="128" t="s">
        <v>134</v>
      </c>
      <c r="U133" s="128" t="s">
        <v>732</v>
      </c>
      <c r="V133" s="128" t="s">
        <v>226</v>
      </c>
      <c r="W133" s="128" t="s">
        <v>729</v>
      </c>
      <c r="X133" s="137"/>
      <c r="Y133" s="138"/>
      <c r="Z133" s="137"/>
      <c r="AA133" s="138"/>
      <c r="AB133" s="82" t="s">
        <v>96</v>
      </c>
      <c r="AC133" s="128"/>
      <c r="AD133" s="154" t="s">
        <v>700</v>
      </c>
      <c r="AE133" s="92"/>
      <c r="AF133" s="123"/>
      <c r="AG133" s="122"/>
      <c r="AH133" s="226"/>
      <c r="AI133" s="92"/>
      <c r="AJ133" s="123"/>
      <c r="AK133" s="122"/>
      <c r="AL133" s="239"/>
      <c r="AM133" s="252"/>
      <c r="AN133" s="264"/>
      <c r="AO133" s="252"/>
      <c r="AP133" s="270" t="s">
        <v>730</v>
      </c>
      <c r="AR133" s="139" t="str">
        <f t="shared" si="21"/>
        <v/>
      </c>
      <c r="AS133" s="126" t="str">
        <f t="shared" si="22"/>
        <v/>
      </c>
      <c r="AT133" s="132" t="str">
        <f t="shared" si="23"/>
        <v/>
      </c>
      <c r="AU133" s="140" t="str">
        <f t="shared" si="24"/>
        <v/>
      </c>
      <c r="AV133" s="126" t="str">
        <f t="shared" si="25"/>
        <v/>
      </c>
      <c r="AW133" s="133" t="str">
        <f t="shared" si="26"/>
        <v/>
      </c>
      <c r="AX133" s="139" t="str">
        <f t="shared" si="27"/>
        <v/>
      </c>
      <c r="AY133" s="126" t="str">
        <f t="shared" si="28"/>
        <v/>
      </c>
      <c r="AZ133" s="132" t="str">
        <f t="shared" si="29"/>
        <v/>
      </c>
      <c r="BF133" s="145" t="str">
        <f t="shared" si="30"/>
        <v>Afectat sau NU?</v>
      </c>
      <c r="BG133" s="126" t="str">
        <f t="shared" si="31"/>
        <v>-</v>
      </c>
      <c r="BH133" s="132" t="str">
        <f t="shared" si="32"/>
        <v>-</v>
      </c>
      <c r="BI133" s="146" t="str">
        <f t="shared" si="33"/>
        <v>Afectat sau NU?</v>
      </c>
      <c r="BJ133" s="126" t="str">
        <f t="shared" si="34"/>
        <v>-</v>
      </c>
      <c r="BK133" s="133" t="str">
        <f t="shared" si="35"/>
        <v>-</v>
      </c>
      <c r="BL133" s="145" t="str">
        <f t="shared" si="36"/>
        <v>Afectat sau NU?</v>
      </c>
      <c r="BM133" s="126" t="str">
        <f t="shared" si="37"/>
        <v>-</v>
      </c>
      <c r="BN133" s="132" t="str">
        <f t="shared" si="40"/>
        <v>-</v>
      </c>
    </row>
    <row r="134" spans="1:66" ht="63.75" x14ac:dyDescent="0.25">
      <c r="A134" s="147">
        <f t="shared" si="42"/>
        <v>119</v>
      </c>
      <c r="B134" s="128" t="s">
        <v>124</v>
      </c>
      <c r="C134" s="128" t="s">
        <v>85</v>
      </c>
      <c r="D134" s="129" t="s">
        <v>121</v>
      </c>
      <c r="E134" s="128">
        <v>73629</v>
      </c>
      <c r="F134" s="128" t="s">
        <v>136</v>
      </c>
      <c r="G134" s="128" t="s">
        <v>123</v>
      </c>
      <c r="H134" s="30">
        <v>414077.27518279653</v>
      </c>
      <c r="I134" s="30">
        <v>316502.8502062328</v>
      </c>
      <c r="J134" s="30">
        <v>414077.27518279653</v>
      </c>
      <c r="K134" s="30">
        <v>316502.8502062328</v>
      </c>
      <c r="L134" s="128" t="s">
        <v>124</v>
      </c>
      <c r="M134" s="128" t="s">
        <v>124</v>
      </c>
      <c r="N134" s="128" t="s">
        <v>137</v>
      </c>
      <c r="O134" s="128" t="s">
        <v>136</v>
      </c>
      <c r="P134" s="128" t="s">
        <v>124</v>
      </c>
      <c r="Q134" s="128" t="s">
        <v>124</v>
      </c>
      <c r="R134" s="128" t="s">
        <v>124</v>
      </c>
      <c r="S134" s="128" t="s">
        <v>124</v>
      </c>
      <c r="T134" s="128" t="s">
        <v>134</v>
      </c>
      <c r="U134" s="128" t="s">
        <v>528</v>
      </c>
      <c r="V134" s="128" t="s">
        <v>366</v>
      </c>
      <c r="W134" s="148" t="s">
        <v>729</v>
      </c>
      <c r="X134" s="137"/>
      <c r="Y134" s="138"/>
      <c r="Z134" s="137"/>
      <c r="AA134" s="138"/>
      <c r="AB134" s="82" t="s">
        <v>96</v>
      </c>
      <c r="AC134" s="128"/>
      <c r="AD134" s="154" t="s">
        <v>700</v>
      </c>
      <c r="AE134" s="92"/>
      <c r="AF134" s="123"/>
      <c r="AG134" s="122"/>
      <c r="AH134" s="226"/>
      <c r="AI134" s="92"/>
      <c r="AJ134" s="123"/>
      <c r="AK134" s="122"/>
      <c r="AL134" s="239"/>
      <c r="AM134" s="252"/>
      <c r="AN134" s="264"/>
      <c r="AO134" s="252"/>
      <c r="AP134" s="270" t="s">
        <v>730</v>
      </c>
      <c r="AR134" s="139" t="str">
        <f t="shared" si="21"/>
        <v/>
      </c>
      <c r="AS134" s="126" t="str">
        <f t="shared" si="22"/>
        <v/>
      </c>
      <c r="AT134" s="132" t="str">
        <f t="shared" si="23"/>
        <v/>
      </c>
      <c r="AU134" s="140" t="str">
        <f t="shared" si="24"/>
        <v/>
      </c>
      <c r="AV134" s="126" t="str">
        <f t="shared" si="25"/>
        <v/>
      </c>
      <c r="AW134" s="133" t="str">
        <f t="shared" si="26"/>
        <v/>
      </c>
      <c r="AX134" s="139" t="str">
        <f t="shared" si="27"/>
        <v/>
      </c>
      <c r="AY134" s="126" t="str">
        <f t="shared" si="28"/>
        <v/>
      </c>
      <c r="AZ134" s="132" t="str">
        <f t="shared" si="29"/>
        <v/>
      </c>
      <c r="BF134" s="145" t="str">
        <f t="shared" si="30"/>
        <v>Afectat sau NU?</v>
      </c>
      <c r="BG134" s="126" t="str">
        <f t="shared" si="31"/>
        <v>-</v>
      </c>
      <c r="BH134" s="132" t="str">
        <f t="shared" si="32"/>
        <v>-</v>
      </c>
      <c r="BI134" s="146" t="str">
        <f t="shared" si="33"/>
        <v>Afectat sau NU?</v>
      </c>
      <c r="BJ134" s="126" t="str">
        <f t="shared" si="34"/>
        <v>-</v>
      </c>
      <c r="BK134" s="133" t="str">
        <f t="shared" si="35"/>
        <v>-</v>
      </c>
      <c r="BL134" s="145" t="str">
        <f t="shared" si="36"/>
        <v>Afectat sau NU?</v>
      </c>
      <c r="BM134" s="126" t="str">
        <f t="shared" si="37"/>
        <v>-</v>
      </c>
      <c r="BN134" s="132" t="str">
        <f t="shared" si="40"/>
        <v>-</v>
      </c>
    </row>
    <row r="135" spans="1:66" ht="63.75" x14ac:dyDescent="0.25">
      <c r="A135" s="147">
        <f t="shared" si="42"/>
        <v>120</v>
      </c>
      <c r="B135" s="128" t="s">
        <v>124</v>
      </c>
      <c r="C135" s="128" t="s">
        <v>85</v>
      </c>
      <c r="D135" s="129" t="s">
        <v>121</v>
      </c>
      <c r="E135" s="128">
        <v>69900</v>
      </c>
      <c r="F135" s="128" t="s">
        <v>96</v>
      </c>
      <c r="G135" s="128" t="s">
        <v>123</v>
      </c>
      <c r="H135" s="30">
        <v>404921.26517999999</v>
      </c>
      <c r="I135" s="30">
        <v>317959.37717400002</v>
      </c>
      <c r="J135" s="30">
        <v>404921.26517999999</v>
      </c>
      <c r="K135" s="30">
        <v>317959.37717400002</v>
      </c>
      <c r="L135" s="128" t="s">
        <v>124</v>
      </c>
      <c r="M135" s="128" t="s">
        <v>124</v>
      </c>
      <c r="N135" s="128" t="s">
        <v>138</v>
      </c>
      <c r="O135" s="128" t="s">
        <v>139</v>
      </c>
      <c r="P135" s="128" t="s">
        <v>124</v>
      </c>
      <c r="Q135" s="128" t="s">
        <v>124</v>
      </c>
      <c r="R135" s="128" t="s">
        <v>124</v>
      </c>
      <c r="S135" s="128" t="s">
        <v>124</v>
      </c>
      <c r="T135" s="128" t="s">
        <v>140</v>
      </c>
      <c r="U135" s="128"/>
      <c r="V135" s="128" t="s">
        <v>141</v>
      </c>
      <c r="W135" s="148" t="s">
        <v>729</v>
      </c>
      <c r="X135" s="137"/>
      <c r="Y135" s="138"/>
      <c r="Z135" s="137"/>
      <c r="AA135" s="138"/>
      <c r="AB135" s="82" t="s">
        <v>96</v>
      </c>
      <c r="AC135" s="128"/>
      <c r="AD135" s="154" t="s">
        <v>700</v>
      </c>
      <c r="AE135" s="92"/>
      <c r="AF135" s="123"/>
      <c r="AG135" s="122"/>
      <c r="AH135" s="226"/>
      <c r="AI135" s="92"/>
      <c r="AJ135" s="123"/>
      <c r="AK135" s="122"/>
      <c r="AL135" s="239"/>
      <c r="AM135" s="252"/>
      <c r="AN135" s="264"/>
      <c r="AO135" s="252"/>
      <c r="AP135" s="270" t="s">
        <v>730</v>
      </c>
      <c r="AR135" s="139" t="str">
        <f t="shared" si="21"/>
        <v/>
      </c>
      <c r="AS135" s="126" t="str">
        <f t="shared" si="22"/>
        <v/>
      </c>
      <c r="AT135" s="132" t="str">
        <f t="shared" si="23"/>
        <v/>
      </c>
      <c r="AU135" s="140" t="str">
        <f t="shared" si="24"/>
        <v/>
      </c>
      <c r="AV135" s="126" t="str">
        <f t="shared" si="25"/>
        <v/>
      </c>
      <c r="AW135" s="133" t="str">
        <f t="shared" si="26"/>
        <v/>
      </c>
      <c r="AX135" s="139" t="str">
        <f t="shared" si="27"/>
        <v/>
      </c>
      <c r="AY135" s="126" t="str">
        <f t="shared" si="28"/>
        <v/>
      </c>
      <c r="AZ135" s="132" t="str">
        <f t="shared" si="29"/>
        <v/>
      </c>
      <c r="BF135" s="145" t="str">
        <f t="shared" si="30"/>
        <v>Afectat sau NU?</v>
      </c>
      <c r="BG135" s="126" t="str">
        <f t="shared" si="31"/>
        <v>-</v>
      </c>
      <c r="BH135" s="132" t="str">
        <f t="shared" si="32"/>
        <v>-</v>
      </c>
      <c r="BI135" s="146" t="str">
        <f t="shared" si="33"/>
        <v>Afectat sau NU?</v>
      </c>
      <c r="BJ135" s="126" t="str">
        <f t="shared" si="34"/>
        <v>-</v>
      </c>
      <c r="BK135" s="133" t="str">
        <f t="shared" si="35"/>
        <v>-</v>
      </c>
      <c r="BL135" s="145" t="str">
        <f t="shared" si="36"/>
        <v>Afectat sau NU?</v>
      </c>
      <c r="BM135" s="126" t="str">
        <f t="shared" si="37"/>
        <v>-</v>
      </c>
      <c r="BN135" s="132" t="str">
        <f t="shared" si="40"/>
        <v>-</v>
      </c>
    </row>
    <row r="136" spans="1:66" ht="63.75" x14ac:dyDescent="0.25">
      <c r="A136" s="147">
        <f t="shared" si="42"/>
        <v>121</v>
      </c>
      <c r="B136" s="128" t="s">
        <v>124</v>
      </c>
      <c r="C136" s="128" t="s">
        <v>85</v>
      </c>
      <c r="D136" s="129" t="s">
        <v>121</v>
      </c>
      <c r="E136" s="128">
        <v>69900</v>
      </c>
      <c r="F136" s="128" t="s">
        <v>96</v>
      </c>
      <c r="G136" s="128" t="s">
        <v>123</v>
      </c>
      <c r="H136" s="30">
        <v>408229.28978400002</v>
      </c>
      <c r="I136" s="30">
        <v>311000.13555200002</v>
      </c>
      <c r="J136" s="30">
        <v>408229.28978400002</v>
      </c>
      <c r="K136" s="30">
        <v>311000.13555200002</v>
      </c>
      <c r="L136" s="128" t="s">
        <v>124</v>
      </c>
      <c r="M136" s="128" t="s">
        <v>124</v>
      </c>
      <c r="N136" s="128" t="s">
        <v>142</v>
      </c>
      <c r="O136" s="128" t="s">
        <v>143</v>
      </c>
      <c r="P136" s="128" t="s">
        <v>124</v>
      </c>
      <c r="Q136" s="128" t="s">
        <v>124</v>
      </c>
      <c r="R136" s="128" t="s">
        <v>124</v>
      </c>
      <c r="S136" s="128" t="s">
        <v>124</v>
      </c>
      <c r="T136" s="128" t="s">
        <v>140</v>
      </c>
      <c r="U136" s="128" t="s">
        <v>513</v>
      </c>
      <c r="V136" s="128" t="s">
        <v>218</v>
      </c>
      <c r="W136" s="148" t="s">
        <v>729</v>
      </c>
      <c r="X136" s="137"/>
      <c r="Y136" s="138"/>
      <c r="Z136" s="137"/>
      <c r="AA136" s="138"/>
      <c r="AB136" s="82" t="s">
        <v>96</v>
      </c>
      <c r="AC136" s="128"/>
      <c r="AD136" s="154" t="s">
        <v>700</v>
      </c>
      <c r="AE136" s="92"/>
      <c r="AF136" s="123"/>
      <c r="AG136" s="122"/>
      <c r="AH136" s="226"/>
      <c r="AI136" s="92"/>
      <c r="AJ136" s="123"/>
      <c r="AK136" s="122"/>
      <c r="AL136" s="239"/>
      <c r="AM136" s="252"/>
      <c r="AN136" s="264"/>
      <c r="AO136" s="252"/>
      <c r="AP136" s="270" t="s">
        <v>730</v>
      </c>
      <c r="AR136" s="139" t="str">
        <f t="shared" si="21"/>
        <v/>
      </c>
      <c r="AS136" s="126" t="str">
        <f t="shared" si="22"/>
        <v/>
      </c>
      <c r="AT136" s="132" t="str">
        <f t="shared" si="23"/>
        <v/>
      </c>
      <c r="AU136" s="140" t="str">
        <f t="shared" si="24"/>
        <v/>
      </c>
      <c r="AV136" s="126" t="str">
        <f t="shared" si="25"/>
        <v/>
      </c>
      <c r="AW136" s="133" t="str">
        <f t="shared" si="26"/>
        <v/>
      </c>
      <c r="AX136" s="139" t="str">
        <f t="shared" si="27"/>
        <v/>
      </c>
      <c r="AY136" s="126" t="str">
        <f t="shared" si="28"/>
        <v/>
      </c>
      <c r="AZ136" s="132" t="str">
        <f t="shared" si="29"/>
        <v/>
      </c>
      <c r="BF136" s="145" t="str">
        <f t="shared" si="30"/>
        <v>Afectat sau NU?</v>
      </c>
      <c r="BG136" s="126" t="str">
        <f t="shared" si="31"/>
        <v>-</v>
      </c>
      <c r="BH136" s="132" t="str">
        <f t="shared" si="32"/>
        <v>-</v>
      </c>
      <c r="BI136" s="146" t="str">
        <f t="shared" si="33"/>
        <v>Afectat sau NU?</v>
      </c>
      <c r="BJ136" s="126" t="str">
        <f t="shared" si="34"/>
        <v>-</v>
      </c>
      <c r="BK136" s="133" t="str">
        <f t="shared" si="35"/>
        <v>-</v>
      </c>
      <c r="BL136" s="145" t="str">
        <f t="shared" si="36"/>
        <v>Afectat sau NU?</v>
      </c>
      <c r="BM136" s="126" t="str">
        <f t="shared" si="37"/>
        <v>-</v>
      </c>
      <c r="BN136" s="132" t="str">
        <f t="shared" si="40"/>
        <v>-</v>
      </c>
    </row>
    <row r="137" spans="1:66" ht="140.25" x14ac:dyDescent="0.25">
      <c r="A137" s="147">
        <f t="shared" si="42"/>
        <v>122</v>
      </c>
      <c r="B137" s="128" t="s">
        <v>124</v>
      </c>
      <c r="C137" s="128" t="s">
        <v>85</v>
      </c>
      <c r="D137" s="129" t="s">
        <v>121</v>
      </c>
      <c r="E137" s="128">
        <v>69900</v>
      </c>
      <c r="F137" s="128" t="s">
        <v>96</v>
      </c>
      <c r="G137" s="128" t="s">
        <v>123</v>
      </c>
      <c r="H137" s="30">
        <v>408229.28978400002</v>
      </c>
      <c r="I137" s="30">
        <v>311000.13555200002</v>
      </c>
      <c r="J137" s="30">
        <v>408229.28978400002</v>
      </c>
      <c r="K137" s="30">
        <v>311000.13555200002</v>
      </c>
      <c r="L137" s="128" t="s">
        <v>124</v>
      </c>
      <c r="M137" s="128" t="s">
        <v>124</v>
      </c>
      <c r="N137" s="128" t="s">
        <v>144</v>
      </c>
      <c r="O137" s="128" t="s">
        <v>145</v>
      </c>
      <c r="P137" s="128" t="s">
        <v>124</v>
      </c>
      <c r="Q137" s="128" t="s">
        <v>124</v>
      </c>
      <c r="R137" s="128" t="s">
        <v>124</v>
      </c>
      <c r="S137" s="128" t="s">
        <v>124</v>
      </c>
      <c r="T137" s="128" t="s">
        <v>134</v>
      </c>
      <c r="U137" s="128" t="s">
        <v>713</v>
      </c>
      <c r="V137" s="128" t="s">
        <v>219</v>
      </c>
      <c r="W137" s="148" t="s">
        <v>729</v>
      </c>
      <c r="X137" s="137"/>
      <c r="Y137" s="138"/>
      <c r="Z137" s="137"/>
      <c r="AA137" s="138"/>
      <c r="AB137" s="82" t="s">
        <v>96</v>
      </c>
      <c r="AC137" s="128"/>
      <c r="AD137" s="154" t="s">
        <v>700</v>
      </c>
      <c r="AE137" s="92"/>
      <c r="AF137" s="123"/>
      <c r="AG137" s="122"/>
      <c r="AH137" s="226"/>
      <c r="AI137" s="92"/>
      <c r="AJ137" s="123"/>
      <c r="AK137" s="122"/>
      <c r="AL137" s="239"/>
      <c r="AM137" s="252"/>
      <c r="AN137" s="264"/>
      <c r="AO137" s="252"/>
      <c r="AP137" s="270" t="s">
        <v>730</v>
      </c>
      <c r="AR137" s="139" t="str">
        <f t="shared" si="21"/>
        <v/>
      </c>
      <c r="AS137" s="126" t="str">
        <f t="shared" si="22"/>
        <v/>
      </c>
      <c r="AT137" s="132" t="str">
        <f t="shared" si="23"/>
        <v/>
      </c>
      <c r="AU137" s="140" t="str">
        <f t="shared" si="24"/>
        <v/>
      </c>
      <c r="AV137" s="126" t="str">
        <f t="shared" si="25"/>
        <v/>
      </c>
      <c r="AW137" s="133" t="str">
        <f t="shared" si="26"/>
        <v/>
      </c>
      <c r="AX137" s="139" t="str">
        <f t="shared" si="27"/>
        <v/>
      </c>
      <c r="AY137" s="126" t="str">
        <f t="shared" si="28"/>
        <v/>
      </c>
      <c r="AZ137" s="132" t="str">
        <f t="shared" si="29"/>
        <v/>
      </c>
      <c r="BF137" s="145" t="str">
        <f t="shared" si="30"/>
        <v>Afectat sau NU?</v>
      </c>
      <c r="BG137" s="126" t="str">
        <f t="shared" si="31"/>
        <v>-</v>
      </c>
      <c r="BH137" s="132" t="str">
        <f t="shared" si="32"/>
        <v>-</v>
      </c>
      <c r="BI137" s="146" t="str">
        <f t="shared" si="33"/>
        <v>Afectat sau NU?</v>
      </c>
      <c r="BJ137" s="126" t="str">
        <f t="shared" si="34"/>
        <v>-</v>
      </c>
      <c r="BK137" s="133" t="str">
        <f t="shared" si="35"/>
        <v>-</v>
      </c>
      <c r="BL137" s="145" t="str">
        <f t="shared" si="36"/>
        <v>Afectat sau NU?</v>
      </c>
      <c r="BM137" s="126" t="str">
        <f t="shared" si="37"/>
        <v>-</v>
      </c>
      <c r="BN137" s="132" t="str">
        <f t="shared" si="40"/>
        <v>-</v>
      </c>
    </row>
    <row r="138" spans="1:66" ht="140.25" x14ac:dyDescent="0.25">
      <c r="A138" s="147">
        <f t="shared" si="42"/>
        <v>123</v>
      </c>
      <c r="B138" s="128" t="s">
        <v>124</v>
      </c>
      <c r="C138" s="128" t="s">
        <v>85</v>
      </c>
      <c r="D138" s="129" t="s">
        <v>121</v>
      </c>
      <c r="E138" s="128">
        <v>69900</v>
      </c>
      <c r="F138" s="128" t="s">
        <v>96</v>
      </c>
      <c r="G138" s="128" t="s">
        <v>123</v>
      </c>
      <c r="H138" s="30">
        <v>404628.83991899999</v>
      </c>
      <c r="I138" s="30">
        <v>311354.10385900002</v>
      </c>
      <c r="J138" s="30">
        <v>404628.83991899999</v>
      </c>
      <c r="K138" s="30">
        <v>311354.10385900002</v>
      </c>
      <c r="L138" s="128" t="s">
        <v>124</v>
      </c>
      <c r="M138" s="128" t="s">
        <v>124</v>
      </c>
      <c r="N138" s="128" t="s">
        <v>146</v>
      </c>
      <c r="O138" s="128" t="s">
        <v>147</v>
      </c>
      <c r="P138" s="128" t="s">
        <v>124</v>
      </c>
      <c r="Q138" s="128" t="s">
        <v>124</v>
      </c>
      <c r="R138" s="128" t="s">
        <v>124</v>
      </c>
      <c r="S138" s="128" t="s">
        <v>124</v>
      </c>
      <c r="T138" s="128" t="s">
        <v>134</v>
      </c>
      <c r="U138" s="128" t="s">
        <v>713</v>
      </c>
      <c r="V138" s="128" t="s">
        <v>219</v>
      </c>
      <c r="W138" s="148" t="s">
        <v>729</v>
      </c>
      <c r="X138" s="137"/>
      <c r="Y138" s="138"/>
      <c r="Z138" s="137"/>
      <c r="AA138" s="138"/>
      <c r="AB138" s="82" t="s">
        <v>96</v>
      </c>
      <c r="AC138" s="128"/>
      <c r="AD138" s="154" t="s">
        <v>700</v>
      </c>
      <c r="AE138" s="92"/>
      <c r="AF138" s="123"/>
      <c r="AG138" s="122"/>
      <c r="AH138" s="226"/>
      <c r="AI138" s="92"/>
      <c r="AJ138" s="123"/>
      <c r="AK138" s="122"/>
      <c r="AL138" s="239"/>
      <c r="AM138" s="252"/>
      <c r="AN138" s="264"/>
      <c r="AO138" s="252"/>
      <c r="AP138" s="270" t="s">
        <v>730</v>
      </c>
      <c r="AR138" s="139" t="str">
        <f t="shared" si="21"/>
        <v/>
      </c>
      <c r="AS138" s="126" t="str">
        <f t="shared" si="22"/>
        <v/>
      </c>
      <c r="AT138" s="132" t="str">
        <f t="shared" si="23"/>
        <v/>
      </c>
      <c r="AU138" s="140" t="str">
        <f t="shared" si="24"/>
        <v/>
      </c>
      <c r="AV138" s="126" t="str">
        <f t="shared" si="25"/>
        <v/>
      </c>
      <c r="AW138" s="133" t="str">
        <f t="shared" si="26"/>
        <v/>
      </c>
      <c r="AX138" s="139" t="str">
        <f t="shared" si="27"/>
        <v/>
      </c>
      <c r="AY138" s="126" t="str">
        <f t="shared" si="28"/>
        <v/>
      </c>
      <c r="AZ138" s="132" t="str">
        <f t="shared" si="29"/>
        <v/>
      </c>
      <c r="BF138" s="145" t="str">
        <f t="shared" si="30"/>
        <v>Afectat sau NU?</v>
      </c>
      <c r="BG138" s="126" t="str">
        <f t="shared" si="31"/>
        <v>-</v>
      </c>
      <c r="BH138" s="132" t="str">
        <f t="shared" si="32"/>
        <v>-</v>
      </c>
      <c r="BI138" s="146" t="str">
        <f t="shared" si="33"/>
        <v>Afectat sau NU?</v>
      </c>
      <c r="BJ138" s="126" t="str">
        <f t="shared" si="34"/>
        <v>-</v>
      </c>
      <c r="BK138" s="133" t="str">
        <f t="shared" si="35"/>
        <v>-</v>
      </c>
      <c r="BL138" s="145" t="str">
        <f t="shared" si="36"/>
        <v>Afectat sau NU?</v>
      </c>
      <c r="BM138" s="126" t="str">
        <f t="shared" si="37"/>
        <v>-</v>
      </c>
      <c r="BN138" s="132" t="str">
        <f t="shared" si="40"/>
        <v>-</v>
      </c>
    </row>
    <row r="139" spans="1:66" ht="141" thickBot="1" x14ac:dyDescent="0.3">
      <c r="A139" s="110">
        <f t="shared" si="42"/>
        <v>124</v>
      </c>
      <c r="B139" s="130" t="s">
        <v>124</v>
      </c>
      <c r="C139" s="130" t="s">
        <v>85</v>
      </c>
      <c r="D139" s="131" t="s">
        <v>121</v>
      </c>
      <c r="E139" s="130">
        <v>70110</v>
      </c>
      <c r="F139" s="130" t="s">
        <v>148</v>
      </c>
      <c r="G139" s="130" t="s">
        <v>123</v>
      </c>
      <c r="H139" s="31">
        <v>404627.67373699998</v>
      </c>
      <c r="I139" s="31">
        <v>311347.63970100001</v>
      </c>
      <c r="J139" s="31">
        <v>404627.67373699998</v>
      </c>
      <c r="K139" s="31">
        <v>311347.63970100001</v>
      </c>
      <c r="L139" s="130" t="s">
        <v>124</v>
      </c>
      <c r="M139" s="130" t="s">
        <v>124</v>
      </c>
      <c r="N139" s="130" t="s">
        <v>149</v>
      </c>
      <c r="O139" s="130" t="s">
        <v>148</v>
      </c>
      <c r="P139" s="130" t="s">
        <v>124</v>
      </c>
      <c r="Q139" s="130" t="s">
        <v>124</v>
      </c>
      <c r="R139" s="130" t="s">
        <v>124</v>
      </c>
      <c r="S139" s="130" t="s">
        <v>124</v>
      </c>
      <c r="T139" s="130" t="s">
        <v>134</v>
      </c>
      <c r="U139" s="130" t="s">
        <v>713</v>
      </c>
      <c r="V139" s="130" t="s">
        <v>219</v>
      </c>
      <c r="W139" s="130" t="s">
        <v>729</v>
      </c>
      <c r="X139" s="141"/>
      <c r="Y139" s="142"/>
      <c r="Z139" s="141"/>
      <c r="AA139" s="142"/>
      <c r="AB139" s="83" t="s">
        <v>96</v>
      </c>
      <c r="AC139" s="130"/>
      <c r="AD139" s="154" t="s">
        <v>700</v>
      </c>
      <c r="AE139" s="93"/>
      <c r="AF139" s="80"/>
      <c r="AG139" s="81"/>
      <c r="AH139" s="227"/>
      <c r="AI139" s="93"/>
      <c r="AJ139" s="80"/>
      <c r="AK139" s="81"/>
      <c r="AL139" s="240"/>
      <c r="AM139" s="253"/>
      <c r="AN139" s="265"/>
      <c r="AO139" s="253"/>
      <c r="AP139" s="270" t="s">
        <v>730</v>
      </c>
      <c r="AR139" s="165" t="str">
        <f t="shared" si="21"/>
        <v/>
      </c>
      <c r="AS139" s="166" t="str">
        <f t="shared" si="22"/>
        <v/>
      </c>
      <c r="AT139" s="167" t="str">
        <f t="shared" si="23"/>
        <v/>
      </c>
      <c r="AU139" s="168" t="str">
        <f t="shared" si="24"/>
        <v/>
      </c>
      <c r="AV139" s="166" t="str">
        <f t="shared" si="25"/>
        <v/>
      </c>
      <c r="AW139" s="169" t="str">
        <f t="shared" si="26"/>
        <v/>
      </c>
      <c r="AX139" s="165" t="str">
        <f t="shared" si="27"/>
        <v/>
      </c>
      <c r="AY139" s="166" t="str">
        <f t="shared" si="28"/>
        <v/>
      </c>
      <c r="AZ139" s="167" t="str">
        <f t="shared" si="29"/>
        <v/>
      </c>
      <c r="BF139" s="173" t="str">
        <f t="shared" si="30"/>
        <v>Afectat sau NU?</v>
      </c>
      <c r="BG139" s="166" t="str">
        <f t="shared" si="31"/>
        <v>-</v>
      </c>
      <c r="BH139" s="167" t="str">
        <f t="shared" si="32"/>
        <v>-</v>
      </c>
      <c r="BI139" s="174" t="str">
        <f t="shared" si="33"/>
        <v>Afectat sau NU?</v>
      </c>
      <c r="BJ139" s="166" t="str">
        <f t="shared" si="34"/>
        <v>-</v>
      </c>
      <c r="BK139" s="169" t="str">
        <f t="shared" si="35"/>
        <v>-</v>
      </c>
      <c r="BL139" s="173" t="str">
        <f t="shared" si="36"/>
        <v>Afectat sau NU?</v>
      </c>
      <c r="BM139" s="166" t="str">
        <f t="shared" si="37"/>
        <v>-</v>
      </c>
      <c r="BN139" s="167" t="str">
        <f t="shared" si="40"/>
        <v>-</v>
      </c>
    </row>
    <row r="140" spans="1:66" ht="39" thickBot="1" x14ac:dyDescent="0.3">
      <c r="A140" s="66">
        <f t="shared" si="42"/>
        <v>125</v>
      </c>
      <c r="B140" s="67" t="s">
        <v>124</v>
      </c>
      <c r="C140" s="67" t="s">
        <v>85</v>
      </c>
      <c r="D140" s="68" t="s">
        <v>150</v>
      </c>
      <c r="E140" s="67">
        <v>124938</v>
      </c>
      <c r="F140" s="67" t="s">
        <v>151</v>
      </c>
      <c r="G140" s="67" t="s">
        <v>152</v>
      </c>
      <c r="H140" s="69">
        <v>594524.28249999997</v>
      </c>
      <c r="I140" s="69">
        <v>607357.25965000002</v>
      </c>
      <c r="J140" s="69">
        <v>594524.28249999997</v>
      </c>
      <c r="K140" s="69">
        <v>607357.25965000002</v>
      </c>
      <c r="L140" s="67" t="s">
        <v>124</v>
      </c>
      <c r="M140" s="67" t="s">
        <v>124</v>
      </c>
      <c r="N140" s="67" t="s">
        <v>153</v>
      </c>
      <c r="O140" s="67" t="s">
        <v>154</v>
      </c>
      <c r="P140" s="67" t="s">
        <v>124</v>
      </c>
      <c r="Q140" s="67" t="s">
        <v>124</v>
      </c>
      <c r="R140" s="67" t="s">
        <v>124</v>
      </c>
      <c r="S140" s="67" t="s">
        <v>124</v>
      </c>
      <c r="T140" s="67" t="s">
        <v>140</v>
      </c>
      <c r="U140" s="67" t="s">
        <v>523</v>
      </c>
      <c r="V140" s="67" t="s">
        <v>154</v>
      </c>
      <c r="W140" s="67" t="s">
        <v>119</v>
      </c>
      <c r="X140" s="70"/>
      <c r="Y140" s="71"/>
      <c r="Z140" s="70"/>
      <c r="AA140" s="71"/>
      <c r="AB140" s="193" t="s">
        <v>95</v>
      </c>
      <c r="AC140" s="67"/>
      <c r="AD140" s="72"/>
      <c r="AE140" s="89"/>
      <c r="AF140" s="90"/>
      <c r="AG140" s="91"/>
      <c r="AH140" s="228"/>
      <c r="AI140" s="241"/>
      <c r="AJ140" s="90"/>
      <c r="AK140" s="91"/>
      <c r="AL140" s="242"/>
      <c r="AM140" s="254"/>
      <c r="AN140" s="266"/>
      <c r="AO140" s="254"/>
      <c r="AP140" s="278" t="s">
        <v>1075</v>
      </c>
      <c r="AR140" s="95" t="str">
        <f t="shared" si="21"/>
        <v/>
      </c>
      <c r="AS140" s="96" t="str">
        <f t="shared" si="22"/>
        <v/>
      </c>
      <c r="AT140" s="97" t="str">
        <f t="shared" si="23"/>
        <v/>
      </c>
      <c r="AU140" s="98" t="str">
        <f t="shared" si="24"/>
        <v/>
      </c>
      <c r="AV140" s="96" t="str">
        <f t="shared" si="25"/>
        <v/>
      </c>
      <c r="AW140" s="99" t="str">
        <f t="shared" si="26"/>
        <v/>
      </c>
      <c r="AX140" s="95" t="str">
        <f t="shared" si="27"/>
        <v/>
      </c>
      <c r="AY140" s="96" t="str">
        <f t="shared" si="28"/>
        <v/>
      </c>
      <c r="AZ140" s="97" t="str">
        <f t="shared" si="29"/>
        <v/>
      </c>
      <c r="BF140" s="100" t="str">
        <f t="shared" si="30"/>
        <v>Afectat sau NU?</v>
      </c>
      <c r="BG140" s="96" t="str">
        <f t="shared" si="31"/>
        <v>-</v>
      </c>
      <c r="BH140" s="97" t="str">
        <f t="shared" si="32"/>
        <v>-</v>
      </c>
      <c r="BI140" s="101" t="str">
        <f t="shared" si="33"/>
        <v>Afectat sau NU?</v>
      </c>
      <c r="BJ140" s="96" t="str">
        <f t="shared" si="34"/>
        <v>-</v>
      </c>
      <c r="BK140" s="99" t="str">
        <f t="shared" si="35"/>
        <v>-</v>
      </c>
      <c r="BL140" s="100" t="str">
        <f t="shared" si="36"/>
        <v>Afectat sau NU?</v>
      </c>
      <c r="BM140" s="96" t="str">
        <f t="shared" si="37"/>
        <v>-</v>
      </c>
      <c r="BN140" s="97" t="str">
        <f t="shared" si="40"/>
        <v>-</v>
      </c>
    </row>
    <row r="141" spans="1:66" ht="26.25" thickBot="1" x14ac:dyDescent="0.3">
      <c r="A141" s="66">
        <f t="shared" si="42"/>
        <v>126</v>
      </c>
      <c r="B141" s="67" t="s">
        <v>124</v>
      </c>
      <c r="C141" s="67" t="s">
        <v>85</v>
      </c>
      <c r="D141" s="68" t="s">
        <v>155</v>
      </c>
      <c r="E141" s="67">
        <v>23289</v>
      </c>
      <c r="F141" s="67" t="s">
        <v>156</v>
      </c>
      <c r="G141" s="67" t="s">
        <v>95</v>
      </c>
      <c r="H141" s="69">
        <v>633228.87</v>
      </c>
      <c r="I141" s="69">
        <v>546356.47699999996</v>
      </c>
      <c r="J141" s="69">
        <v>633228.87</v>
      </c>
      <c r="K141" s="69">
        <v>546356.47699999996</v>
      </c>
      <c r="L141" s="67" t="s">
        <v>124</v>
      </c>
      <c r="M141" s="67" t="s">
        <v>124</v>
      </c>
      <c r="N141" s="67" t="s">
        <v>157</v>
      </c>
      <c r="O141" s="67" t="s">
        <v>158</v>
      </c>
      <c r="P141" s="67" t="s">
        <v>124</v>
      </c>
      <c r="Q141" s="67" t="s">
        <v>124</v>
      </c>
      <c r="R141" s="67" t="s">
        <v>124</v>
      </c>
      <c r="S141" s="67" t="s">
        <v>124</v>
      </c>
      <c r="T141" s="67" t="s">
        <v>140</v>
      </c>
      <c r="U141" s="67" t="s">
        <v>541</v>
      </c>
      <c r="V141" s="67" t="s">
        <v>159</v>
      </c>
      <c r="W141" s="94" t="s">
        <v>206</v>
      </c>
      <c r="X141" s="70"/>
      <c r="Y141" s="71"/>
      <c r="Z141" s="70"/>
      <c r="AA141" s="71"/>
      <c r="AB141" s="67" t="s">
        <v>95</v>
      </c>
      <c r="AC141" s="67"/>
      <c r="AD141" s="72"/>
      <c r="AE141" s="73"/>
      <c r="AF141" s="74"/>
      <c r="AG141" s="75"/>
      <c r="AH141" s="229"/>
      <c r="AI141" s="243"/>
      <c r="AJ141" s="74"/>
      <c r="AK141" s="75"/>
      <c r="AL141" s="244"/>
      <c r="AM141" s="255"/>
      <c r="AN141" s="267"/>
      <c r="AO141" s="255"/>
      <c r="AP141" s="279" t="s">
        <v>205</v>
      </c>
      <c r="AR141" s="95" t="str">
        <f t="shared" si="21"/>
        <v/>
      </c>
      <c r="AS141" s="96" t="str">
        <f t="shared" si="22"/>
        <v/>
      </c>
      <c r="AT141" s="97" t="str">
        <f t="shared" si="23"/>
        <v/>
      </c>
      <c r="AU141" s="98" t="str">
        <f t="shared" si="24"/>
        <v/>
      </c>
      <c r="AV141" s="96" t="str">
        <f t="shared" si="25"/>
        <v/>
      </c>
      <c r="AW141" s="99" t="str">
        <f t="shared" si="26"/>
        <v/>
      </c>
      <c r="AX141" s="95" t="str">
        <f t="shared" si="27"/>
        <v/>
      </c>
      <c r="AY141" s="96" t="str">
        <f t="shared" si="28"/>
        <v/>
      </c>
      <c r="AZ141" s="97" t="str">
        <f t="shared" si="29"/>
        <v/>
      </c>
      <c r="BF141" s="100" t="str">
        <f t="shared" si="30"/>
        <v>Afectat sau NU?</v>
      </c>
      <c r="BG141" s="96" t="str">
        <f t="shared" si="31"/>
        <v>-</v>
      </c>
      <c r="BH141" s="97" t="str">
        <f t="shared" si="32"/>
        <v>-</v>
      </c>
      <c r="BI141" s="101" t="str">
        <f t="shared" si="33"/>
        <v>Afectat sau NU?</v>
      </c>
      <c r="BJ141" s="96" t="str">
        <f t="shared" si="34"/>
        <v>-</v>
      </c>
      <c r="BK141" s="99" t="str">
        <f t="shared" si="35"/>
        <v>-</v>
      </c>
      <c r="BL141" s="100" t="str">
        <f t="shared" si="36"/>
        <v>Afectat sau NU?</v>
      </c>
      <c r="BM141" s="96" t="str">
        <f t="shared" si="37"/>
        <v>-</v>
      </c>
      <c r="BN141" s="97" t="str">
        <f t="shared" si="40"/>
        <v>-</v>
      </c>
    </row>
    <row r="142" spans="1:66" ht="127.5" x14ac:dyDescent="0.25">
      <c r="A142" s="134">
        <f t="shared" si="42"/>
        <v>127</v>
      </c>
      <c r="B142" s="127" t="s">
        <v>124</v>
      </c>
      <c r="C142" s="127" t="s">
        <v>85</v>
      </c>
      <c r="D142" s="153" t="s">
        <v>389</v>
      </c>
      <c r="E142" s="127">
        <v>68627</v>
      </c>
      <c r="F142" s="127" t="s">
        <v>160</v>
      </c>
      <c r="G142" s="127" t="s">
        <v>161</v>
      </c>
      <c r="H142" s="65">
        <v>555001.09</v>
      </c>
      <c r="I142" s="65">
        <v>349955.82</v>
      </c>
      <c r="J142" s="65">
        <v>569137.31000000006</v>
      </c>
      <c r="K142" s="65">
        <v>334164.8</v>
      </c>
      <c r="L142" s="127" t="s">
        <v>124</v>
      </c>
      <c r="M142" s="127" t="s">
        <v>124</v>
      </c>
      <c r="N142" s="127" t="s">
        <v>162</v>
      </c>
      <c r="O142" s="127" t="s">
        <v>160</v>
      </c>
      <c r="P142" s="127" t="s">
        <v>124</v>
      </c>
      <c r="Q142" s="127" t="s">
        <v>124</v>
      </c>
      <c r="R142" s="127" t="s">
        <v>124</v>
      </c>
      <c r="S142" s="127" t="s">
        <v>124</v>
      </c>
      <c r="T142" s="127" t="s">
        <v>134</v>
      </c>
      <c r="U142" s="127" t="s">
        <v>535</v>
      </c>
      <c r="V142" s="127" t="s">
        <v>219</v>
      </c>
      <c r="W142" s="127" t="s">
        <v>119</v>
      </c>
      <c r="X142" s="135"/>
      <c r="Y142" s="136"/>
      <c r="Z142" s="135"/>
      <c r="AA142" s="136"/>
      <c r="AB142" s="127" t="s">
        <v>97</v>
      </c>
      <c r="AC142" s="127"/>
      <c r="AD142" s="125"/>
      <c r="AE142" s="76"/>
      <c r="AF142" s="77"/>
      <c r="AG142" s="78"/>
      <c r="AH142" s="225"/>
      <c r="AI142" s="192"/>
      <c r="AJ142" s="77"/>
      <c r="AK142" s="78"/>
      <c r="AL142" s="238"/>
      <c r="AM142" s="251"/>
      <c r="AN142" s="263"/>
      <c r="AO142" s="251"/>
      <c r="AP142" s="275" t="s">
        <v>412</v>
      </c>
      <c r="AR142" s="160" t="str">
        <f t="shared" si="21"/>
        <v/>
      </c>
      <c r="AS142" s="161" t="str">
        <f t="shared" si="22"/>
        <v/>
      </c>
      <c r="AT142" s="162" t="str">
        <f t="shared" si="23"/>
        <v/>
      </c>
      <c r="AU142" s="163" t="str">
        <f t="shared" si="24"/>
        <v/>
      </c>
      <c r="AV142" s="161" t="str">
        <f t="shared" si="25"/>
        <v/>
      </c>
      <c r="AW142" s="164" t="str">
        <f t="shared" si="26"/>
        <v/>
      </c>
      <c r="AX142" s="160" t="str">
        <f t="shared" si="27"/>
        <v/>
      </c>
      <c r="AY142" s="161" t="str">
        <f t="shared" si="28"/>
        <v/>
      </c>
      <c r="AZ142" s="162" t="str">
        <f t="shared" si="29"/>
        <v/>
      </c>
      <c r="BF142" s="172" t="str">
        <f t="shared" si="30"/>
        <v>Afectat sau NU?</v>
      </c>
      <c r="BG142" s="161" t="str">
        <f t="shared" si="31"/>
        <v>-</v>
      </c>
      <c r="BH142" s="162" t="str">
        <f t="shared" si="32"/>
        <v>-</v>
      </c>
      <c r="BI142" s="677" t="str">
        <f t="shared" si="33"/>
        <v>Afectat sau NU?</v>
      </c>
      <c r="BJ142" s="161" t="str">
        <f t="shared" si="34"/>
        <v>-</v>
      </c>
      <c r="BK142" s="164" t="str">
        <f t="shared" si="35"/>
        <v>-</v>
      </c>
      <c r="BL142" s="172" t="str">
        <f t="shared" si="36"/>
        <v>Afectat sau NU?</v>
      </c>
      <c r="BM142" s="161" t="str">
        <f t="shared" si="37"/>
        <v>-</v>
      </c>
      <c r="BN142" s="162" t="str">
        <f t="shared" si="40"/>
        <v>-</v>
      </c>
    </row>
    <row r="143" spans="1:66" ht="89.25" x14ac:dyDescent="0.25">
      <c r="A143" s="147">
        <f t="shared" si="42"/>
        <v>128</v>
      </c>
      <c r="B143" s="128" t="s">
        <v>124</v>
      </c>
      <c r="C143" s="128" t="s">
        <v>85</v>
      </c>
      <c r="D143" s="129" t="s">
        <v>389</v>
      </c>
      <c r="E143" s="128">
        <v>105534</v>
      </c>
      <c r="F143" s="128" t="s">
        <v>163</v>
      </c>
      <c r="G143" s="128" t="s">
        <v>161</v>
      </c>
      <c r="H143" s="30">
        <v>555001.09</v>
      </c>
      <c r="I143" s="30">
        <v>349955.82</v>
      </c>
      <c r="J143" s="30">
        <v>569137.31000000006</v>
      </c>
      <c r="K143" s="30">
        <v>334164.8</v>
      </c>
      <c r="L143" s="128" t="s">
        <v>124</v>
      </c>
      <c r="M143" s="128" t="s">
        <v>124</v>
      </c>
      <c r="N143" s="128" t="s">
        <v>164</v>
      </c>
      <c r="O143" s="128" t="s">
        <v>163</v>
      </c>
      <c r="P143" s="128" t="s">
        <v>124</v>
      </c>
      <c r="Q143" s="128" t="s">
        <v>124</v>
      </c>
      <c r="R143" s="128" t="s">
        <v>124</v>
      </c>
      <c r="S143" s="128" t="s">
        <v>124</v>
      </c>
      <c r="T143" s="128" t="s">
        <v>134</v>
      </c>
      <c r="U143" s="128" t="s">
        <v>534</v>
      </c>
      <c r="V143" s="128" t="s">
        <v>290</v>
      </c>
      <c r="W143" s="128" t="s">
        <v>119</v>
      </c>
      <c r="X143" s="137"/>
      <c r="Y143" s="138"/>
      <c r="Z143" s="137"/>
      <c r="AA143" s="138"/>
      <c r="AB143" s="128" t="s">
        <v>97</v>
      </c>
      <c r="AC143" s="128"/>
      <c r="AD143" s="143"/>
      <c r="AE143" s="124"/>
      <c r="AF143" s="123"/>
      <c r="AG143" s="122"/>
      <c r="AH143" s="226"/>
      <c r="AI143" s="92"/>
      <c r="AJ143" s="123"/>
      <c r="AK143" s="122"/>
      <c r="AL143" s="239"/>
      <c r="AM143" s="252"/>
      <c r="AN143" s="264"/>
      <c r="AO143" s="252"/>
      <c r="AP143" s="276" t="s">
        <v>412</v>
      </c>
      <c r="AR143" s="139" t="str">
        <f t="shared" si="21"/>
        <v/>
      </c>
      <c r="AS143" s="126" t="str">
        <f t="shared" si="22"/>
        <v/>
      </c>
      <c r="AT143" s="132" t="str">
        <f t="shared" si="23"/>
        <v/>
      </c>
      <c r="AU143" s="140" t="str">
        <f t="shared" si="24"/>
        <v/>
      </c>
      <c r="AV143" s="126" t="str">
        <f t="shared" si="25"/>
        <v/>
      </c>
      <c r="AW143" s="133" t="str">
        <f t="shared" si="26"/>
        <v/>
      </c>
      <c r="AX143" s="139" t="str">
        <f t="shared" si="27"/>
        <v/>
      </c>
      <c r="AY143" s="126" t="str">
        <f t="shared" si="28"/>
        <v/>
      </c>
      <c r="AZ143" s="132" t="str">
        <f t="shared" si="29"/>
        <v/>
      </c>
      <c r="BF143" s="145" t="str">
        <f t="shared" si="30"/>
        <v>Afectat sau NU?</v>
      </c>
      <c r="BG143" s="126" t="str">
        <f t="shared" si="31"/>
        <v>-</v>
      </c>
      <c r="BH143" s="132" t="str">
        <f t="shared" si="32"/>
        <v>-</v>
      </c>
      <c r="BI143" s="146" t="str">
        <f t="shared" si="33"/>
        <v>Afectat sau NU?</v>
      </c>
      <c r="BJ143" s="126" t="str">
        <f t="shared" si="34"/>
        <v>-</v>
      </c>
      <c r="BK143" s="133" t="str">
        <f t="shared" si="35"/>
        <v>-</v>
      </c>
      <c r="BL143" s="145" t="str">
        <f t="shared" si="36"/>
        <v>Afectat sau NU?</v>
      </c>
      <c r="BM143" s="126" t="str">
        <f t="shared" si="37"/>
        <v>-</v>
      </c>
      <c r="BN143" s="132" t="str">
        <f t="shared" si="40"/>
        <v>-</v>
      </c>
    </row>
    <row r="144" spans="1:66" ht="26.25" thickBot="1" x14ac:dyDescent="0.3">
      <c r="A144" s="110">
        <f t="shared" si="42"/>
        <v>129</v>
      </c>
      <c r="B144" s="130" t="s">
        <v>124</v>
      </c>
      <c r="C144" s="130" t="s">
        <v>85</v>
      </c>
      <c r="D144" s="131" t="s">
        <v>389</v>
      </c>
      <c r="E144" s="130">
        <v>103997</v>
      </c>
      <c r="F144" s="130" t="s">
        <v>165</v>
      </c>
      <c r="G144" s="130" t="s">
        <v>166</v>
      </c>
      <c r="H144" s="31">
        <v>555001.09</v>
      </c>
      <c r="I144" s="31">
        <v>349955.82</v>
      </c>
      <c r="J144" s="31">
        <v>569137.31000000006</v>
      </c>
      <c r="K144" s="31">
        <v>334164.8</v>
      </c>
      <c r="L144" s="130" t="s">
        <v>124</v>
      </c>
      <c r="M144" s="130" t="s">
        <v>124</v>
      </c>
      <c r="N144" s="130" t="s">
        <v>167</v>
      </c>
      <c r="O144" s="130" t="s">
        <v>168</v>
      </c>
      <c r="P144" s="130" t="s">
        <v>124</v>
      </c>
      <c r="Q144" s="130" t="s">
        <v>124</v>
      </c>
      <c r="R144" s="130" t="s">
        <v>124</v>
      </c>
      <c r="S144" s="130" t="s">
        <v>124</v>
      </c>
      <c r="T144" s="130" t="s">
        <v>134</v>
      </c>
      <c r="U144" s="130" t="s">
        <v>536</v>
      </c>
      <c r="V144" s="130" t="s">
        <v>169</v>
      </c>
      <c r="W144" s="130" t="s">
        <v>119</v>
      </c>
      <c r="X144" s="141"/>
      <c r="Y144" s="142"/>
      <c r="Z144" s="141"/>
      <c r="AA144" s="142"/>
      <c r="AB144" s="130" t="s">
        <v>97</v>
      </c>
      <c r="AC144" s="130"/>
      <c r="AD144" s="144"/>
      <c r="AE144" s="79"/>
      <c r="AF144" s="80"/>
      <c r="AG144" s="81"/>
      <c r="AH144" s="227"/>
      <c r="AI144" s="93"/>
      <c r="AJ144" s="80"/>
      <c r="AK144" s="81"/>
      <c r="AL144" s="240"/>
      <c r="AM144" s="253"/>
      <c r="AN144" s="265"/>
      <c r="AO144" s="253"/>
      <c r="AP144" s="277" t="s">
        <v>412</v>
      </c>
      <c r="AR144" s="165" t="str">
        <f t="shared" ref="AR144:AR207" si="43">IF(B144="X",IF(AN144="","Afectat sau NU?",IF(AN144="DA",IF(((AK144+AL144)-(AE144+AF144))*24&lt;-720,"Neinformat",((AK144+AL144)-(AE144+AF144))*24),"Nu a fost afectat producator/consumator")),"")</f>
        <v/>
      </c>
      <c r="AS144" s="166" t="str">
        <f t="shared" ref="AS144:AS207" si="44">IF(B144="X",IF(AN144="DA",IF(AR144&lt;6,LEN(TRIM(V144))-LEN(SUBSTITUTE(V144,CHAR(44),""))+1,0),"-"),"")</f>
        <v/>
      </c>
      <c r="AT144" s="167" t="str">
        <f t="shared" ref="AT144:AT207" si="45">IF(B144="X",IF(AN144="DA",LEN(TRIM(V144))-LEN(SUBSTITUTE(V144,CHAR(44),""))+1,"-"),"")</f>
        <v/>
      </c>
      <c r="AU144" s="168" t="str">
        <f t="shared" ref="AU144:AU207" si="46">IF(B144="X",IF(AN144="","Afectat sau NU?",IF(AN144="DA",IF(((AI144+AJ144)-(AE144+AF144))*24&lt;-720,"Neinformat",((AI144+AJ144)-(AE144+AF144))*24),"Nu a fost afectat producator/consumator")),"")</f>
        <v/>
      </c>
      <c r="AV144" s="166" t="str">
        <f t="shared" ref="AV144:AV207" si="47">IF(B144="X",IF(AN144="DA",IF(AU144&lt;6,LEN(TRIM(U144))-LEN(SUBSTITUTE(U144,CHAR(44),""))+1,0),"-"),"")</f>
        <v/>
      </c>
      <c r="AW144" s="169" t="str">
        <f t="shared" ref="AW144:AW207" si="48">IF(B144="X",IF(AN144="DA",LEN(TRIM(U144))-LEN(SUBSTITUTE(U144,CHAR(44),""))+1,"-"),"")</f>
        <v/>
      </c>
      <c r="AX144" s="165" t="str">
        <f t="shared" ref="AX144:AX207" si="49">IF(B144="X",IF(AN144="","Afectat sau NU?",IF(AN144="DA",((AG144+AH144)-(AE144+AF144))*24,"Nu a fost afectat producator/consumator")),"")</f>
        <v/>
      </c>
      <c r="AY144" s="166" t="str">
        <f t="shared" ref="AY144:AY207" si="50">IF(B144="X",IF(AN144="DA",IF(AX144&gt;24,IF(BA144="NU",0,LEN(TRIM(V144))-LEN(SUBSTITUTE(V144,CHAR(44),""))+1),0),"-"),"")</f>
        <v/>
      </c>
      <c r="AZ144" s="167" t="str">
        <f t="shared" ref="AZ144:AZ207" si="51">IF(B144="X",IF(AN144="DA",IF(AX144&gt;24,LEN(TRIM(V144))-LEN(SUBSTITUTE(V144,CHAR(44),""))+1,0),"-"),"")</f>
        <v/>
      </c>
      <c r="BF144" s="173" t="str">
        <f t="shared" ref="BF144:BF207" si="52">IF(C144="X",IF(AN144="","Afectat sau NU?",IF(AN144="DA",IF(AK144="","Neinformat",NETWORKDAYS(AK144+AL144,AE144+AF144,$BS$2:$BS$14)-2),"Nu a fost afectat producator/consumator")),"")</f>
        <v>Afectat sau NU?</v>
      </c>
      <c r="BG144" s="166" t="str">
        <f t="shared" ref="BG144:BG207" si="53">IF(C144="X",IF(AN144="DA",IF(AND(BF144&gt;=5,AK144&lt;&gt;""),LEN(TRIM(V144))-LEN(SUBSTITUTE(V144,CHAR(44),""))+1,0),"-"),"")</f>
        <v>-</v>
      </c>
      <c r="BH144" s="167" t="str">
        <f t="shared" ref="BH144:BH207" si="54">IF(C144="X",IF(AN144="DA",LEN(TRIM(V144))-LEN(SUBSTITUTE(V144,CHAR(44),""))+1,"-"),"")</f>
        <v>-</v>
      </c>
      <c r="BI144" s="174" t="str">
        <f t="shared" ref="BI144:BI207" si="55">IF(C144="X",IF(AN144="","Afectat sau NU?",IF(AN144="DA",IF(AI144="","Neinformat",NETWORKDAYS(AI144+AJ144,AE144+AF144,$BS$2:$BS$14)-2),"Nu a fost afectat producator/consumator")),"")</f>
        <v>Afectat sau NU?</v>
      </c>
      <c r="BJ144" s="166" t="str">
        <f t="shared" ref="BJ144:BJ207" si="56">IF(C144="X",IF(AN144="DA",IF(AND(BI144&gt;=5,AI144&lt;&gt;""),LEN(TRIM(U144))-LEN(SUBSTITUTE(U144,CHAR(44),""))+1,0),"-"),"")</f>
        <v>-</v>
      </c>
      <c r="BK144" s="169" t="str">
        <f t="shared" ref="BK144:BK207" si="57">IF(C144="X",IF(AN144="DA",LEN(TRIM(U144))-LEN(SUBSTITUTE(U144,CHAR(44),""))+1,"-"),"")</f>
        <v>-</v>
      </c>
      <c r="BL144" s="173" t="str">
        <f t="shared" ref="BL144:BL207" si="58">IF(C144="X",IF(AN144="","Afectat sau NU?",IF(AN144="DA",((AG144+AH144)-(Z144+AA144))*24,"Nu a fost afectat producator/consumator")),"")</f>
        <v>Afectat sau NU?</v>
      </c>
      <c r="BM144" s="166" t="str">
        <f t="shared" ref="BM144:BM207" si="59">IF(C144="X",IF(AN144&lt;&gt;"DA","-",IF(AND(AN144="DA",BL144&lt;=0),LEN(TRIM(V144))-LEN(SUBSTITUTE(V144,CHAR(44),""))+1+LEN(TRIM(U144))-LEN(SUBSTITUTE(U144,CHAR(44),""))+1,0)),"")</f>
        <v>-</v>
      </c>
      <c r="BN144" s="167" t="str">
        <f t="shared" ref="BN144:BN175" si="60">IF(C144="X",IF(AN144="DA",LEN(TRIM(V144))-LEN(SUBSTITUTE(V144,CHAR(44),""))+1+LEN(TRIM(U144))-LEN(SUBSTITUTE(U144,CHAR(44),""))+1,"-"),"")</f>
        <v>-</v>
      </c>
    </row>
    <row r="145" spans="1:68" ht="102" x14ac:dyDescent="0.25">
      <c r="A145" s="399">
        <f t="shared" si="42"/>
        <v>130</v>
      </c>
      <c r="B145" s="400" t="s">
        <v>124</v>
      </c>
      <c r="C145" s="400" t="s">
        <v>85</v>
      </c>
      <c r="D145" s="401" t="s">
        <v>170</v>
      </c>
      <c r="E145" s="400">
        <v>102044</v>
      </c>
      <c r="F145" s="400" t="s">
        <v>171</v>
      </c>
      <c r="G145" s="400" t="s">
        <v>172</v>
      </c>
      <c r="H145" s="402">
        <v>574454.51899999997</v>
      </c>
      <c r="I145" s="402">
        <v>318647.86</v>
      </c>
      <c r="J145" s="402">
        <v>574454.51899999997</v>
      </c>
      <c r="K145" s="402">
        <v>318647.86</v>
      </c>
      <c r="L145" s="400" t="s">
        <v>124</v>
      </c>
      <c r="M145" s="400" t="s">
        <v>124</v>
      </c>
      <c r="N145" s="400" t="s">
        <v>173</v>
      </c>
      <c r="O145" s="400" t="s">
        <v>174</v>
      </c>
      <c r="P145" s="400" t="s">
        <v>124</v>
      </c>
      <c r="Q145" s="400" t="s">
        <v>124</v>
      </c>
      <c r="R145" s="400" t="s">
        <v>124</v>
      </c>
      <c r="S145" s="400" t="s">
        <v>124</v>
      </c>
      <c r="T145" s="400" t="s">
        <v>134</v>
      </c>
      <c r="U145" s="400" t="s">
        <v>515</v>
      </c>
      <c r="V145" s="400" t="s">
        <v>219</v>
      </c>
      <c r="W145" s="400" t="s">
        <v>594</v>
      </c>
      <c r="X145" s="403"/>
      <c r="Y145" s="404"/>
      <c r="Z145" s="403"/>
      <c r="AA145" s="404"/>
      <c r="AB145" s="400" t="s">
        <v>97</v>
      </c>
      <c r="AC145" s="400"/>
      <c r="AD145" s="405" t="s">
        <v>600</v>
      </c>
      <c r="AE145" s="510"/>
      <c r="AF145" s="511"/>
      <c r="AG145" s="512"/>
      <c r="AH145" s="513"/>
      <c r="AI145" s="514"/>
      <c r="AJ145" s="511"/>
      <c r="AK145" s="512"/>
      <c r="AL145" s="515"/>
      <c r="AM145" s="516"/>
      <c r="AN145" s="517"/>
      <c r="AO145" s="516"/>
      <c r="AP145" s="518" t="s">
        <v>671</v>
      </c>
      <c r="AR145" s="160" t="str">
        <f t="shared" si="43"/>
        <v/>
      </c>
      <c r="AS145" s="161" t="str">
        <f t="shared" si="44"/>
        <v/>
      </c>
      <c r="AT145" s="162" t="str">
        <f t="shared" si="45"/>
        <v/>
      </c>
      <c r="AU145" s="163" t="str">
        <f t="shared" si="46"/>
        <v/>
      </c>
      <c r="AV145" s="161" t="str">
        <f t="shared" si="47"/>
        <v/>
      </c>
      <c r="AW145" s="164" t="str">
        <f t="shared" si="48"/>
        <v/>
      </c>
      <c r="AX145" s="160" t="str">
        <f t="shared" si="49"/>
        <v/>
      </c>
      <c r="AY145" s="161" t="str">
        <f t="shared" si="50"/>
        <v/>
      </c>
      <c r="AZ145" s="162" t="str">
        <f t="shared" si="51"/>
        <v/>
      </c>
      <c r="BF145" s="172" t="str">
        <f t="shared" si="52"/>
        <v>Afectat sau NU?</v>
      </c>
      <c r="BG145" s="161" t="str">
        <f t="shared" si="53"/>
        <v>-</v>
      </c>
      <c r="BH145" s="162" t="str">
        <f t="shared" si="54"/>
        <v>-</v>
      </c>
      <c r="BI145" s="677" t="str">
        <f t="shared" si="55"/>
        <v>Afectat sau NU?</v>
      </c>
      <c r="BJ145" s="161" t="str">
        <f t="shared" si="56"/>
        <v>-</v>
      </c>
      <c r="BK145" s="164" t="str">
        <f t="shared" si="57"/>
        <v>-</v>
      </c>
      <c r="BL145" s="172" t="str">
        <f t="shared" si="58"/>
        <v>Afectat sau NU?</v>
      </c>
      <c r="BM145" s="161" t="str">
        <f t="shared" si="59"/>
        <v>-</v>
      </c>
      <c r="BN145" s="162" t="str">
        <f t="shared" si="60"/>
        <v>-</v>
      </c>
    </row>
    <row r="146" spans="1:68" ht="93" customHeight="1" x14ac:dyDescent="0.25">
      <c r="A146" s="519">
        <f t="shared" si="42"/>
        <v>131</v>
      </c>
      <c r="B146" s="509" t="s">
        <v>124</v>
      </c>
      <c r="C146" s="509" t="s">
        <v>85</v>
      </c>
      <c r="D146" s="520" t="s">
        <v>170</v>
      </c>
      <c r="E146" s="509">
        <v>102044</v>
      </c>
      <c r="F146" s="509" t="s">
        <v>171</v>
      </c>
      <c r="G146" s="509" t="s">
        <v>172</v>
      </c>
      <c r="H146" s="521">
        <v>574454.51899999997</v>
      </c>
      <c r="I146" s="521">
        <v>318647.86</v>
      </c>
      <c r="J146" s="521">
        <v>574454.51899999997</v>
      </c>
      <c r="K146" s="521">
        <v>318647.86</v>
      </c>
      <c r="L146" s="509" t="s">
        <v>124</v>
      </c>
      <c r="M146" s="509" t="s">
        <v>124</v>
      </c>
      <c r="N146" s="509" t="s">
        <v>175</v>
      </c>
      <c r="O146" s="509" t="s">
        <v>176</v>
      </c>
      <c r="P146" s="509" t="s">
        <v>124</v>
      </c>
      <c r="Q146" s="509" t="s">
        <v>124</v>
      </c>
      <c r="R146" s="509" t="s">
        <v>124</v>
      </c>
      <c r="S146" s="509" t="s">
        <v>124</v>
      </c>
      <c r="T146" s="509" t="s">
        <v>134</v>
      </c>
      <c r="U146" s="509" t="s">
        <v>534</v>
      </c>
      <c r="V146" s="509" t="s">
        <v>290</v>
      </c>
      <c r="W146" s="509" t="s">
        <v>594</v>
      </c>
      <c r="X146" s="522"/>
      <c r="Y146" s="523"/>
      <c r="Z146" s="522"/>
      <c r="AA146" s="523"/>
      <c r="AB146" s="509" t="s">
        <v>97</v>
      </c>
      <c r="AC146" s="509"/>
      <c r="AD146" s="524" t="s">
        <v>600</v>
      </c>
      <c r="AE146" s="525"/>
      <c r="AF146" s="526"/>
      <c r="AG146" s="527"/>
      <c r="AH146" s="528"/>
      <c r="AI146" s="529"/>
      <c r="AJ146" s="526"/>
      <c r="AK146" s="527"/>
      <c r="AL146" s="530"/>
      <c r="AM146" s="531"/>
      <c r="AN146" s="532"/>
      <c r="AO146" s="531"/>
      <c r="AP146" s="533" t="s">
        <v>671</v>
      </c>
      <c r="AR146" s="139" t="str">
        <f t="shared" si="43"/>
        <v/>
      </c>
      <c r="AS146" s="126" t="str">
        <f t="shared" si="44"/>
        <v/>
      </c>
      <c r="AT146" s="132" t="str">
        <f t="shared" si="45"/>
        <v/>
      </c>
      <c r="AU146" s="140" t="str">
        <f t="shared" si="46"/>
        <v/>
      </c>
      <c r="AV146" s="126" t="str">
        <f t="shared" si="47"/>
        <v/>
      </c>
      <c r="AW146" s="133" t="str">
        <f t="shared" si="48"/>
        <v/>
      </c>
      <c r="AX146" s="139" t="str">
        <f t="shared" si="49"/>
        <v/>
      </c>
      <c r="AY146" s="126" t="str">
        <f t="shared" si="50"/>
        <v/>
      </c>
      <c r="AZ146" s="132" t="str">
        <f t="shared" si="51"/>
        <v/>
      </c>
      <c r="BF146" s="145" t="str">
        <f t="shared" si="52"/>
        <v>Afectat sau NU?</v>
      </c>
      <c r="BG146" s="126" t="str">
        <f t="shared" si="53"/>
        <v>-</v>
      </c>
      <c r="BH146" s="132" t="str">
        <f t="shared" si="54"/>
        <v>-</v>
      </c>
      <c r="BI146" s="146" t="str">
        <f t="shared" si="55"/>
        <v>Afectat sau NU?</v>
      </c>
      <c r="BJ146" s="126" t="str">
        <f t="shared" si="56"/>
        <v>-</v>
      </c>
      <c r="BK146" s="133" t="str">
        <f t="shared" si="57"/>
        <v>-</v>
      </c>
      <c r="BL146" s="145" t="str">
        <f t="shared" si="58"/>
        <v>Afectat sau NU?</v>
      </c>
      <c r="BM146" s="126" t="str">
        <f t="shared" si="59"/>
        <v>-</v>
      </c>
      <c r="BN146" s="132" t="str">
        <f t="shared" si="60"/>
        <v>-</v>
      </c>
    </row>
    <row r="147" spans="1:68" ht="108.75" customHeight="1" thickBot="1" x14ac:dyDescent="0.3">
      <c r="A147" s="406">
        <f t="shared" si="42"/>
        <v>132</v>
      </c>
      <c r="B147" s="407" t="s">
        <v>124</v>
      </c>
      <c r="C147" s="407" t="s">
        <v>85</v>
      </c>
      <c r="D147" s="408" t="s">
        <v>170</v>
      </c>
      <c r="E147" s="407">
        <v>102044</v>
      </c>
      <c r="F147" s="407" t="s">
        <v>171</v>
      </c>
      <c r="G147" s="407" t="s">
        <v>172</v>
      </c>
      <c r="H147" s="409">
        <v>574454.51899999997</v>
      </c>
      <c r="I147" s="409">
        <v>318647.86</v>
      </c>
      <c r="J147" s="409">
        <v>574454.51899999997</v>
      </c>
      <c r="K147" s="409">
        <v>318647.86</v>
      </c>
      <c r="L147" s="407" t="s">
        <v>124</v>
      </c>
      <c r="M147" s="407" t="s">
        <v>124</v>
      </c>
      <c r="N147" s="407" t="s">
        <v>177</v>
      </c>
      <c r="O147" s="407" t="s">
        <v>178</v>
      </c>
      <c r="P147" s="407" t="s">
        <v>124</v>
      </c>
      <c r="Q147" s="407" t="s">
        <v>124</v>
      </c>
      <c r="R147" s="407" t="s">
        <v>124</v>
      </c>
      <c r="S147" s="407" t="s">
        <v>124</v>
      </c>
      <c r="T147" s="407" t="s">
        <v>134</v>
      </c>
      <c r="U147" s="407" t="s">
        <v>534</v>
      </c>
      <c r="V147" s="407" t="s">
        <v>290</v>
      </c>
      <c r="W147" s="407" t="s">
        <v>594</v>
      </c>
      <c r="X147" s="410"/>
      <c r="Y147" s="411"/>
      <c r="Z147" s="410"/>
      <c r="AA147" s="411"/>
      <c r="AB147" s="407" t="s">
        <v>97</v>
      </c>
      <c r="AC147" s="407"/>
      <c r="AD147" s="412" t="s">
        <v>600</v>
      </c>
      <c r="AE147" s="534"/>
      <c r="AF147" s="535"/>
      <c r="AG147" s="536"/>
      <c r="AH147" s="537"/>
      <c r="AI147" s="538"/>
      <c r="AJ147" s="535"/>
      <c r="AK147" s="536"/>
      <c r="AL147" s="539"/>
      <c r="AM147" s="540"/>
      <c r="AN147" s="541"/>
      <c r="AO147" s="540"/>
      <c r="AP147" s="542" t="s">
        <v>671</v>
      </c>
      <c r="AR147" s="165" t="str">
        <f t="shared" si="43"/>
        <v/>
      </c>
      <c r="AS147" s="166" t="str">
        <f t="shared" si="44"/>
        <v/>
      </c>
      <c r="AT147" s="167" t="str">
        <f t="shared" si="45"/>
        <v/>
      </c>
      <c r="AU147" s="168" t="str">
        <f t="shared" si="46"/>
        <v/>
      </c>
      <c r="AV147" s="166" t="str">
        <f t="shared" si="47"/>
        <v/>
      </c>
      <c r="AW147" s="169" t="str">
        <f t="shared" si="48"/>
        <v/>
      </c>
      <c r="AX147" s="165" t="str">
        <f t="shared" si="49"/>
        <v/>
      </c>
      <c r="AY147" s="166" t="str">
        <f t="shared" si="50"/>
        <v/>
      </c>
      <c r="AZ147" s="167" t="str">
        <f t="shared" si="51"/>
        <v/>
      </c>
      <c r="BF147" s="173" t="str">
        <f t="shared" si="52"/>
        <v>Afectat sau NU?</v>
      </c>
      <c r="BG147" s="166" t="str">
        <f t="shared" si="53"/>
        <v>-</v>
      </c>
      <c r="BH147" s="167" t="str">
        <f t="shared" si="54"/>
        <v>-</v>
      </c>
      <c r="BI147" s="174" t="str">
        <f t="shared" si="55"/>
        <v>Afectat sau NU?</v>
      </c>
      <c r="BJ147" s="166" t="str">
        <f t="shared" si="56"/>
        <v>-</v>
      </c>
      <c r="BK147" s="169" t="str">
        <f t="shared" si="57"/>
        <v>-</v>
      </c>
      <c r="BL147" s="173" t="str">
        <f t="shared" si="58"/>
        <v>Afectat sau NU?</v>
      </c>
      <c r="BM147" s="166" t="str">
        <f t="shared" si="59"/>
        <v>-</v>
      </c>
      <c r="BN147" s="167" t="str">
        <f t="shared" si="60"/>
        <v>-</v>
      </c>
    </row>
    <row r="148" spans="1:68" ht="128.25" thickBot="1" x14ac:dyDescent="0.3">
      <c r="A148" s="66">
        <f t="shared" si="42"/>
        <v>133</v>
      </c>
      <c r="B148" s="67" t="s">
        <v>124</v>
      </c>
      <c r="C148" s="67" t="s">
        <v>85</v>
      </c>
      <c r="D148" s="68" t="s">
        <v>179</v>
      </c>
      <c r="E148" s="67">
        <v>179249</v>
      </c>
      <c r="F148" s="67" t="s">
        <v>180</v>
      </c>
      <c r="G148" s="67" t="s">
        <v>172</v>
      </c>
      <c r="H148" s="69">
        <v>576417.93000000005</v>
      </c>
      <c r="I148" s="69">
        <v>328975.27</v>
      </c>
      <c r="J148" s="69">
        <v>577316.43000000005</v>
      </c>
      <c r="K148" s="69">
        <v>323592.56</v>
      </c>
      <c r="L148" s="67" t="s">
        <v>124</v>
      </c>
      <c r="M148" s="67" t="s">
        <v>124</v>
      </c>
      <c r="N148" s="67" t="s">
        <v>181</v>
      </c>
      <c r="O148" s="67" t="s">
        <v>182</v>
      </c>
      <c r="P148" s="67" t="s">
        <v>124</v>
      </c>
      <c r="Q148" s="67" t="s">
        <v>124</v>
      </c>
      <c r="R148" s="67" t="s">
        <v>124</v>
      </c>
      <c r="S148" s="67" t="s">
        <v>124</v>
      </c>
      <c r="T148" s="67" t="s">
        <v>134</v>
      </c>
      <c r="U148" s="67" t="s">
        <v>525</v>
      </c>
      <c r="V148" s="67" t="s">
        <v>219</v>
      </c>
      <c r="W148" s="67" t="s">
        <v>204</v>
      </c>
      <c r="X148" s="70"/>
      <c r="Y148" s="71"/>
      <c r="Z148" s="70"/>
      <c r="AA148" s="71"/>
      <c r="AB148" s="67" t="s">
        <v>97</v>
      </c>
      <c r="AC148" s="67"/>
      <c r="AD148" s="72"/>
      <c r="AE148" s="76"/>
      <c r="AF148" s="77"/>
      <c r="AG148" s="78"/>
      <c r="AH148" s="225"/>
      <c r="AI148" s="192"/>
      <c r="AJ148" s="77"/>
      <c r="AK148" s="78"/>
      <c r="AL148" s="238"/>
      <c r="AM148" s="251"/>
      <c r="AN148" s="263"/>
      <c r="AO148" s="251"/>
      <c r="AP148" s="275" t="s">
        <v>202</v>
      </c>
      <c r="AR148" s="160" t="str">
        <f t="shared" si="43"/>
        <v/>
      </c>
      <c r="AS148" s="161" t="str">
        <f t="shared" si="44"/>
        <v/>
      </c>
      <c r="AT148" s="162" t="str">
        <f t="shared" si="45"/>
        <v/>
      </c>
      <c r="AU148" s="163" t="str">
        <f t="shared" si="46"/>
        <v/>
      </c>
      <c r="AV148" s="161" t="str">
        <f t="shared" si="47"/>
        <v/>
      </c>
      <c r="AW148" s="164" t="str">
        <f t="shared" si="48"/>
        <v/>
      </c>
      <c r="AX148" s="160" t="str">
        <f t="shared" si="49"/>
        <v/>
      </c>
      <c r="AY148" s="161" t="str">
        <f t="shared" si="50"/>
        <v/>
      </c>
      <c r="AZ148" s="162" t="str">
        <f t="shared" si="51"/>
        <v/>
      </c>
      <c r="BF148" s="172" t="str">
        <f t="shared" si="52"/>
        <v>Afectat sau NU?</v>
      </c>
      <c r="BG148" s="161" t="str">
        <f t="shared" si="53"/>
        <v>-</v>
      </c>
      <c r="BH148" s="162" t="str">
        <f t="shared" si="54"/>
        <v>-</v>
      </c>
      <c r="BI148" s="677" t="str">
        <f t="shared" si="55"/>
        <v>Afectat sau NU?</v>
      </c>
      <c r="BJ148" s="161" t="str">
        <f t="shared" si="56"/>
        <v>-</v>
      </c>
      <c r="BK148" s="164" t="str">
        <f t="shared" si="57"/>
        <v>-</v>
      </c>
      <c r="BL148" s="172" t="str">
        <f t="shared" si="58"/>
        <v>Afectat sau NU?</v>
      </c>
      <c r="BM148" s="161" t="str">
        <f t="shared" si="59"/>
        <v>-</v>
      </c>
      <c r="BN148" s="162" t="str">
        <f t="shared" si="60"/>
        <v>-</v>
      </c>
    </row>
    <row r="149" spans="1:68" ht="128.25" thickBot="1" x14ac:dyDescent="0.3">
      <c r="A149" s="66">
        <f t="shared" si="42"/>
        <v>134</v>
      </c>
      <c r="B149" s="67" t="s">
        <v>124</v>
      </c>
      <c r="C149" s="67" t="s">
        <v>85</v>
      </c>
      <c r="D149" s="68" t="s">
        <v>179</v>
      </c>
      <c r="E149" s="67">
        <v>179249</v>
      </c>
      <c r="F149" s="67" t="s">
        <v>180</v>
      </c>
      <c r="G149" s="67" t="s">
        <v>172</v>
      </c>
      <c r="H149" s="69">
        <v>576729.73</v>
      </c>
      <c r="I149" s="69">
        <v>326488.7</v>
      </c>
      <c r="J149" s="69">
        <v>576726.57999999996</v>
      </c>
      <c r="K149" s="69">
        <v>326494.15999999997</v>
      </c>
      <c r="L149" s="67" t="s">
        <v>124</v>
      </c>
      <c r="M149" s="67" t="s">
        <v>124</v>
      </c>
      <c r="N149" s="67" t="s">
        <v>183</v>
      </c>
      <c r="O149" s="67" t="s">
        <v>184</v>
      </c>
      <c r="P149" s="67" t="s">
        <v>124</v>
      </c>
      <c r="Q149" s="67" t="s">
        <v>124</v>
      </c>
      <c r="R149" s="67" t="s">
        <v>124</v>
      </c>
      <c r="S149" s="67" t="s">
        <v>124</v>
      </c>
      <c r="T149" s="67" t="s">
        <v>134</v>
      </c>
      <c r="U149" s="67" t="s">
        <v>525</v>
      </c>
      <c r="V149" s="67" t="s">
        <v>219</v>
      </c>
      <c r="W149" s="67" t="s">
        <v>204</v>
      </c>
      <c r="X149" s="70"/>
      <c r="Y149" s="71"/>
      <c r="Z149" s="70"/>
      <c r="AA149" s="71"/>
      <c r="AB149" s="67" t="s">
        <v>97</v>
      </c>
      <c r="AC149" s="67"/>
      <c r="AD149" s="72"/>
      <c r="AE149" s="79"/>
      <c r="AF149" s="80"/>
      <c r="AG149" s="81"/>
      <c r="AH149" s="227"/>
      <c r="AI149" s="93"/>
      <c r="AJ149" s="80"/>
      <c r="AK149" s="81"/>
      <c r="AL149" s="240"/>
      <c r="AM149" s="253"/>
      <c r="AN149" s="265"/>
      <c r="AO149" s="253"/>
      <c r="AP149" s="277" t="s">
        <v>202</v>
      </c>
      <c r="AR149" s="165" t="str">
        <f t="shared" si="43"/>
        <v/>
      </c>
      <c r="AS149" s="166" t="str">
        <f t="shared" si="44"/>
        <v/>
      </c>
      <c r="AT149" s="167" t="str">
        <f t="shared" si="45"/>
        <v/>
      </c>
      <c r="AU149" s="168" t="str">
        <f t="shared" si="46"/>
        <v/>
      </c>
      <c r="AV149" s="166" t="str">
        <f t="shared" si="47"/>
        <v/>
      </c>
      <c r="AW149" s="169" t="str">
        <f t="shared" si="48"/>
        <v/>
      </c>
      <c r="AX149" s="165" t="str">
        <f t="shared" si="49"/>
        <v/>
      </c>
      <c r="AY149" s="166" t="str">
        <f t="shared" si="50"/>
        <v/>
      </c>
      <c r="AZ149" s="167" t="str">
        <f t="shared" si="51"/>
        <v/>
      </c>
      <c r="BF149" s="173" t="str">
        <f t="shared" si="52"/>
        <v>Afectat sau NU?</v>
      </c>
      <c r="BG149" s="166" t="str">
        <f t="shared" si="53"/>
        <v>-</v>
      </c>
      <c r="BH149" s="167" t="str">
        <f t="shared" si="54"/>
        <v>-</v>
      </c>
      <c r="BI149" s="174" t="str">
        <f t="shared" si="55"/>
        <v>Afectat sau NU?</v>
      </c>
      <c r="BJ149" s="166" t="str">
        <f t="shared" si="56"/>
        <v>-</v>
      </c>
      <c r="BK149" s="169" t="str">
        <f t="shared" si="57"/>
        <v>-</v>
      </c>
      <c r="BL149" s="173" t="str">
        <f t="shared" si="58"/>
        <v>Afectat sau NU?</v>
      </c>
      <c r="BM149" s="166" t="str">
        <f t="shared" si="59"/>
        <v>-</v>
      </c>
      <c r="BN149" s="167" t="str">
        <f t="shared" si="60"/>
        <v>-</v>
      </c>
    </row>
    <row r="150" spans="1:68" ht="26.25" thickBot="1" x14ac:dyDescent="0.3">
      <c r="A150" s="66">
        <f t="shared" si="42"/>
        <v>135</v>
      </c>
      <c r="B150" s="67" t="s">
        <v>124</v>
      </c>
      <c r="C150" s="67" t="s">
        <v>85</v>
      </c>
      <c r="D150" s="68" t="s">
        <v>185</v>
      </c>
      <c r="E150" s="67">
        <v>68903</v>
      </c>
      <c r="F150" s="67" t="s">
        <v>186</v>
      </c>
      <c r="G150" s="67" t="s">
        <v>187</v>
      </c>
      <c r="H150" s="69">
        <v>617333.46</v>
      </c>
      <c r="I150" s="69">
        <v>351097.3</v>
      </c>
      <c r="J150" s="69">
        <v>616539.22</v>
      </c>
      <c r="K150" s="69">
        <v>351926.88</v>
      </c>
      <c r="L150" s="67" t="s">
        <v>124</v>
      </c>
      <c r="M150" s="67" t="s">
        <v>124</v>
      </c>
      <c r="N150" s="67" t="s">
        <v>124</v>
      </c>
      <c r="O150" s="67" t="s">
        <v>124</v>
      </c>
      <c r="P150" s="67" t="s">
        <v>124</v>
      </c>
      <c r="Q150" s="67" t="s">
        <v>124</v>
      </c>
      <c r="R150" s="67" t="s">
        <v>188</v>
      </c>
      <c r="S150" s="67" t="s">
        <v>189</v>
      </c>
      <c r="T150" s="67" t="s">
        <v>190</v>
      </c>
      <c r="U150" s="67" t="s">
        <v>520</v>
      </c>
      <c r="V150" s="67" t="s">
        <v>325</v>
      </c>
      <c r="W150" s="67" t="s">
        <v>204</v>
      </c>
      <c r="X150" s="70"/>
      <c r="Y150" s="71"/>
      <c r="Z150" s="70"/>
      <c r="AA150" s="71"/>
      <c r="AB150" s="67" t="s">
        <v>97</v>
      </c>
      <c r="AC150" s="67"/>
      <c r="AD150" s="72"/>
      <c r="AE150" s="73"/>
      <c r="AF150" s="74"/>
      <c r="AG150" s="75"/>
      <c r="AH150" s="229"/>
      <c r="AI150" s="243"/>
      <c r="AJ150" s="74"/>
      <c r="AK150" s="75"/>
      <c r="AL150" s="244"/>
      <c r="AM150" s="255"/>
      <c r="AN150" s="267"/>
      <c r="AO150" s="255"/>
      <c r="AP150" s="279" t="s">
        <v>203</v>
      </c>
      <c r="AR150" s="95" t="str">
        <f t="shared" si="43"/>
        <v/>
      </c>
      <c r="AS150" s="96" t="str">
        <f t="shared" si="44"/>
        <v/>
      </c>
      <c r="AT150" s="97" t="str">
        <f t="shared" si="45"/>
        <v/>
      </c>
      <c r="AU150" s="98" t="str">
        <f t="shared" si="46"/>
        <v/>
      </c>
      <c r="AV150" s="96" t="str">
        <f t="shared" si="47"/>
        <v/>
      </c>
      <c r="AW150" s="99" t="str">
        <f t="shared" si="48"/>
        <v/>
      </c>
      <c r="AX150" s="95" t="str">
        <f t="shared" si="49"/>
        <v/>
      </c>
      <c r="AY150" s="96" t="str">
        <f t="shared" si="50"/>
        <v/>
      </c>
      <c r="AZ150" s="97" t="str">
        <f t="shared" si="51"/>
        <v/>
      </c>
      <c r="BF150" s="100" t="str">
        <f t="shared" si="52"/>
        <v>Afectat sau NU?</v>
      </c>
      <c r="BG150" s="96" t="str">
        <f t="shared" si="53"/>
        <v>-</v>
      </c>
      <c r="BH150" s="97" t="str">
        <f t="shared" si="54"/>
        <v>-</v>
      </c>
      <c r="BI150" s="101" t="str">
        <f t="shared" si="55"/>
        <v>Afectat sau NU?</v>
      </c>
      <c r="BJ150" s="96" t="str">
        <f t="shared" si="56"/>
        <v>-</v>
      </c>
      <c r="BK150" s="99" t="str">
        <f t="shared" si="57"/>
        <v>-</v>
      </c>
      <c r="BL150" s="100" t="str">
        <f t="shared" si="58"/>
        <v>Afectat sau NU?</v>
      </c>
      <c r="BM150" s="96" t="str">
        <f t="shared" si="59"/>
        <v>-</v>
      </c>
      <c r="BN150" s="97" t="str">
        <f t="shared" si="60"/>
        <v>-</v>
      </c>
    </row>
    <row r="151" spans="1:68" ht="26.25" thickBot="1" x14ac:dyDescent="0.3">
      <c r="A151" s="66">
        <f t="shared" si="42"/>
        <v>136</v>
      </c>
      <c r="B151" s="67" t="s">
        <v>124</v>
      </c>
      <c r="C151" s="67" t="s">
        <v>85</v>
      </c>
      <c r="D151" s="68" t="s">
        <v>191</v>
      </c>
      <c r="E151" s="67">
        <v>131103</v>
      </c>
      <c r="F151" s="67" t="s">
        <v>192</v>
      </c>
      <c r="G151" s="67" t="s">
        <v>193</v>
      </c>
      <c r="H151" s="69">
        <v>551743.01</v>
      </c>
      <c r="I151" s="69">
        <v>412063.37</v>
      </c>
      <c r="J151" s="69">
        <v>554065.31000000006</v>
      </c>
      <c r="K151" s="69">
        <v>408540.65</v>
      </c>
      <c r="L151" s="67" t="s">
        <v>124</v>
      </c>
      <c r="M151" s="67" t="s">
        <v>124</v>
      </c>
      <c r="N151" s="67" t="s">
        <v>194</v>
      </c>
      <c r="O151" s="67" t="s">
        <v>195</v>
      </c>
      <c r="P151" s="67" t="s">
        <v>124</v>
      </c>
      <c r="Q151" s="67" t="s">
        <v>124</v>
      </c>
      <c r="R151" s="67" t="s">
        <v>124</v>
      </c>
      <c r="S151" s="67" t="s">
        <v>124</v>
      </c>
      <c r="T151" s="67" t="s">
        <v>140</v>
      </c>
      <c r="U151" s="67" t="s">
        <v>513</v>
      </c>
      <c r="V151" s="67" t="s">
        <v>196</v>
      </c>
      <c r="W151" s="67" t="s">
        <v>204</v>
      </c>
      <c r="X151" s="70"/>
      <c r="Y151" s="71"/>
      <c r="Z151" s="70"/>
      <c r="AA151" s="71"/>
      <c r="AB151" s="67" t="s">
        <v>97</v>
      </c>
      <c r="AC151" s="67"/>
      <c r="AD151" s="72"/>
      <c r="AE151" s="73"/>
      <c r="AF151" s="74"/>
      <c r="AG151" s="75"/>
      <c r="AH151" s="229"/>
      <c r="AI151" s="243"/>
      <c r="AJ151" s="74"/>
      <c r="AK151" s="75"/>
      <c r="AL151" s="244"/>
      <c r="AM151" s="255"/>
      <c r="AN151" s="267"/>
      <c r="AO151" s="255"/>
      <c r="AP151" s="279" t="s">
        <v>203</v>
      </c>
      <c r="AR151" s="95" t="str">
        <f t="shared" si="43"/>
        <v/>
      </c>
      <c r="AS151" s="96" t="str">
        <f t="shared" si="44"/>
        <v/>
      </c>
      <c r="AT151" s="97" t="str">
        <f t="shared" si="45"/>
        <v/>
      </c>
      <c r="AU151" s="98" t="str">
        <f t="shared" si="46"/>
        <v/>
      </c>
      <c r="AV151" s="96" t="str">
        <f t="shared" si="47"/>
        <v/>
      </c>
      <c r="AW151" s="99" t="str">
        <f t="shared" si="48"/>
        <v/>
      </c>
      <c r="AX151" s="95" t="str">
        <f t="shared" si="49"/>
        <v/>
      </c>
      <c r="AY151" s="96" t="str">
        <f t="shared" si="50"/>
        <v/>
      </c>
      <c r="AZ151" s="97" t="str">
        <f t="shared" si="51"/>
        <v/>
      </c>
      <c r="BF151" s="100" t="str">
        <f t="shared" si="52"/>
        <v>Afectat sau NU?</v>
      </c>
      <c r="BG151" s="96" t="str">
        <f t="shared" si="53"/>
        <v>-</v>
      </c>
      <c r="BH151" s="97" t="str">
        <f t="shared" si="54"/>
        <v>-</v>
      </c>
      <c r="BI151" s="101" t="str">
        <f t="shared" si="55"/>
        <v>Afectat sau NU?</v>
      </c>
      <c r="BJ151" s="96" t="str">
        <f t="shared" si="56"/>
        <v>-</v>
      </c>
      <c r="BK151" s="99" t="str">
        <f t="shared" si="57"/>
        <v>-</v>
      </c>
      <c r="BL151" s="100" t="str">
        <f t="shared" si="58"/>
        <v>Afectat sau NU?</v>
      </c>
      <c r="BM151" s="96" t="str">
        <f t="shared" si="59"/>
        <v>-</v>
      </c>
      <c r="BN151" s="97" t="str">
        <f t="shared" si="60"/>
        <v>-</v>
      </c>
    </row>
    <row r="152" spans="1:68" ht="128.25" thickBot="1" x14ac:dyDescent="0.3">
      <c r="A152" s="66">
        <f t="shared" si="42"/>
        <v>137</v>
      </c>
      <c r="B152" s="67" t="s">
        <v>124</v>
      </c>
      <c r="C152" s="67" t="s">
        <v>85</v>
      </c>
      <c r="D152" s="68" t="s">
        <v>197</v>
      </c>
      <c r="E152" s="67">
        <v>131336</v>
      </c>
      <c r="F152" s="67" t="s">
        <v>198</v>
      </c>
      <c r="G152" s="67" t="s">
        <v>193</v>
      </c>
      <c r="H152" s="69">
        <v>544314.79</v>
      </c>
      <c r="I152" s="69">
        <v>424330.17</v>
      </c>
      <c r="J152" s="69">
        <v>548826.61</v>
      </c>
      <c r="K152" s="69">
        <v>419945.76</v>
      </c>
      <c r="L152" s="67" t="s">
        <v>124</v>
      </c>
      <c r="M152" s="67" t="s">
        <v>124</v>
      </c>
      <c r="N152" s="67" t="s">
        <v>199</v>
      </c>
      <c r="O152" s="67" t="s">
        <v>198</v>
      </c>
      <c r="P152" s="67" t="s">
        <v>124</v>
      </c>
      <c r="Q152" s="67" t="s">
        <v>124</v>
      </c>
      <c r="R152" s="67" t="s">
        <v>124</v>
      </c>
      <c r="S152" s="67" t="s">
        <v>124</v>
      </c>
      <c r="T152" s="67" t="s">
        <v>134</v>
      </c>
      <c r="U152" s="67" t="s">
        <v>525</v>
      </c>
      <c r="V152" s="67" t="s">
        <v>219</v>
      </c>
      <c r="W152" s="67" t="s">
        <v>204</v>
      </c>
      <c r="X152" s="70"/>
      <c r="Y152" s="71"/>
      <c r="Z152" s="70"/>
      <c r="AA152" s="71"/>
      <c r="AB152" s="67" t="s">
        <v>97</v>
      </c>
      <c r="AC152" s="67"/>
      <c r="AD152" s="72"/>
      <c r="AE152" s="73"/>
      <c r="AF152" s="74"/>
      <c r="AG152" s="75"/>
      <c r="AH152" s="229"/>
      <c r="AI152" s="243"/>
      <c r="AJ152" s="74"/>
      <c r="AK152" s="75"/>
      <c r="AL152" s="244"/>
      <c r="AM152" s="255"/>
      <c r="AN152" s="267"/>
      <c r="AO152" s="255"/>
      <c r="AP152" s="279" t="s">
        <v>203</v>
      </c>
      <c r="AR152" s="95" t="str">
        <f t="shared" si="43"/>
        <v/>
      </c>
      <c r="AS152" s="96" t="str">
        <f t="shared" si="44"/>
        <v/>
      </c>
      <c r="AT152" s="97" t="str">
        <f t="shared" si="45"/>
        <v/>
      </c>
      <c r="AU152" s="98" t="str">
        <f t="shared" si="46"/>
        <v/>
      </c>
      <c r="AV152" s="96" t="str">
        <f t="shared" si="47"/>
        <v/>
      </c>
      <c r="AW152" s="99" t="str">
        <f t="shared" si="48"/>
        <v/>
      </c>
      <c r="AX152" s="95" t="str">
        <f t="shared" si="49"/>
        <v/>
      </c>
      <c r="AY152" s="96" t="str">
        <f t="shared" si="50"/>
        <v/>
      </c>
      <c r="AZ152" s="97" t="str">
        <f t="shared" si="51"/>
        <v/>
      </c>
      <c r="BF152" s="100" t="str">
        <f t="shared" si="52"/>
        <v>Afectat sau NU?</v>
      </c>
      <c r="BG152" s="96" t="str">
        <f t="shared" si="53"/>
        <v>-</v>
      </c>
      <c r="BH152" s="97" t="str">
        <f t="shared" si="54"/>
        <v>-</v>
      </c>
      <c r="BI152" s="101" t="str">
        <f t="shared" si="55"/>
        <v>Afectat sau NU?</v>
      </c>
      <c r="BJ152" s="96" t="str">
        <f t="shared" si="56"/>
        <v>-</v>
      </c>
      <c r="BK152" s="99" t="str">
        <f t="shared" si="57"/>
        <v>-</v>
      </c>
      <c r="BL152" s="100" t="str">
        <f t="shared" si="58"/>
        <v>Afectat sau NU?</v>
      </c>
      <c r="BM152" s="96" t="str">
        <f t="shared" si="59"/>
        <v>-</v>
      </c>
      <c r="BN152" s="97" t="str">
        <f t="shared" si="60"/>
        <v>-</v>
      </c>
    </row>
    <row r="153" spans="1:68" ht="128.25" thickBot="1" x14ac:dyDescent="0.3">
      <c r="A153" s="289">
        <f t="shared" si="42"/>
        <v>138</v>
      </c>
      <c r="B153" s="179" t="s">
        <v>124</v>
      </c>
      <c r="C153" s="179" t="s">
        <v>85</v>
      </c>
      <c r="D153" s="290" t="s">
        <v>200</v>
      </c>
      <c r="E153" s="179">
        <v>131336</v>
      </c>
      <c r="F153" s="179" t="s">
        <v>201</v>
      </c>
      <c r="G153" s="179" t="s">
        <v>193</v>
      </c>
      <c r="H153" s="181">
        <v>544314.79</v>
      </c>
      <c r="I153" s="181">
        <v>424330.17</v>
      </c>
      <c r="J153" s="181">
        <v>548826.61</v>
      </c>
      <c r="K153" s="181">
        <v>419945.76</v>
      </c>
      <c r="L153" s="179" t="s">
        <v>124</v>
      </c>
      <c r="M153" s="179" t="s">
        <v>124</v>
      </c>
      <c r="N153" s="179" t="s">
        <v>199</v>
      </c>
      <c r="O153" s="179" t="s">
        <v>198</v>
      </c>
      <c r="P153" s="179" t="s">
        <v>124</v>
      </c>
      <c r="Q153" s="179" t="s">
        <v>124</v>
      </c>
      <c r="R153" s="179" t="s">
        <v>124</v>
      </c>
      <c r="S153" s="179" t="s">
        <v>124</v>
      </c>
      <c r="T153" s="179" t="s">
        <v>134</v>
      </c>
      <c r="U153" s="179" t="s">
        <v>525</v>
      </c>
      <c r="V153" s="179" t="s">
        <v>219</v>
      </c>
      <c r="W153" s="67" t="s">
        <v>204</v>
      </c>
      <c r="X153" s="70"/>
      <c r="Y153" s="71"/>
      <c r="Z153" s="70"/>
      <c r="AA153" s="71"/>
      <c r="AB153" s="67" t="s">
        <v>97</v>
      </c>
      <c r="AC153" s="67"/>
      <c r="AD153" s="72"/>
      <c r="AE153" s="73"/>
      <c r="AF153" s="74"/>
      <c r="AG153" s="75"/>
      <c r="AH153" s="229"/>
      <c r="AI153" s="243"/>
      <c r="AJ153" s="74"/>
      <c r="AK153" s="75"/>
      <c r="AL153" s="244"/>
      <c r="AM153" s="255"/>
      <c r="AN153" s="267"/>
      <c r="AO153" s="255"/>
      <c r="AP153" s="278" t="s">
        <v>202</v>
      </c>
      <c r="AR153" s="95" t="str">
        <f t="shared" si="43"/>
        <v/>
      </c>
      <c r="AS153" s="96" t="str">
        <f t="shared" si="44"/>
        <v/>
      </c>
      <c r="AT153" s="97" t="str">
        <f t="shared" si="45"/>
        <v/>
      </c>
      <c r="AU153" s="98" t="str">
        <f t="shared" si="46"/>
        <v/>
      </c>
      <c r="AV153" s="96" t="str">
        <f t="shared" si="47"/>
        <v/>
      </c>
      <c r="AW153" s="99" t="str">
        <f t="shared" si="48"/>
        <v/>
      </c>
      <c r="AX153" s="95" t="str">
        <f t="shared" si="49"/>
        <v/>
      </c>
      <c r="AY153" s="96" t="str">
        <f t="shared" si="50"/>
        <v/>
      </c>
      <c r="AZ153" s="97" t="str">
        <f t="shared" si="51"/>
        <v/>
      </c>
      <c r="BF153" s="100" t="str">
        <f t="shared" si="52"/>
        <v>Afectat sau NU?</v>
      </c>
      <c r="BG153" s="96" t="str">
        <f t="shared" si="53"/>
        <v>-</v>
      </c>
      <c r="BH153" s="97" t="str">
        <f t="shared" si="54"/>
        <v>-</v>
      </c>
      <c r="BI153" s="101" t="str">
        <f t="shared" si="55"/>
        <v>Afectat sau NU?</v>
      </c>
      <c r="BJ153" s="96" t="str">
        <f t="shared" si="56"/>
        <v>-</v>
      </c>
      <c r="BK153" s="99" t="str">
        <f t="shared" si="57"/>
        <v>-</v>
      </c>
      <c r="BL153" s="100" t="str">
        <f t="shared" si="58"/>
        <v>Afectat sau NU?</v>
      </c>
      <c r="BM153" s="96" t="str">
        <f t="shared" si="59"/>
        <v>-</v>
      </c>
      <c r="BN153" s="97" t="str">
        <f t="shared" si="60"/>
        <v>-</v>
      </c>
    </row>
    <row r="154" spans="1:68" ht="51" x14ac:dyDescent="0.25">
      <c r="A154" s="134">
        <f t="shared" ref="A154:A197" si="61">A153+1</f>
        <v>139</v>
      </c>
      <c r="B154" s="127" t="s">
        <v>124</v>
      </c>
      <c r="C154" s="127" t="s">
        <v>85</v>
      </c>
      <c r="D154" s="153" t="s">
        <v>413</v>
      </c>
      <c r="E154" s="127">
        <v>69900</v>
      </c>
      <c r="F154" s="127" t="s">
        <v>96</v>
      </c>
      <c r="G154" s="127" t="s">
        <v>123</v>
      </c>
      <c r="H154" s="65">
        <v>399121.4</v>
      </c>
      <c r="I154" s="65">
        <v>320728.24</v>
      </c>
      <c r="J154" s="65">
        <v>409613.93</v>
      </c>
      <c r="K154" s="65">
        <v>317372.3</v>
      </c>
      <c r="L154" s="127" t="s">
        <v>124</v>
      </c>
      <c r="M154" s="127" t="s">
        <v>124</v>
      </c>
      <c r="N154" s="127" t="s">
        <v>142</v>
      </c>
      <c r="O154" s="127" t="s">
        <v>143</v>
      </c>
      <c r="P154" s="127" t="s">
        <v>124</v>
      </c>
      <c r="Q154" s="127" t="s">
        <v>124</v>
      </c>
      <c r="R154" s="127" t="s">
        <v>124</v>
      </c>
      <c r="S154" s="127" t="s">
        <v>124</v>
      </c>
      <c r="T154" s="127" t="s">
        <v>140</v>
      </c>
      <c r="U154" s="127" t="s">
        <v>513</v>
      </c>
      <c r="V154" s="127" t="s">
        <v>414</v>
      </c>
      <c r="W154" s="127" t="s">
        <v>610</v>
      </c>
      <c r="X154" s="135"/>
      <c r="Y154" s="136"/>
      <c r="Z154" s="135"/>
      <c r="AA154" s="136"/>
      <c r="AB154" s="127" t="s">
        <v>96</v>
      </c>
      <c r="AC154" s="127"/>
      <c r="AD154" s="125" t="s">
        <v>600</v>
      </c>
      <c r="AE154" s="195"/>
      <c r="AF154" s="196"/>
      <c r="AG154" s="197"/>
      <c r="AH154" s="198"/>
      <c r="AI154" s="199"/>
      <c r="AJ154" s="196"/>
      <c r="AK154" s="197"/>
      <c r="AL154" s="200"/>
      <c r="AM154" s="202"/>
      <c r="AN154" s="201"/>
      <c r="AO154" s="281"/>
      <c r="AP154" s="202" t="s">
        <v>611</v>
      </c>
      <c r="AQ154" s="116"/>
      <c r="AR154" s="103" t="str">
        <f t="shared" si="43"/>
        <v/>
      </c>
      <c r="AS154" s="104" t="str">
        <f t="shared" si="44"/>
        <v/>
      </c>
      <c r="AT154" s="105" t="str">
        <f t="shared" si="45"/>
        <v/>
      </c>
      <c r="AU154" s="106" t="str">
        <f t="shared" si="46"/>
        <v/>
      </c>
      <c r="AV154" s="104" t="str">
        <f t="shared" si="47"/>
        <v/>
      </c>
      <c r="AW154" s="107" t="str">
        <f t="shared" si="48"/>
        <v/>
      </c>
      <c r="AX154" s="103" t="str">
        <f t="shared" si="49"/>
        <v/>
      </c>
      <c r="AY154" s="104" t="str">
        <f t="shared" si="50"/>
        <v/>
      </c>
      <c r="AZ154" s="105" t="str">
        <f t="shared" si="51"/>
        <v/>
      </c>
      <c r="BA154" s="119"/>
      <c r="BF154" s="172" t="str">
        <f t="shared" si="52"/>
        <v>Afectat sau NU?</v>
      </c>
      <c r="BG154" s="161" t="str">
        <f t="shared" si="53"/>
        <v>-</v>
      </c>
      <c r="BH154" s="162" t="str">
        <f t="shared" si="54"/>
        <v>-</v>
      </c>
      <c r="BI154" s="677" t="str">
        <f t="shared" si="55"/>
        <v>Afectat sau NU?</v>
      </c>
      <c r="BJ154" s="161" t="str">
        <f t="shared" si="56"/>
        <v>-</v>
      </c>
      <c r="BK154" s="164" t="str">
        <f t="shared" si="57"/>
        <v>-</v>
      </c>
      <c r="BL154" s="172" t="str">
        <f t="shared" si="58"/>
        <v>Afectat sau NU?</v>
      </c>
      <c r="BM154" s="161" t="str">
        <f t="shared" si="59"/>
        <v>-</v>
      </c>
      <c r="BN154" s="162" t="str">
        <f t="shared" si="60"/>
        <v>-</v>
      </c>
      <c r="BP154" s="116"/>
    </row>
    <row r="155" spans="1:68" ht="127.5" x14ac:dyDescent="0.25">
      <c r="A155" s="294">
        <f t="shared" si="61"/>
        <v>140</v>
      </c>
      <c r="B155" s="128" t="s">
        <v>124</v>
      </c>
      <c r="C155" s="128" t="s">
        <v>85</v>
      </c>
      <c r="D155" s="129" t="s">
        <v>413</v>
      </c>
      <c r="E155" s="128">
        <v>69900</v>
      </c>
      <c r="F155" s="128" t="s">
        <v>96</v>
      </c>
      <c r="G155" s="128" t="s">
        <v>123</v>
      </c>
      <c r="H155" s="30">
        <v>399121.4</v>
      </c>
      <c r="I155" s="30">
        <v>320728.24</v>
      </c>
      <c r="J155" s="30">
        <v>409613.93</v>
      </c>
      <c r="K155" s="30">
        <v>317372.3</v>
      </c>
      <c r="L155" s="128" t="s">
        <v>124</v>
      </c>
      <c r="M155" s="128" t="s">
        <v>124</v>
      </c>
      <c r="N155" s="128" t="s">
        <v>144</v>
      </c>
      <c r="O155" s="128" t="s">
        <v>145</v>
      </c>
      <c r="P155" s="128" t="s">
        <v>124</v>
      </c>
      <c r="Q155" s="128" t="s">
        <v>124</v>
      </c>
      <c r="R155" s="128" t="s">
        <v>124</v>
      </c>
      <c r="S155" s="128" t="s">
        <v>124</v>
      </c>
      <c r="T155" s="128" t="s">
        <v>134</v>
      </c>
      <c r="U155" s="128" t="s">
        <v>525</v>
      </c>
      <c r="V155" s="128" t="s">
        <v>415</v>
      </c>
      <c r="W155" s="128" t="s">
        <v>610</v>
      </c>
      <c r="X155" s="137"/>
      <c r="Y155" s="138"/>
      <c r="Z155" s="137"/>
      <c r="AA155" s="138"/>
      <c r="AB155" s="128" t="s">
        <v>96</v>
      </c>
      <c r="AC155" s="128"/>
      <c r="AD155" s="143" t="s">
        <v>600</v>
      </c>
      <c r="AE155" s="203"/>
      <c r="AF155" s="204"/>
      <c r="AG155" s="205"/>
      <c r="AH155" s="206"/>
      <c r="AI155" s="207"/>
      <c r="AJ155" s="204"/>
      <c r="AK155" s="205"/>
      <c r="AL155" s="208"/>
      <c r="AM155" s="210"/>
      <c r="AN155" s="209"/>
      <c r="AO155" s="282"/>
      <c r="AP155" s="210" t="s">
        <v>611</v>
      </c>
      <c r="AQ155" s="116"/>
      <c r="AR155" s="184" t="str">
        <f t="shared" si="43"/>
        <v/>
      </c>
      <c r="AS155" s="183" t="str">
        <f t="shared" si="44"/>
        <v/>
      </c>
      <c r="AT155" s="185" t="str">
        <f t="shared" si="45"/>
        <v/>
      </c>
      <c r="AU155" s="187" t="str">
        <f t="shared" si="46"/>
        <v/>
      </c>
      <c r="AV155" s="183" t="str">
        <f t="shared" si="47"/>
        <v/>
      </c>
      <c r="AW155" s="186" t="str">
        <f t="shared" si="48"/>
        <v/>
      </c>
      <c r="AX155" s="184" t="str">
        <f t="shared" si="49"/>
        <v/>
      </c>
      <c r="AY155" s="183" t="str">
        <f t="shared" si="50"/>
        <v/>
      </c>
      <c r="AZ155" s="185" t="str">
        <f t="shared" si="51"/>
        <v/>
      </c>
      <c r="BA155" s="119"/>
      <c r="BF155" s="188" t="str">
        <f t="shared" si="52"/>
        <v>Afectat sau NU?</v>
      </c>
      <c r="BG155" s="183" t="str">
        <f t="shared" si="53"/>
        <v>-</v>
      </c>
      <c r="BH155" s="185" t="str">
        <f t="shared" si="54"/>
        <v>-</v>
      </c>
      <c r="BI155" s="189" t="str">
        <f t="shared" si="55"/>
        <v>Afectat sau NU?</v>
      </c>
      <c r="BJ155" s="183" t="str">
        <f t="shared" si="56"/>
        <v>-</v>
      </c>
      <c r="BK155" s="186" t="str">
        <f t="shared" si="57"/>
        <v>-</v>
      </c>
      <c r="BL155" s="188" t="str">
        <f t="shared" si="58"/>
        <v>Afectat sau NU?</v>
      </c>
      <c r="BM155" s="183" t="str">
        <f t="shared" si="59"/>
        <v>-</v>
      </c>
      <c r="BN155" s="185" t="str">
        <f t="shared" si="60"/>
        <v>-</v>
      </c>
      <c r="BP155" s="116"/>
    </row>
    <row r="156" spans="1:68" ht="127.5" x14ac:dyDescent="0.25">
      <c r="A156" s="294">
        <f t="shared" si="61"/>
        <v>141</v>
      </c>
      <c r="B156" s="128" t="s">
        <v>124</v>
      </c>
      <c r="C156" s="128" t="s">
        <v>85</v>
      </c>
      <c r="D156" s="129" t="s">
        <v>413</v>
      </c>
      <c r="E156" s="128">
        <v>69900</v>
      </c>
      <c r="F156" s="128" t="s">
        <v>96</v>
      </c>
      <c r="G156" s="128" t="s">
        <v>123</v>
      </c>
      <c r="H156" s="30">
        <v>399121.4</v>
      </c>
      <c r="I156" s="30">
        <v>320728.24</v>
      </c>
      <c r="J156" s="30">
        <v>409613.93</v>
      </c>
      <c r="K156" s="30">
        <v>317372.3</v>
      </c>
      <c r="L156" s="128" t="s">
        <v>124</v>
      </c>
      <c r="M156" s="128" t="s">
        <v>124</v>
      </c>
      <c r="N156" s="128" t="s">
        <v>146</v>
      </c>
      <c r="O156" s="128" t="s">
        <v>147</v>
      </c>
      <c r="P156" s="128" t="s">
        <v>124</v>
      </c>
      <c r="Q156" s="128" t="s">
        <v>124</v>
      </c>
      <c r="R156" s="128" t="s">
        <v>124</v>
      </c>
      <c r="S156" s="128" t="s">
        <v>124</v>
      </c>
      <c r="T156" s="128" t="s">
        <v>134</v>
      </c>
      <c r="U156" s="128" t="s">
        <v>525</v>
      </c>
      <c r="V156" s="128" t="s">
        <v>415</v>
      </c>
      <c r="W156" s="128" t="s">
        <v>610</v>
      </c>
      <c r="X156" s="137"/>
      <c r="Y156" s="138"/>
      <c r="Z156" s="137"/>
      <c r="AA156" s="138"/>
      <c r="AB156" s="128" t="s">
        <v>96</v>
      </c>
      <c r="AC156" s="128"/>
      <c r="AD156" s="143" t="s">
        <v>600</v>
      </c>
      <c r="AE156" s="203"/>
      <c r="AF156" s="204"/>
      <c r="AG156" s="205"/>
      <c r="AH156" s="206"/>
      <c r="AI156" s="207"/>
      <c r="AJ156" s="204"/>
      <c r="AK156" s="205"/>
      <c r="AL156" s="208"/>
      <c r="AM156" s="210"/>
      <c r="AN156" s="209"/>
      <c r="AO156" s="282"/>
      <c r="AP156" s="210" t="s">
        <v>611</v>
      </c>
      <c r="AQ156" s="116"/>
      <c r="AR156" s="184" t="str">
        <f t="shared" si="43"/>
        <v/>
      </c>
      <c r="AS156" s="183" t="str">
        <f t="shared" si="44"/>
        <v/>
      </c>
      <c r="AT156" s="185" t="str">
        <f t="shared" si="45"/>
        <v/>
      </c>
      <c r="AU156" s="187" t="str">
        <f t="shared" si="46"/>
        <v/>
      </c>
      <c r="AV156" s="183" t="str">
        <f t="shared" si="47"/>
        <v/>
      </c>
      <c r="AW156" s="186" t="str">
        <f t="shared" si="48"/>
        <v/>
      </c>
      <c r="AX156" s="184" t="str">
        <f t="shared" si="49"/>
        <v/>
      </c>
      <c r="AY156" s="183" t="str">
        <f t="shared" si="50"/>
        <v/>
      </c>
      <c r="AZ156" s="185" t="str">
        <f t="shared" si="51"/>
        <v/>
      </c>
      <c r="BA156" s="119"/>
      <c r="BF156" s="188" t="str">
        <f t="shared" si="52"/>
        <v>Afectat sau NU?</v>
      </c>
      <c r="BG156" s="183" t="str">
        <f t="shared" si="53"/>
        <v>-</v>
      </c>
      <c r="BH156" s="185" t="str">
        <f t="shared" si="54"/>
        <v>-</v>
      </c>
      <c r="BI156" s="189" t="str">
        <f t="shared" si="55"/>
        <v>Afectat sau NU?</v>
      </c>
      <c r="BJ156" s="183" t="str">
        <f t="shared" si="56"/>
        <v>-</v>
      </c>
      <c r="BK156" s="186" t="str">
        <f t="shared" si="57"/>
        <v>-</v>
      </c>
      <c r="BL156" s="188" t="str">
        <f t="shared" si="58"/>
        <v>Afectat sau NU?</v>
      </c>
      <c r="BM156" s="183" t="str">
        <f t="shared" si="59"/>
        <v>-</v>
      </c>
      <c r="BN156" s="185" t="str">
        <f t="shared" si="60"/>
        <v>-</v>
      </c>
      <c r="BP156" s="116"/>
    </row>
    <row r="157" spans="1:68" ht="128.25" thickBot="1" x14ac:dyDescent="0.3">
      <c r="A157" s="295">
        <f t="shared" si="61"/>
        <v>142</v>
      </c>
      <c r="B157" s="130" t="s">
        <v>124</v>
      </c>
      <c r="C157" s="130" t="s">
        <v>85</v>
      </c>
      <c r="D157" s="131" t="s">
        <v>413</v>
      </c>
      <c r="E157" s="130">
        <v>70110</v>
      </c>
      <c r="F157" s="130" t="s">
        <v>148</v>
      </c>
      <c r="G157" s="130" t="s">
        <v>123</v>
      </c>
      <c r="H157" s="31">
        <v>399121.4</v>
      </c>
      <c r="I157" s="31">
        <v>320728.24</v>
      </c>
      <c r="J157" s="31">
        <v>409613.93</v>
      </c>
      <c r="K157" s="31">
        <v>317372.3</v>
      </c>
      <c r="L157" s="130" t="s">
        <v>124</v>
      </c>
      <c r="M157" s="130" t="s">
        <v>124</v>
      </c>
      <c r="N157" s="130" t="s">
        <v>149</v>
      </c>
      <c r="O157" s="130" t="s">
        <v>148</v>
      </c>
      <c r="P157" s="130" t="s">
        <v>124</v>
      </c>
      <c r="Q157" s="130" t="s">
        <v>124</v>
      </c>
      <c r="R157" s="130" t="s">
        <v>124</v>
      </c>
      <c r="S157" s="130" t="s">
        <v>124</v>
      </c>
      <c r="T157" s="130" t="s">
        <v>134</v>
      </c>
      <c r="U157" s="130" t="s">
        <v>525</v>
      </c>
      <c r="V157" s="130" t="s">
        <v>415</v>
      </c>
      <c r="W157" s="130" t="s">
        <v>610</v>
      </c>
      <c r="X157" s="141"/>
      <c r="Y157" s="142"/>
      <c r="Z157" s="141"/>
      <c r="AA157" s="142"/>
      <c r="AB157" s="130" t="s">
        <v>96</v>
      </c>
      <c r="AC157" s="130"/>
      <c r="AD157" s="144" t="s">
        <v>600</v>
      </c>
      <c r="AE157" s="211"/>
      <c r="AF157" s="212"/>
      <c r="AG157" s="213"/>
      <c r="AH157" s="214"/>
      <c r="AI157" s="215"/>
      <c r="AJ157" s="212"/>
      <c r="AK157" s="213"/>
      <c r="AL157" s="216"/>
      <c r="AM157" s="218"/>
      <c r="AN157" s="217"/>
      <c r="AO157" s="283"/>
      <c r="AP157" s="288" t="s">
        <v>611</v>
      </c>
      <c r="AQ157" s="116"/>
      <c r="AR157" s="165" t="str">
        <f t="shared" si="43"/>
        <v/>
      </c>
      <c r="AS157" s="166" t="str">
        <f t="shared" si="44"/>
        <v/>
      </c>
      <c r="AT157" s="167" t="str">
        <f t="shared" si="45"/>
        <v/>
      </c>
      <c r="AU157" s="168" t="str">
        <f t="shared" si="46"/>
        <v/>
      </c>
      <c r="AV157" s="166" t="str">
        <f t="shared" si="47"/>
        <v/>
      </c>
      <c r="AW157" s="169" t="str">
        <f t="shared" si="48"/>
        <v/>
      </c>
      <c r="AX157" s="165" t="str">
        <f t="shared" si="49"/>
        <v/>
      </c>
      <c r="AY157" s="166" t="str">
        <f t="shared" si="50"/>
        <v/>
      </c>
      <c r="AZ157" s="167" t="str">
        <f t="shared" si="51"/>
        <v/>
      </c>
      <c r="BA157" s="119"/>
      <c r="BF157" s="38" t="str">
        <f t="shared" si="52"/>
        <v>Afectat sau NU?</v>
      </c>
      <c r="BG157" s="16" t="str">
        <f t="shared" si="53"/>
        <v>-</v>
      </c>
      <c r="BH157" s="33" t="str">
        <f t="shared" si="54"/>
        <v>-</v>
      </c>
      <c r="BI157" s="43" t="str">
        <f t="shared" si="55"/>
        <v>Afectat sau NU?</v>
      </c>
      <c r="BJ157" s="16" t="str">
        <f t="shared" si="56"/>
        <v>-</v>
      </c>
      <c r="BK157" s="42" t="str">
        <f t="shared" si="57"/>
        <v>-</v>
      </c>
      <c r="BL157" s="38" t="str">
        <f t="shared" si="58"/>
        <v>Afectat sau NU?</v>
      </c>
      <c r="BM157" s="16" t="str">
        <f t="shared" si="59"/>
        <v>-</v>
      </c>
      <c r="BN157" s="33" t="str">
        <f t="shared" si="60"/>
        <v>-</v>
      </c>
      <c r="BP157" s="116"/>
    </row>
    <row r="158" spans="1:68" ht="102" x14ac:dyDescent="0.25">
      <c r="A158" s="147">
        <f t="shared" si="61"/>
        <v>143</v>
      </c>
      <c r="B158" s="148" t="s">
        <v>124</v>
      </c>
      <c r="C158" s="148" t="s">
        <v>85</v>
      </c>
      <c r="D158" s="149" t="s">
        <v>416</v>
      </c>
      <c r="E158" s="148">
        <v>13819</v>
      </c>
      <c r="F158" s="148" t="s">
        <v>417</v>
      </c>
      <c r="G158" s="148" t="s">
        <v>223</v>
      </c>
      <c r="H158" s="150">
        <v>474251.59220000001</v>
      </c>
      <c r="I158" s="150">
        <v>409341.53989999997</v>
      </c>
      <c r="J158" s="150">
        <v>461815.1715</v>
      </c>
      <c r="K158" s="150">
        <v>401058.3432</v>
      </c>
      <c r="L158" s="148" t="s">
        <v>124</v>
      </c>
      <c r="M158" s="148" t="s">
        <v>124</v>
      </c>
      <c r="N158" s="148" t="s">
        <v>418</v>
      </c>
      <c r="O158" s="148" t="s">
        <v>419</v>
      </c>
      <c r="P158" s="148" t="s">
        <v>124</v>
      </c>
      <c r="Q158" s="148" t="s">
        <v>124</v>
      </c>
      <c r="R158" s="148" t="s">
        <v>124</v>
      </c>
      <c r="S158" s="148" t="s">
        <v>124</v>
      </c>
      <c r="T158" s="148" t="s">
        <v>134</v>
      </c>
      <c r="U158" s="148" t="s">
        <v>515</v>
      </c>
      <c r="V158" s="148" t="s">
        <v>415</v>
      </c>
      <c r="W158" s="148" t="s">
        <v>555</v>
      </c>
      <c r="X158" s="151"/>
      <c r="Y158" s="152"/>
      <c r="Z158" s="151"/>
      <c r="AA158" s="152"/>
      <c r="AB158" s="148" t="s">
        <v>96</v>
      </c>
      <c r="AC158" s="148"/>
      <c r="AD158" s="154" t="s">
        <v>556</v>
      </c>
      <c r="AE158" s="195"/>
      <c r="AF158" s="196"/>
      <c r="AG158" s="197"/>
      <c r="AH158" s="198"/>
      <c r="AI158" s="199"/>
      <c r="AJ158" s="196"/>
      <c r="AK158" s="197"/>
      <c r="AL158" s="200"/>
      <c r="AM158" s="201"/>
      <c r="AN158" s="202"/>
      <c r="AO158" s="286"/>
      <c r="AP158" s="202" t="s">
        <v>607</v>
      </c>
      <c r="AQ158" s="116"/>
      <c r="AR158" s="103" t="str">
        <f t="shared" si="43"/>
        <v/>
      </c>
      <c r="AS158" s="104" t="str">
        <f t="shared" si="44"/>
        <v/>
      </c>
      <c r="AT158" s="105" t="str">
        <f t="shared" si="45"/>
        <v/>
      </c>
      <c r="AU158" s="106" t="str">
        <f t="shared" si="46"/>
        <v/>
      </c>
      <c r="AV158" s="104" t="str">
        <f t="shared" si="47"/>
        <v/>
      </c>
      <c r="AW158" s="107" t="str">
        <f t="shared" si="48"/>
        <v/>
      </c>
      <c r="AX158" s="103" t="str">
        <f t="shared" si="49"/>
        <v/>
      </c>
      <c r="AY158" s="104" t="str">
        <f t="shared" si="50"/>
        <v/>
      </c>
      <c r="AZ158" s="105" t="str">
        <f t="shared" si="51"/>
        <v/>
      </c>
      <c r="BA158" s="119"/>
      <c r="BF158" s="172" t="str">
        <f t="shared" si="52"/>
        <v>Afectat sau NU?</v>
      </c>
      <c r="BG158" s="161" t="str">
        <f t="shared" si="53"/>
        <v>-</v>
      </c>
      <c r="BH158" s="162" t="str">
        <f t="shared" si="54"/>
        <v>-</v>
      </c>
      <c r="BI158" s="677" t="str">
        <f t="shared" si="55"/>
        <v>Afectat sau NU?</v>
      </c>
      <c r="BJ158" s="161" t="str">
        <f t="shared" si="56"/>
        <v>-</v>
      </c>
      <c r="BK158" s="164" t="str">
        <f t="shared" si="57"/>
        <v>-</v>
      </c>
      <c r="BL158" s="172" t="str">
        <f t="shared" si="58"/>
        <v>Afectat sau NU?</v>
      </c>
      <c r="BM158" s="161" t="str">
        <f t="shared" si="59"/>
        <v>-</v>
      </c>
      <c r="BN158" s="162" t="str">
        <f t="shared" si="60"/>
        <v>-</v>
      </c>
      <c r="BP158" s="116"/>
    </row>
    <row r="159" spans="1:68" ht="26.25" thickBot="1" x14ac:dyDescent="0.3">
      <c r="A159" s="295">
        <f t="shared" si="61"/>
        <v>144</v>
      </c>
      <c r="B159" s="130" t="s">
        <v>124</v>
      </c>
      <c r="C159" s="130" t="s">
        <v>85</v>
      </c>
      <c r="D159" s="131" t="s">
        <v>416</v>
      </c>
      <c r="E159" s="130">
        <v>19249</v>
      </c>
      <c r="F159" s="130" t="s">
        <v>420</v>
      </c>
      <c r="G159" s="130" t="s">
        <v>223</v>
      </c>
      <c r="H159" s="31">
        <v>474251.59220000001</v>
      </c>
      <c r="I159" s="31">
        <v>409341.53989999997</v>
      </c>
      <c r="J159" s="31">
        <v>461815.1715</v>
      </c>
      <c r="K159" s="31">
        <v>401058.3432</v>
      </c>
      <c r="L159" s="130" t="s">
        <v>124</v>
      </c>
      <c r="M159" s="130" t="s">
        <v>124</v>
      </c>
      <c r="N159" s="130" t="s">
        <v>124</v>
      </c>
      <c r="O159" s="130" t="s">
        <v>124</v>
      </c>
      <c r="P159" s="130" t="s">
        <v>124</v>
      </c>
      <c r="Q159" s="130" t="s">
        <v>124</v>
      </c>
      <c r="R159" s="130" t="s">
        <v>421</v>
      </c>
      <c r="S159" s="130" t="s">
        <v>422</v>
      </c>
      <c r="T159" s="130" t="s">
        <v>190</v>
      </c>
      <c r="U159" s="130" t="s">
        <v>423</v>
      </c>
      <c r="V159" s="130" t="s">
        <v>423</v>
      </c>
      <c r="W159" s="130" t="s">
        <v>555</v>
      </c>
      <c r="X159" s="141"/>
      <c r="Y159" s="142"/>
      <c r="Z159" s="141"/>
      <c r="AA159" s="142"/>
      <c r="AB159" s="130" t="s">
        <v>96</v>
      </c>
      <c r="AC159" s="130"/>
      <c r="AD159" s="144" t="s">
        <v>556</v>
      </c>
      <c r="AE159" s="211"/>
      <c r="AF159" s="212"/>
      <c r="AG159" s="213"/>
      <c r="AH159" s="214"/>
      <c r="AI159" s="215"/>
      <c r="AJ159" s="212"/>
      <c r="AK159" s="213"/>
      <c r="AL159" s="216"/>
      <c r="AM159" s="217"/>
      <c r="AN159" s="218"/>
      <c r="AO159" s="287"/>
      <c r="AP159" s="218" t="s">
        <v>607</v>
      </c>
      <c r="AQ159" s="116"/>
      <c r="AR159" s="284" t="str">
        <f t="shared" si="43"/>
        <v/>
      </c>
      <c r="AS159" s="16" t="str">
        <f t="shared" si="44"/>
        <v/>
      </c>
      <c r="AT159" s="33" t="str">
        <f t="shared" si="45"/>
        <v/>
      </c>
      <c r="AU159" s="285" t="str">
        <f t="shared" si="46"/>
        <v/>
      </c>
      <c r="AV159" s="16" t="str">
        <f t="shared" si="47"/>
        <v/>
      </c>
      <c r="AW159" s="42" t="str">
        <f t="shared" si="48"/>
        <v/>
      </c>
      <c r="AX159" s="284" t="str">
        <f t="shared" si="49"/>
        <v/>
      </c>
      <c r="AY159" s="16" t="str">
        <f t="shared" si="50"/>
        <v/>
      </c>
      <c r="AZ159" s="33" t="str">
        <f t="shared" si="51"/>
        <v/>
      </c>
      <c r="BA159" s="119"/>
      <c r="BF159" s="38" t="str">
        <f t="shared" si="52"/>
        <v>Afectat sau NU?</v>
      </c>
      <c r="BG159" s="16" t="str">
        <f t="shared" si="53"/>
        <v>-</v>
      </c>
      <c r="BH159" s="33" t="str">
        <f t="shared" si="54"/>
        <v>-</v>
      </c>
      <c r="BI159" s="43" t="str">
        <f t="shared" si="55"/>
        <v>Afectat sau NU?</v>
      </c>
      <c r="BJ159" s="16" t="str">
        <f t="shared" si="56"/>
        <v>-</v>
      </c>
      <c r="BK159" s="42" t="str">
        <f t="shared" si="57"/>
        <v>-</v>
      </c>
      <c r="BL159" s="38" t="str">
        <f t="shared" si="58"/>
        <v>Afectat sau NU?</v>
      </c>
      <c r="BM159" s="16" t="str">
        <f t="shared" si="59"/>
        <v>-</v>
      </c>
      <c r="BN159" s="33" t="str">
        <f t="shared" si="60"/>
        <v>-</v>
      </c>
      <c r="BP159" s="116"/>
    </row>
    <row r="160" spans="1:68" ht="64.5" thickBot="1" x14ac:dyDescent="0.3">
      <c r="A160" s="303">
        <f t="shared" si="61"/>
        <v>145</v>
      </c>
      <c r="B160" s="86" t="s">
        <v>124</v>
      </c>
      <c r="C160" s="86" t="s">
        <v>85</v>
      </c>
      <c r="D160" s="304" t="s">
        <v>424</v>
      </c>
      <c r="E160" s="86">
        <v>66081</v>
      </c>
      <c r="F160" s="86" t="s">
        <v>425</v>
      </c>
      <c r="G160" s="86" t="s">
        <v>161</v>
      </c>
      <c r="H160" s="305">
        <v>540271.56000000006</v>
      </c>
      <c r="I160" s="305">
        <v>360541.04</v>
      </c>
      <c r="J160" s="305">
        <v>540271.56000000006</v>
      </c>
      <c r="K160" s="305">
        <v>360541.04</v>
      </c>
      <c r="L160" s="86" t="s">
        <v>124</v>
      </c>
      <c r="M160" s="86" t="s">
        <v>124</v>
      </c>
      <c r="N160" s="86" t="s">
        <v>426</v>
      </c>
      <c r="O160" s="86" t="s">
        <v>427</v>
      </c>
      <c r="P160" s="86" t="s">
        <v>124</v>
      </c>
      <c r="Q160" s="86" t="s">
        <v>124</v>
      </c>
      <c r="R160" s="86" t="s">
        <v>124</v>
      </c>
      <c r="S160" s="86" t="s">
        <v>124</v>
      </c>
      <c r="T160" s="86" t="s">
        <v>140</v>
      </c>
      <c r="U160" s="86" t="s">
        <v>540</v>
      </c>
      <c r="V160" s="86" t="s">
        <v>428</v>
      </c>
      <c r="W160" s="86" t="s">
        <v>722</v>
      </c>
      <c r="X160" s="87"/>
      <c r="Y160" s="88"/>
      <c r="Z160" s="87"/>
      <c r="AA160" s="88"/>
      <c r="AB160" s="86" t="s">
        <v>97</v>
      </c>
      <c r="AC160" s="86"/>
      <c r="AD160" s="72" t="s">
        <v>700</v>
      </c>
      <c r="AE160" s="307"/>
      <c r="AF160" s="308"/>
      <c r="AG160" s="309"/>
      <c r="AH160" s="310"/>
      <c r="AI160" s="215"/>
      <c r="AJ160" s="212"/>
      <c r="AK160" s="213"/>
      <c r="AL160" s="216"/>
      <c r="AM160" s="217"/>
      <c r="AN160" s="218"/>
      <c r="AO160" s="287"/>
      <c r="AP160" s="558" t="s">
        <v>723</v>
      </c>
      <c r="AQ160" s="116"/>
      <c r="AR160" s="284" t="str">
        <f t="shared" si="43"/>
        <v/>
      </c>
      <c r="AS160" s="16" t="str">
        <f t="shared" si="44"/>
        <v/>
      </c>
      <c r="AT160" s="33" t="str">
        <f t="shared" si="45"/>
        <v/>
      </c>
      <c r="AU160" s="285" t="str">
        <f t="shared" si="46"/>
        <v/>
      </c>
      <c r="AV160" s="16" t="str">
        <f t="shared" si="47"/>
        <v/>
      </c>
      <c r="AW160" s="42" t="str">
        <f t="shared" si="48"/>
        <v/>
      </c>
      <c r="AX160" s="284" t="str">
        <f t="shared" si="49"/>
        <v/>
      </c>
      <c r="AY160" s="16" t="str">
        <f t="shared" si="50"/>
        <v/>
      </c>
      <c r="AZ160" s="33" t="str">
        <f t="shared" si="51"/>
        <v/>
      </c>
      <c r="BA160" s="119"/>
      <c r="BF160" s="38" t="str">
        <f t="shared" si="52"/>
        <v>Afectat sau NU?</v>
      </c>
      <c r="BG160" s="16" t="str">
        <f t="shared" si="53"/>
        <v>-</v>
      </c>
      <c r="BH160" s="33" t="str">
        <f t="shared" si="54"/>
        <v>-</v>
      </c>
      <c r="BI160" s="43" t="str">
        <f t="shared" si="55"/>
        <v>Afectat sau NU?</v>
      </c>
      <c r="BJ160" s="16" t="str">
        <f t="shared" si="56"/>
        <v>-</v>
      </c>
      <c r="BK160" s="42" t="str">
        <f t="shared" si="57"/>
        <v>-</v>
      </c>
      <c r="BL160" s="38" t="str">
        <f t="shared" si="58"/>
        <v>Afectat sau NU?</v>
      </c>
      <c r="BM160" s="16" t="str">
        <f t="shared" si="59"/>
        <v>-</v>
      </c>
      <c r="BN160" s="33" t="str">
        <f t="shared" si="60"/>
        <v>-</v>
      </c>
      <c r="BP160" s="116"/>
    </row>
    <row r="161" spans="1:68" ht="140.25" x14ac:dyDescent="0.25">
      <c r="A161" s="134">
        <f t="shared" si="61"/>
        <v>146</v>
      </c>
      <c r="B161" s="127" t="s">
        <v>124</v>
      </c>
      <c r="C161" s="127" t="s">
        <v>85</v>
      </c>
      <c r="D161" s="153" t="s">
        <v>429</v>
      </c>
      <c r="E161" s="127">
        <v>67256</v>
      </c>
      <c r="F161" s="127" t="s">
        <v>430</v>
      </c>
      <c r="G161" s="127" t="s">
        <v>161</v>
      </c>
      <c r="H161" s="65">
        <v>561830.12</v>
      </c>
      <c r="I161" s="65">
        <v>373144.01</v>
      </c>
      <c r="J161" s="65">
        <v>567501.55000000005</v>
      </c>
      <c r="K161" s="65">
        <v>372878.02</v>
      </c>
      <c r="L161" s="127" t="s">
        <v>124</v>
      </c>
      <c r="M161" s="127" t="s">
        <v>124</v>
      </c>
      <c r="N161" s="127" t="s">
        <v>431</v>
      </c>
      <c r="O161" s="127" t="s">
        <v>430</v>
      </c>
      <c r="P161" s="127" t="s">
        <v>124</v>
      </c>
      <c r="Q161" s="127" t="s">
        <v>124</v>
      </c>
      <c r="R161" s="127" t="s">
        <v>124</v>
      </c>
      <c r="S161" s="127" t="s">
        <v>124</v>
      </c>
      <c r="T161" s="127" t="s">
        <v>134</v>
      </c>
      <c r="U161" s="127" t="s">
        <v>713</v>
      </c>
      <c r="V161" s="127" t="s">
        <v>415</v>
      </c>
      <c r="W161" s="127" t="s">
        <v>724</v>
      </c>
      <c r="X161" s="135"/>
      <c r="Y161" s="136"/>
      <c r="Z161" s="135"/>
      <c r="AA161" s="136"/>
      <c r="AB161" s="127" t="s">
        <v>97</v>
      </c>
      <c r="AC161" s="127"/>
      <c r="AD161" s="154" t="s">
        <v>700</v>
      </c>
      <c r="AE161" s="195"/>
      <c r="AF161" s="196"/>
      <c r="AG161" s="197"/>
      <c r="AH161" s="200"/>
      <c r="AI161" s="307"/>
      <c r="AJ161" s="308"/>
      <c r="AK161" s="309"/>
      <c r="AL161" s="316"/>
      <c r="AM161" s="317"/>
      <c r="AN161" s="288"/>
      <c r="AO161" s="318"/>
      <c r="AP161" s="560" t="s">
        <v>725</v>
      </c>
      <c r="AQ161" s="116"/>
      <c r="AR161" s="324" t="str">
        <f t="shared" si="43"/>
        <v/>
      </c>
      <c r="AS161" s="325" t="str">
        <f t="shared" si="44"/>
        <v/>
      </c>
      <c r="AT161" s="326" t="str">
        <f t="shared" si="45"/>
        <v/>
      </c>
      <c r="AU161" s="327" t="str">
        <f t="shared" si="46"/>
        <v/>
      </c>
      <c r="AV161" s="325" t="str">
        <f t="shared" si="47"/>
        <v/>
      </c>
      <c r="AW161" s="328" t="str">
        <f t="shared" si="48"/>
        <v/>
      </c>
      <c r="AX161" s="324" t="str">
        <f t="shared" si="49"/>
        <v/>
      </c>
      <c r="AY161" s="325" t="str">
        <f t="shared" si="50"/>
        <v/>
      </c>
      <c r="AZ161" s="326" t="str">
        <f t="shared" si="51"/>
        <v/>
      </c>
      <c r="BA161" s="119"/>
      <c r="BF161" s="329" t="str">
        <f t="shared" si="52"/>
        <v>Afectat sau NU?</v>
      </c>
      <c r="BG161" s="325" t="str">
        <f t="shared" si="53"/>
        <v>-</v>
      </c>
      <c r="BH161" s="326" t="str">
        <f t="shared" si="54"/>
        <v>-</v>
      </c>
      <c r="BI161" s="330" t="str">
        <f t="shared" si="55"/>
        <v>Afectat sau NU?</v>
      </c>
      <c r="BJ161" s="325" t="str">
        <f t="shared" si="56"/>
        <v>-</v>
      </c>
      <c r="BK161" s="328" t="str">
        <f t="shared" si="57"/>
        <v>-</v>
      </c>
      <c r="BL161" s="329" t="str">
        <f t="shared" si="58"/>
        <v>Afectat sau NU?</v>
      </c>
      <c r="BM161" s="325" t="str">
        <f t="shared" si="59"/>
        <v>-</v>
      </c>
      <c r="BN161" s="326" t="str">
        <f t="shared" si="60"/>
        <v>-</v>
      </c>
      <c r="BP161" s="116"/>
    </row>
    <row r="162" spans="1:68" ht="140.25" x14ac:dyDescent="0.25">
      <c r="A162" s="294">
        <f t="shared" si="61"/>
        <v>147</v>
      </c>
      <c r="B162" s="128" t="s">
        <v>124</v>
      </c>
      <c r="C162" s="128" t="s">
        <v>85</v>
      </c>
      <c r="D162" s="129" t="s">
        <v>429</v>
      </c>
      <c r="E162" s="128">
        <v>134194</v>
      </c>
      <c r="F162" s="128" t="s">
        <v>433</v>
      </c>
      <c r="G162" s="128" t="s">
        <v>193</v>
      </c>
      <c r="H162" s="30">
        <v>561830.12</v>
      </c>
      <c r="I162" s="30">
        <v>373144.01</v>
      </c>
      <c r="J162" s="30">
        <v>567501.55000000005</v>
      </c>
      <c r="K162" s="30">
        <v>372878.02</v>
      </c>
      <c r="L162" s="128" t="s">
        <v>124</v>
      </c>
      <c r="M162" s="128" t="s">
        <v>124</v>
      </c>
      <c r="N162" s="128" t="s">
        <v>432</v>
      </c>
      <c r="O162" s="128" t="s">
        <v>433</v>
      </c>
      <c r="P162" s="128" t="s">
        <v>124</v>
      </c>
      <c r="Q162" s="128" t="s">
        <v>124</v>
      </c>
      <c r="R162" s="128" t="s">
        <v>124</v>
      </c>
      <c r="S162" s="128" t="s">
        <v>124</v>
      </c>
      <c r="T162" s="128" t="s">
        <v>134</v>
      </c>
      <c r="U162" s="148" t="s">
        <v>713</v>
      </c>
      <c r="V162" s="128" t="s">
        <v>415</v>
      </c>
      <c r="W162" s="128" t="s">
        <v>724</v>
      </c>
      <c r="X162" s="137"/>
      <c r="Y162" s="138"/>
      <c r="Z162" s="137"/>
      <c r="AA162" s="138"/>
      <c r="AB162" s="128" t="s">
        <v>97</v>
      </c>
      <c r="AC162" s="128"/>
      <c r="AD162" s="154" t="s">
        <v>700</v>
      </c>
      <c r="AE162" s="203"/>
      <c r="AF162" s="204"/>
      <c r="AG162" s="205"/>
      <c r="AH162" s="208"/>
      <c r="AI162" s="207"/>
      <c r="AJ162" s="204"/>
      <c r="AK162" s="205"/>
      <c r="AL162" s="208"/>
      <c r="AM162" s="322"/>
      <c r="AN162" s="210"/>
      <c r="AO162" s="323"/>
      <c r="AP162" s="561" t="s">
        <v>725</v>
      </c>
      <c r="AQ162" s="116"/>
      <c r="AR162" s="184" t="str">
        <f t="shared" si="43"/>
        <v/>
      </c>
      <c r="AS162" s="183" t="str">
        <f t="shared" si="44"/>
        <v/>
      </c>
      <c r="AT162" s="185" t="str">
        <f t="shared" si="45"/>
        <v/>
      </c>
      <c r="AU162" s="187" t="str">
        <f t="shared" si="46"/>
        <v/>
      </c>
      <c r="AV162" s="183" t="str">
        <f t="shared" si="47"/>
        <v/>
      </c>
      <c r="AW162" s="186" t="str">
        <f t="shared" si="48"/>
        <v/>
      </c>
      <c r="AX162" s="184" t="str">
        <f t="shared" si="49"/>
        <v/>
      </c>
      <c r="AY162" s="183" t="str">
        <f t="shared" si="50"/>
        <v/>
      </c>
      <c r="AZ162" s="185" t="str">
        <f t="shared" si="51"/>
        <v/>
      </c>
      <c r="BA162" s="119"/>
      <c r="BF162" s="188" t="str">
        <f t="shared" si="52"/>
        <v>Afectat sau NU?</v>
      </c>
      <c r="BG162" s="183" t="str">
        <f t="shared" si="53"/>
        <v>-</v>
      </c>
      <c r="BH162" s="185" t="str">
        <f t="shared" si="54"/>
        <v>-</v>
      </c>
      <c r="BI162" s="189" t="str">
        <f t="shared" si="55"/>
        <v>Afectat sau NU?</v>
      </c>
      <c r="BJ162" s="183" t="str">
        <f t="shared" si="56"/>
        <v>-</v>
      </c>
      <c r="BK162" s="186" t="str">
        <f t="shared" si="57"/>
        <v>-</v>
      </c>
      <c r="BL162" s="188" t="str">
        <f t="shared" si="58"/>
        <v>Afectat sau NU?</v>
      </c>
      <c r="BM162" s="183" t="str">
        <f t="shared" si="59"/>
        <v>-</v>
      </c>
      <c r="BN162" s="185" t="str">
        <f t="shared" si="60"/>
        <v>-</v>
      </c>
      <c r="BP162" s="116"/>
    </row>
    <row r="163" spans="1:68" ht="64.5" thickBot="1" x14ac:dyDescent="0.3">
      <c r="A163" s="295">
        <f t="shared" si="61"/>
        <v>148</v>
      </c>
      <c r="B163" s="130" t="s">
        <v>124</v>
      </c>
      <c r="C163" s="130" t="s">
        <v>85</v>
      </c>
      <c r="D163" s="131" t="s">
        <v>429</v>
      </c>
      <c r="E163" s="130">
        <v>67256</v>
      </c>
      <c r="F163" s="130" t="s">
        <v>430</v>
      </c>
      <c r="G163" s="130" t="s">
        <v>161</v>
      </c>
      <c r="H163" s="31">
        <v>561830.12</v>
      </c>
      <c r="I163" s="31">
        <v>373144.01</v>
      </c>
      <c r="J163" s="31">
        <v>567501.55000000005</v>
      </c>
      <c r="K163" s="31">
        <v>372878.02</v>
      </c>
      <c r="L163" s="130" t="s">
        <v>124</v>
      </c>
      <c r="M163" s="130" t="s">
        <v>124</v>
      </c>
      <c r="N163" s="130" t="s">
        <v>124</v>
      </c>
      <c r="O163" s="130" t="s">
        <v>124</v>
      </c>
      <c r="P163" s="130" t="s">
        <v>124</v>
      </c>
      <c r="Q163" s="130" t="s">
        <v>124</v>
      </c>
      <c r="R163" s="130" t="s">
        <v>434</v>
      </c>
      <c r="S163" s="130" t="s">
        <v>430</v>
      </c>
      <c r="T163" s="130" t="s">
        <v>190</v>
      </c>
      <c r="U163" s="130" t="s">
        <v>435</v>
      </c>
      <c r="V163" s="130" t="s">
        <v>435</v>
      </c>
      <c r="W163" s="148" t="s">
        <v>724</v>
      </c>
      <c r="X163" s="141"/>
      <c r="Y163" s="142"/>
      <c r="Z163" s="141"/>
      <c r="AA163" s="142"/>
      <c r="AB163" s="130" t="s">
        <v>97</v>
      </c>
      <c r="AC163" s="130"/>
      <c r="AD163" s="306" t="s">
        <v>700</v>
      </c>
      <c r="AE163" s="211"/>
      <c r="AF163" s="212"/>
      <c r="AG163" s="213"/>
      <c r="AH163" s="216"/>
      <c r="AI163" s="311"/>
      <c r="AJ163" s="312"/>
      <c r="AK163" s="313"/>
      <c r="AL163" s="315"/>
      <c r="AM163" s="319"/>
      <c r="AN163" s="320"/>
      <c r="AO163" s="321"/>
      <c r="AP163" s="559" t="s">
        <v>725</v>
      </c>
      <c r="AQ163" s="116"/>
      <c r="AR163" s="165" t="str">
        <f t="shared" si="43"/>
        <v/>
      </c>
      <c r="AS163" s="166" t="str">
        <f t="shared" si="44"/>
        <v/>
      </c>
      <c r="AT163" s="167" t="str">
        <f t="shared" si="45"/>
        <v/>
      </c>
      <c r="AU163" s="168" t="str">
        <f t="shared" si="46"/>
        <v/>
      </c>
      <c r="AV163" s="166" t="str">
        <f t="shared" si="47"/>
        <v/>
      </c>
      <c r="AW163" s="169" t="str">
        <f t="shared" si="48"/>
        <v/>
      </c>
      <c r="AX163" s="165" t="str">
        <f t="shared" si="49"/>
        <v/>
      </c>
      <c r="AY163" s="166" t="str">
        <f t="shared" si="50"/>
        <v/>
      </c>
      <c r="AZ163" s="167" t="str">
        <f t="shared" si="51"/>
        <v/>
      </c>
      <c r="BA163" s="119"/>
      <c r="BF163" s="173" t="str">
        <f t="shared" si="52"/>
        <v>Afectat sau NU?</v>
      </c>
      <c r="BG163" s="166" t="str">
        <f t="shared" si="53"/>
        <v>-</v>
      </c>
      <c r="BH163" s="167" t="str">
        <f t="shared" si="54"/>
        <v>-</v>
      </c>
      <c r="BI163" s="174" t="str">
        <f t="shared" si="55"/>
        <v>Afectat sau NU?</v>
      </c>
      <c r="BJ163" s="166" t="str">
        <f t="shared" si="56"/>
        <v>-</v>
      </c>
      <c r="BK163" s="169" t="str">
        <f t="shared" si="57"/>
        <v>-</v>
      </c>
      <c r="BL163" s="173" t="str">
        <f t="shared" si="58"/>
        <v>Afectat sau NU?</v>
      </c>
      <c r="BM163" s="166" t="str">
        <f t="shared" si="59"/>
        <v>-</v>
      </c>
      <c r="BN163" s="167" t="str">
        <f t="shared" si="60"/>
        <v>-</v>
      </c>
      <c r="BP163" s="116"/>
    </row>
    <row r="164" spans="1:68" ht="64.5" thickBot="1" x14ac:dyDescent="0.3">
      <c r="A164" s="289">
        <f t="shared" si="61"/>
        <v>149</v>
      </c>
      <c r="B164" s="179" t="s">
        <v>124</v>
      </c>
      <c r="C164" s="179" t="s">
        <v>85</v>
      </c>
      <c r="D164" s="290" t="s">
        <v>726</v>
      </c>
      <c r="E164" s="179">
        <v>134050</v>
      </c>
      <c r="F164" s="179" t="s">
        <v>335</v>
      </c>
      <c r="G164" s="179" t="s">
        <v>193</v>
      </c>
      <c r="H164" s="181">
        <v>554239.9</v>
      </c>
      <c r="I164" s="181">
        <v>400506.9</v>
      </c>
      <c r="J164" s="181">
        <v>561557.84</v>
      </c>
      <c r="K164" s="181">
        <v>386871.14</v>
      </c>
      <c r="L164" s="179" t="s">
        <v>124</v>
      </c>
      <c r="M164" s="179" t="s">
        <v>124</v>
      </c>
      <c r="N164" s="179" t="s">
        <v>331</v>
      </c>
      <c r="O164" s="179" t="s">
        <v>335</v>
      </c>
      <c r="P164" s="179" t="s">
        <v>124</v>
      </c>
      <c r="Q164" s="179" t="s">
        <v>124</v>
      </c>
      <c r="R164" s="179" t="s">
        <v>124</v>
      </c>
      <c r="S164" s="179" t="s">
        <v>124</v>
      </c>
      <c r="T164" s="179" t="s">
        <v>134</v>
      </c>
      <c r="U164" s="179" t="s">
        <v>553</v>
      </c>
      <c r="V164" s="179" t="s">
        <v>436</v>
      </c>
      <c r="W164" s="179" t="s">
        <v>727</v>
      </c>
      <c r="X164" s="291"/>
      <c r="Y164" s="292"/>
      <c r="Z164" s="291"/>
      <c r="AA164" s="292"/>
      <c r="AB164" s="179" t="s">
        <v>97</v>
      </c>
      <c r="AC164" s="179"/>
      <c r="AD164" s="293" t="s">
        <v>700</v>
      </c>
      <c r="AE164" s="331"/>
      <c r="AF164" s="332"/>
      <c r="AG164" s="333"/>
      <c r="AH164" s="334"/>
      <c r="AI164" s="335"/>
      <c r="AJ164" s="308"/>
      <c r="AK164" s="309"/>
      <c r="AL164" s="316"/>
      <c r="AM164" s="317"/>
      <c r="AN164" s="288"/>
      <c r="AO164" s="318"/>
      <c r="AP164" s="559" t="s">
        <v>728</v>
      </c>
      <c r="AQ164" s="116"/>
      <c r="AR164" s="324" t="str">
        <f t="shared" si="43"/>
        <v/>
      </c>
      <c r="AS164" s="325" t="str">
        <f t="shared" si="44"/>
        <v/>
      </c>
      <c r="AT164" s="326" t="str">
        <f t="shared" si="45"/>
        <v/>
      </c>
      <c r="AU164" s="327" t="str">
        <f t="shared" si="46"/>
        <v/>
      </c>
      <c r="AV164" s="325" t="str">
        <f t="shared" si="47"/>
        <v/>
      </c>
      <c r="AW164" s="328" t="str">
        <f t="shared" si="48"/>
        <v/>
      </c>
      <c r="AX164" s="324" t="str">
        <f t="shared" si="49"/>
        <v/>
      </c>
      <c r="AY164" s="325" t="str">
        <f t="shared" si="50"/>
        <v/>
      </c>
      <c r="AZ164" s="326" t="str">
        <f t="shared" si="51"/>
        <v/>
      </c>
      <c r="BA164" s="119"/>
      <c r="BF164" s="329" t="str">
        <f t="shared" si="52"/>
        <v>Afectat sau NU?</v>
      </c>
      <c r="BG164" s="325" t="str">
        <f t="shared" si="53"/>
        <v>-</v>
      </c>
      <c r="BH164" s="326" t="str">
        <f t="shared" si="54"/>
        <v>-</v>
      </c>
      <c r="BI164" s="330" t="str">
        <f t="shared" si="55"/>
        <v>Afectat sau NU?</v>
      </c>
      <c r="BJ164" s="325" t="str">
        <f t="shared" si="56"/>
        <v>-</v>
      </c>
      <c r="BK164" s="328" t="str">
        <f t="shared" si="57"/>
        <v>-</v>
      </c>
      <c r="BL164" s="329" t="str">
        <f t="shared" si="58"/>
        <v>Afectat sau NU?</v>
      </c>
      <c r="BM164" s="325" t="str">
        <f t="shared" si="59"/>
        <v>-</v>
      </c>
      <c r="BN164" s="326" t="str">
        <f t="shared" si="60"/>
        <v>-</v>
      </c>
      <c r="BP164" s="116"/>
    </row>
    <row r="165" spans="1:68" ht="102" x14ac:dyDescent="0.25">
      <c r="A165" s="134">
        <f t="shared" si="61"/>
        <v>150</v>
      </c>
      <c r="B165" s="127" t="s">
        <v>124</v>
      </c>
      <c r="C165" s="127" t="s">
        <v>85</v>
      </c>
      <c r="D165" s="153" t="s">
        <v>437</v>
      </c>
      <c r="E165" s="127">
        <v>130892</v>
      </c>
      <c r="F165" s="127" t="s">
        <v>438</v>
      </c>
      <c r="G165" s="127" t="s">
        <v>193</v>
      </c>
      <c r="H165" s="65">
        <v>582017.66</v>
      </c>
      <c r="I165" s="65">
        <v>384857.52</v>
      </c>
      <c r="J165" s="65">
        <v>580681.36</v>
      </c>
      <c r="K165" s="65">
        <v>385825.57</v>
      </c>
      <c r="L165" s="127" t="s">
        <v>124</v>
      </c>
      <c r="M165" s="127" t="s">
        <v>124</v>
      </c>
      <c r="N165" s="127" t="s">
        <v>439</v>
      </c>
      <c r="O165" s="127" t="s">
        <v>438</v>
      </c>
      <c r="P165" s="127" t="s">
        <v>124</v>
      </c>
      <c r="Q165" s="127" t="s">
        <v>124</v>
      </c>
      <c r="R165" s="127" t="s">
        <v>124</v>
      </c>
      <c r="S165" s="127" t="s">
        <v>124</v>
      </c>
      <c r="T165" s="127" t="s">
        <v>134</v>
      </c>
      <c r="U165" s="127" t="s">
        <v>515</v>
      </c>
      <c r="V165" s="127" t="s">
        <v>415</v>
      </c>
      <c r="W165" s="127" t="s">
        <v>106</v>
      </c>
      <c r="X165" s="135"/>
      <c r="Y165" s="136"/>
      <c r="Z165" s="135"/>
      <c r="AA165" s="136"/>
      <c r="AB165" s="127" t="s">
        <v>97</v>
      </c>
      <c r="AC165" s="127"/>
      <c r="AD165" s="125"/>
      <c r="AE165" s="199"/>
      <c r="AF165" s="196"/>
      <c r="AG165" s="197"/>
      <c r="AH165" s="198"/>
      <c r="AI165" s="199"/>
      <c r="AJ165" s="196"/>
      <c r="AK165" s="197"/>
      <c r="AL165" s="200"/>
      <c r="AM165" s="202"/>
      <c r="AN165" s="202"/>
      <c r="AO165" s="337"/>
      <c r="AP165" s="202"/>
      <c r="AQ165" s="116"/>
      <c r="AR165" s="160" t="str">
        <f t="shared" si="43"/>
        <v/>
      </c>
      <c r="AS165" s="161" t="str">
        <f t="shared" si="44"/>
        <v/>
      </c>
      <c r="AT165" s="162" t="str">
        <f t="shared" si="45"/>
        <v/>
      </c>
      <c r="AU165" s="160" t="str">
        <f t="shared" si="46"/>
        <v/>
      </c>
      <c r="AV165" s="161" t="str">
        <f t="shared" si="47"/>
        <v/>
      </c>
      <c r="AW165" s="162" t="str">
        <f t="shared" si="48"/>
        <v/>
      </c>
      <c r="AX165" s="160" t="str">
        <f t="shared" si="49"/>
        <v/>
      </c>
      <c r="AY165" s="161" t="str">
        <f t="shared" si="50"/>
        <v/>
      </c>
      <c r="AZ165" s="162" t="str">
        <f t="shared" si="51"/>
        <v/>
      </c>
      <c r="BA165" s="119"/>
      <c r="BF165" s="172" t="str">
        <f t="shared" si="52"/>
        <v>Afectat sau NU?</v>
      </c>
      <c r="BG165" s="161" t="str">
        <f t="shared" si="53"/>
        <v>-</v>
      </c>
      <c r="BH165" s="162" t="str">
        <f t="shared" si="54"/>
        <v>-</v>
      </c>
      <c r="BI165" s="172" t="str">
        <f t="shared" si="55"/>
        <v>Afectat sau NU?</v>
      </c>
      <c r="BJ165" s="161" t="str">
        <f t="shared" si="56"/>
        <v>-</v>
      </c>
      <c r="BK165" s="162" t="str">
        <f t="shared" si="57"/>
        <v>-</v>
      </c>
      <c r="BL165" s="172" t="str">
        <f t="shared" si="58"/>
        <v>Afectat sau NU?</v>
      </c>
      <c r="BM165" s="161" t="str">
        <f t="shared" si="59"/>
        <v>-</v>
      </c>
      <c r="BN165" s="162" t="str">
        <f t="shared" si="60"/>
        <v>-</v>
      </c>
      <c r="BP165" s="116"/>
    </row>
    <row r="166" spans="1:68" x14ac:dyDescent="0.25">
      <c r="A166" s="294">
        <f t="shared" si="61"/>
        <v>151</v>
      </c>
      <c r="B166" s="128" t="s">
        <v>124</v>
      </c>
      <c r="C166" s="128" t="s">
        <v>85</v>
      </c>
      <c r="D166" s="129" t="s">
        <v>437</v>
      </c>
      <c r="E166" s="128">
        <v>130534</v>
      </c>
      <c r="F166" s="128" t="s">
        <v>440</v>
      </c>
      <c r="G166" s="128" t="s">
        <v>193</v>
      </c>
      <c r="H166" s="30">
        <v>582017.66</v>
      </c>
      <c r="I166" s="30">
        <v>384857.52</v>
      </c>
      <c r="J166" s="30">
        <v>580681.36</v>
      </c>
      <c r="K166" s="30">
        <v>385825.57</v>
      </c>
      <c r="L166" s="128" t="s">
        <v>124</v>
      </c>
      <c r="M166" s="128" t="s">
        <v>124</v>
      </c>
      <c r="N166" s="128" t="s">
        <v>441</v>
      </c>
      <c r="O166" s="128" t="s">
        <v>442</v>
      </c>
      <c r="P166" s="128" t="s">
        <v>124</v>
      </c>
      <c r="Q166" s="128" t="s">
        <v>124</v>
      </c>
      <c r="R166" s="128" t="s">
        <v>124</v>
      </c>
      <c r="S166" s="128" t="s">
        <v>124</v>
      </c>
      <c r="T166" s="128" t="s">
        <v>140</v>
      </c>
      <c r="U166" s="128" t="s">
        <v>466</v>
      </c>
      <c r="V166" s="128" t="s">
        <v>443</v>
      </c>
      <c r="W166" s="128" t="s">
        <v>106</v>
      </c>
      <c r="X166" s="137"/>
      <c r="Y166" s="138"/>
      <c r="Z166" s="137"/>
      <c r="AA166" s="138"/>
      <c r="AB166" s="128" t="s">
        <v>97</v>
      </c>
      <c r="AC166" s="128"/>
      <c r="AD166" s="143"/>
      <c r="AE166" s="207"/>
      <c r="AF166" s="204"/>
      <c r="AG166" s="205"/>
      <c r="AH166" s="206"/>
      <c r="AI166" s="207"/>
      <c r="AJ166" s="204"/>
      <c r="AK166" s="205"/>
      <c r="AL166" s="208"/>
      <c r="AM166" s="210"/>
      <c r="AN166" s="210"/>
      <c r="AO166" s="338"/>
      <c r="AP166" s="210"/>
      <c r="AQ166" s="116"/>
      <c r="AR166" s="184" t="str">
        <f t="shared" si="43"/>
        <v/>
      </c>
      <c r="AS166" s="183" t="str">
        <f t="shared" si="44"/>
        <v/>
      </c>
      <c r="AT166" s="185" t="str">
        <f t="shared" si="45"/>
        <v/>
      </c>
      <c r="AU166" s="184" t="str">
        <f t="shared" si="46"/>
        <v/>
      </c>
      <c r="AV166" s="183" t="str">
        <f t="shared" si="47"/>
        <v/>
      </c>
      <c r="AW166" s="185" t="str">
        <f t="shared" si="48"/>
        <v/>
      </c>
      <c r="AX166" s="184" t="str">
        <f t="shared" si="49"/>
        <v/>
      </c>
      <c r="AY166" s="183" t="str">
        <f t="shared" si="50"/>
        <v/>
      </c>
      <c r="AZ166" s="185" t="str">
        <f t="shared" si="51"/>
        <v/>
      </c>
      <c r="BA166" s="119"/>
      <c r="BF166" s="188" t="str">
        <f t="shared" si="52"/>
        <v>Afectat sau NU?</v>
      </c>
      <c r="BG166" s="183" t="str">
        <f t="shared" si="53"/>
        <v>-</v>
      </c>
      <c r="BH166" s="185" t="str">
        <f t="shared" si="54"/>
        <v>-</v>
      </c>
      <c r="BI166" s="188" t="str">
        <f t="shared" si="55"/>
        <v>Afectat sau NU?</v>
      </c>
      <c r="BJ166" s="183" t="str">
        <f t="shared" si="56"/>
        <v>-</v>
      </c>
      <c r="BK166" s="185" t="str">
        <f t="shared" si="57"/>
        <v>-</v>
      </c>
      <c r="BL166" s="188" t="str">
        <f t="shared" si="58"/>
        <v>Afectat sau NU?</v>
      </c>
      <c r="BM166" s="183" t="str">
        <f t="shared" si="59"/>
        <v>-</v>
      </c>
      <c r="BN166" s="185" t="str">
        <f t="shared" si="60"/>
        <v>-</v>
      </c>
      <c r="BP166" s="116"/>
    </row>
    <row r="167" spans="1:68" ht="102" x14ac:dyDescent="0.25">
      <c r="A167" s="294">
        <f t="shared" si="61"/>
        <v>152</v>
      </c>
      <c r="B167" s="128" t="s">
        <v>124</v>
      </c>
      <c r="C167" s="128" t="s">
        <v>85</v>
      </c>
      <c r="D167" s="129" t="s">
        <v>437</v>
      </c>
      <c r="E167" s="128">
        <v>130534</v>
      </c>
      <c r="F167" s="128" t="s">
        <v>440</v>
      </c>
      <c r="G167" s="128" t="s">
        <v>193</v>
      </c>
      <c r="H167" s="30">
        <v>582017.66</v>
      </c>
      <c r="I167" s="30">
        <v>384857.52</v>
      </c>
      <c r="J167" s="30">
        <v>580681.36</v>
      </c>
      <c r="K167" s="30">
        <v>385825.57</v>
      </c>
      <c r="L167" s="128" t="s">
        <v>124</v>
      </c>
      <c r="M167" s="128" t="s">
        <v>124</v>
      </c>
      <c r="N167" s="128" t="s">
        <v>452</v>
      </c>
      <c r="O167" s="128" t="s">
        <v>453</v>
      </c>
      <c r="P167" s="128" t="s">
        <v>124</v>
      </c>
      <c r="Q167" s="128" t="s">
        <v>124</v>
      </c>
      <c r="R167" s="128" t="s">
        <v>124</v>
      </c>
      <c r="S167" s="128" t="s">
        <v>124</v>
      </c>
      <c r="T167" s="128" t="s">
        <v>134</v>
      </c>
      <c r="U167" s="128" t="s">
        <v>515</v>
      </c>
      <c r="V167" s="128" t="s">
        <v>415</v>
      </c>
      <c r="W167" s="128" t="s">
        <v>106</v>
      </c>
      <c r="X167" s="137"/>
      <c r="Y167" s="138"/>
      <c r="Z167" s="137"/>
      <c r="AA167" s="138"/>
      <c r="AB167" s="128" t="s">
        <v>97</v>
      </c>
      <c r="AC167" s="128"/>
      <c r="AD167" s="143"/>
      <c r="AE167" s="207"/>
      <c r="AF167" s="204"/>
      <c r="AG167" s="205"/>
      <c r="AH167" s="206"/>
      <c r="AI167" s="207"/>
      <c r="AJ167" s="204"/>
      <c r="AK167" s="205"/>
      <c r="AL167" s="208"/>
      <c r="AM167" s="210"/>
      <c r="AN167" s="210"/>
      <c r="AO167" s="338"/>
      <c r="AP167" s="210"/>
      <c r="AQ167" s="116"/>
      <c r="AR167" s="184" t="str">
        <f t="shared" si="43"/>
        <v/>
      </c>
      <c r="AS167" s="183" t="str">
        <f t="shared" si="44"/>
        <v/>
      </c>
      <c r="AT167" s="185" t="str">
        <f t="shared" si="45"/>
        <v/>
      </c>
      <c r="AU167" s="184" t="str">
        <f t="shared" si="46"/>
        <v/>
      </c>
      <c r="AV167" s="183" t="str">
        <f t="shared" si="47"/>
        <v/>
      </c>
      <c r="AW167" s="185" t="str">
        <f t="shared" si="48"/>
        <v/>
      </c>
      <c r="AX167" s="184" t="str">
        <f t="shared" si="49"/>
        <v/>
      </c>
      <c r="AY167" s="183" t="str">
        <f t="shared" si="50"/>
        <v/>
      </c>
      <c r="AZ167" s="185" t="str">
        <f t="shared" si="51"/>
        <v/>
      </c>
      <c r="BA167" s="119"/>
      <c r="BF167" s="188" t="str">
        <f t="shared" si="52"/>
        <v>Afectat sau NU?</v>
      </c>
      <c r="BG167" s="183" t="str">
        <f t="shared" si="53"/>
        <v>-</v>
      </c>
      <c r="BH167" s="185" t="str">
        <f t="shared" si="54"/>
        <v>-</v>
      </c>
      <c r="BI167" s="188" t="str">
        <f t="shared" si="55"/>
        <v>Afectat sau NU?</v>
      </c>
      <c r="BJ167" s="183" t="str">
        <f t="shared" si="56"/>
        <v>-</v>
      </c>
      <c r="BK167" s="185" t="str">
        <f t="shared" si="57"/>
        <v>-</v>
      </c>
      <c r="BL167" s="188" t="str">
        <f t="shared" si="58"/>
        <v>Afectat sau NU?</v>
      </c>
      <c r="BM167" s="183" t="str">
        <f t="shared" si="59"/>
        <v>-</v>
      </c>
      <c r="BN167" s="185" t="str">
        <f t="shared" si="60"/>
        <v>-</v>
      </c>
      <c r="BP167" s="116"/>
    </row>
    <row r="168" spans="1:68" ht="102" x14ac:dyDescent="0.25">
      <c r="A168" s="294">
        <f t="shared" si="61"/>
        <v>153</v>
      </c>
      <c r="B168" s="128" t="s">
        <v>124</v>
      </c>
      <c r="C168" s="128" t="s">
        <v>85</v>
      </c>
      <c r="D168" s="129" t="s">
        <v>437</v>
      </c>
      <c r="E168" s="128">
        <v>132075</v>
      </c>
      <c r="F168" s="128" t="s">
        <v>444</v>
      </c>
      <c r="G168" s="128" t="s">
        <v>193</v>
      </c>
      <c r="H168" s="30">
        <v>582017.66</v>
      </c>
      <c r="I168" s="30">
        <v>384857.52</v>
      </c>
      <c r="J168" s="30">
        <v>580681.36</v>
      </c>
      <c r="K168" s="30">
        <v>385825.57</v>
      </c>
      <c r="L168" s="128" t="s">
        <v>124</v>
      </c>
      <c r="M168" s="128" t="s">
        <v>124</v>
      </c>
      <c r="N168" s="128" t="s">
        <v>445</v>
      </c>
      <c r="O168" s="128" t="s">
        <v>446</v>
      </c>
      <c r="P168" s="128" t="s">
        <v>124</v>
      </c>
      <c r="Q168" s="128" t="s">
        <v>124</v>
      </c>
      <c r="R168" s="128" t="s">
        <v>124</v>
      </c>
      <c r="S168" s="128" t="s">
        <v>124</v>
      </c>
      <c r="T168" s="128" t="s">
        <v>134</v>
      </c>
      <c r="U168" s="128" t="s">
        <v>515</v>
      </c>
      <c r="V168" s="128" t="s">
        <v>415</v>
      </c>
      <c r="W168" s="128" t="s">
        <v>106</v>
      </c>
      <c r="X168" s="137"/>
      <c r="Y168" s="138"/>
      <c r="Z168" s="137"/>
      <c r="AA168" s="138"/>
      <c r="AB168" s="128" t="s">
        <v>97</v>
      </c>
      <c r="AC168" s="128"/>
      <c r="AD168" s="143"/>
      <c r="AE168" s="207"/>
      <c r="AF168" s="204"/>
      <c r="AG168" s="205"/>
      <c r="AH168" s="206"/>
      <c r="AI168" s="207"/>
      <c r="AJ168" s="204"/>
      <c r="AK168" s="205"/>
      <c r="AL168" s="208"/>
      <c r="AM168" s="210"/>
      <c r="AN168" s="210"/>
      <c r="AO168" s="338"/>
      <c r="AP168" s="210"/>
      <c r="AQ168" s="116"/>
      <c r="AR168" s="184" t="str">
        <f t="shared" si="43"/>
        <v/>
      </c>
      <c r="AS168" s="183" t="str">
        <f t="shared" si="44"/>
        <v/>
      </c>
      <c r="AT168" s="185" t="str">
        <f t="shared" si="45"/>
        <v/>
      </c>
      <c r="AU168" s="184" t="str">
        <f t="shared" si="46"/>
        <v/>
      </c>
      <c r="AV168" s="183" t="str">
        <f t="shared" si="47"/>
        <v/>
      </c>
      <c r="AW168" s="185" t="str">
        <f t="shared" si="48"/>
        <v/>
      </c>
      <c r="AX168" s="184" t="str">
        <f t="shared" si="49"/>
        <v/>
      </c>
      <c r="AY168" s="183" t="str">
        <f t="shared" si="50"/>
        <v/>
      </c>
      <c r="AZ168" s="185" t="str">
        <f t="shared" si="51"/>
        <v/>
      </c>
      <c r="BA168" s="119"/>
      <c r="BF168" s="188" t="str">
        <f t="shared" si="52"/>
        <v>Afectat sau NU?</v>
      </c>
      <c r="BG168" s="183" t="str">
        <f t="shared" si="53"/>
        <v>-</v>
      </c>
      <c r="BH168" s="185" t="str">
        <f t="shared" si="54"/>
        <v>-</v>
      </c>
      <c r="BI168" s="188" t="str">
        <f t="shared" si="55"/>
        <v>Afectat sau NU?</v>
      </c>
      <c r="BJ168" s="183" t="str">
        <f t="shared" si="56"/>
        <v>-</v>
      </c>
      <c r="BK168" s="185" t="str">
        <f t="shared" si="57"/>
        <v>-</v>
      </c>
      <c r="BL168" s="188" t="str">
        <f t="shared" si="58"/>
        <v>Afectat sau NU?</v>
      </c>
      <c r="BM168" s="183" t="str">
        <f t="shared" si="59"/>
        <v>-</v>
      </c>
      <c r="BN168" s="185" t="str">
        <f t="shared" si="60"/>
        <v>-</v>
      </c>
      <c r="BP168" s="116"/>
    </row>
    <row r="169" spans="1:68" ht="153" x14ac:dyDescent="0.25">
      <c r="A169" s="294">
        <f t="shared" si="61"/>
        <v>154</v>
      </c>
      <c r="B169" s="128" t="s">
        <v>124</v>
      </c>
      <c r="C169" s="128" t="s">
        <v>85</v>
      </c>
      <c r="D169" s="129" t="s">
        <v>437</v>
      </c>
      <c r="E169" s="128">
        <v>132075</v>
      </c>
      <c r="F169" s="128" t="s">
        <v>447</v>
      </c>
      <c r="G169" s="128" t="s">
        <v>193</v>
      </c>
      <c r="H169" s="30">
        <v>582017.66</v>
      </c>
      <c r="I169" s="30">
        <v>384857.52</v>
      </c>
      <c r="J169" s="30">
        <v>580681.36</v>
      </c>
      <c r="K169" s="30">
        <v>385825.57</v>
      </c>
      <c r="L169" s="128" t="s">
        <v>124</v>
      </c>
      <c r="M169" s="128" t="s">
        <v>124</v>
      </c>
      <c r="N169" s="128" t="s">
        <v>448</v>
      </c>
      <c r="O169" s="128" t="s">
        <v>449</v>
      </c>
      <c r="P169" s="128" t="s">
        <v>124</v>
      </c>
      <c r="Q169" s="128" t="s">
        <v>124</v>
      </c>
      <c r="R169" s="128" t="s">
        <v>124</v>
      </c>
      <c r="S169" s="128" t="s">
        <v>124</v>
      </c>
      <c r="T169" s="128" t="s">
        <v>134</v>
      </c>
      <c r="U169" s="128" t="s">
        <v>1096</v>
      </c>
      <c r="V169" s="128" t="s">
        <v>415</v>
      </c>
      <c r="W169" s="128" t="s">
        <v>1093</v>
      </c>
      <c r="X169" s="137"/>
      <c r="Y169" s="138"/>
      <c r="Z169" s="137"/>
      <c r="AA169" s="138"/>
      <c r="AB169" s="128" t="s">
        <v>97</v>
      </c>
      <c r="AC169" s="128"/>
      <c r="AD169" s="143" t="s">
        <v>1094</v>
      </c>
      <c r="AE169" s="207"/>
      <c r="AF169" s="204"/>
      <c r="AG169" s="205"/>
      <c r="AH169" s="206"/>
      <c r="AI169" s="207"/>
      <c r="AJ169" s="204"/>
      <c r="AK169" s="205"/>
      <c r="AL169" s="208"/>
      <c r="AM169" s="210"/>
      <c r="AN169" s="210"/>
      <c r="AO169" s="338"/>
      <c r="AP169" s="210" t="s">
        <v>1101</v>
      </c>
      <c r="AQ169" s="116"/>
      <c r="AR169" s="184" t="str">
        <f t="shared" si="43"/>
        <v/>
      </c>
      <c r="AS169" s="183" t="str">
        <f t="shared" si="44"/>
        <v/>
      </c>
      <c r="AT169" s="185" t="str">
        <f t="shared" si="45"/>
        <v/>
      </c>
      <c r="AU169" s="184" t="str">
        <f t="shared" si="46"/>
        <v/>
      </c>
      <c r="AV169" s="183" t="str">
        <f t="shared" si="47"/>
        <v/>
      </c>
      <c r="AW169" s="185" t="str">
        <f t="shared" si="48"/>
        <v/>
      </c>
      <c r="AX169" s="184" t="str">
        <f t="shared" si="49"/>
        <v/>
      </c>
      <c r="AY169" s="183" t="str">
        <f t="shared" si="50"/>
        <v/>
      </c>
      <c r="AZ169" s="185" t="str">
        <f t="shared" si="51"/>
        <v/>
      </c>
      <c r="BA169" s="119"/>
      <c r="BF169" s="188" t="str">
        <f t="shared" si="52"/>
        <v>Afectat sau NU?</v>
      </c>
      <c r="BG169" s="183" t="str">
        <f t="shared" si="53"/>
        <v>-</v>
      </c>
      <c r="BH169" s="185" t="str">
        <f t="shared" si="54"/>
        <v>-</v>
      </c>
      <c r="BI169" s="188" t="str">
        <f t="shared" si="55"/>
        <v>Afectat sau NU?</v>
      </c>
      <c r="BJ169" s="183" t="str">
        <f t="shared" si="56"/>
        <v>-</v>
      </c>
      <c r="BK169" s="185" t="str">
        <f t="shared" si="57"/>
        <v>-</v>
      </c>
      <c r="BL169" s="188" t="str">
        <f t="shared" si="58"/>
        <v>Afectat sau NU?</v>
      </c>
      <c r="BM169" s="183" t="str">
        <f t="shared" si="59"/>
        <v>-</v>
      </c>
      <c r="BN169" s="185" t="str">
        <f t="shared" si="60"/>
        <v>-</v>
      </c>
      <c r="BP169" s="116"/>
    </row>
    <row r="170" spans="1:68" ht="102.75" thickBot="1" x14ac:dyDescent="0.3">
      <c r="A170" s="295">
        <f t="shared" si="61"/>
        <v>155</v>
      </c>
      <c r="B170" s="130" t="s">
        <v>124</v>
      </c>
      <c r="C170" s="130" t="s">
        <v>85</v>
      </c>
      <c r="D170" s="131" t="s">
        <v>437</v>
      </c>
      <c r="E170" s="130">
        <v>130534</v>
      </c>
      <c r="F170" s="130" t="s">
        <v>440</v>
      </c>
      <c r="G170" s="130" t="s">
        <v>193</v>
      </c>
      <c r="H170" s="31">
        <v>582017.66</v>
      </c>
      <c r="I170" s="31">
        <v>384857.52</v>
      </c>
      <c r="J170" s="31">
        <v>580681.36</v>
      </c>
      <c r="K170" s="31">
        <v>385825.57</v>
      </c>
      <c r="L170" s="130" t="s">
        <v>124</v>
      </c>
      <c r="M170" s="130" t="s">
        <v>124</v>
      </c>
      <c r="N170" s="130" t="s">
        <v>450</v>
      </c>
      <c r="O170" s="130" t="s">
        <v>451</v>
      </c>
      <c r="P170" s="130" t="s">
        <v>124</v>
      </c>
      <c r="Q170" s="130" t="s">
        <v>124</v>
      </c>
      <c r="R170" s="130" t="s">
        <v>124</v>
      </c>
      <c r="S170" s="130" t="s">
        <v>124</v>
      </c>
      <c r="T170" s="130" t="s">
        <v>134</v>
      </c>
      <c r="U170" s="130" t="s">
        <v>515</v>
      </c>
      <c r="V170" s="130" t="s">
        <v>415</v>
      </c>
      <c r="W170" s="130" t="s">
        <v>106</v>
      </c>
      <c r="X170" s="141"/>
      <c r="Y170" s="142"/>
      <c r="Z170" s="141"/>
      <c r="AA170" s="142"/>
      <c r="AB170" s="130" t="s">
        <v>97</v>
      </c>
      <c r="AC170" s="130"/>
      <c r="AD170" s="144"/>
      <c r="AE170" s="215"/>
      <c r="AF170" s="212"/>
      <c r="AG170" s="213"/>
      <c r="AH170" s="214"/>
      <c r="AI170" s="215"/>
      <c r="AJ170" s="212"/>
      <c r="AK170" s="213"/>
      <c r="AL170" s="216"/>
      <c r="AM170" s="218"/>
      <c r="AN170" s="218"/>
      <c r="AO170" s="339"/>
      <c r="AP170" s="218"/>
      <c r="AQ170" s="116"/>
      <c r="AR170" s="284" t="str">
        <f t="shared" si="43"/>
        <v/>
      </c>
      <c r="AS170" s="16" t="str">
        <f t="shared" si="44"/>
        <v/>
      </c>
      <c r="AT170" s="33" t="str">
        <f t="shared" si="45"/>
        <v/>
      </c>
      <c r="AU170" s="284" t="str">
        <f t="shared" si="46"/>
        <v/>
      </c>
      <c r="AV170" s="16" t="str">
        <f t="shared" si="47"/>
        <v/>
      </c>
      <c r="AW170" s="33" t="str">
        <f t="shared" si="48"/>
        <v/>
      </c>
      <c r="AX170" s="284" t="str">
        <f t="shared" si="49"/>
        <v/>
      </c>
      <c r="AY170" s="16" t="str">
        <f t="shared" si="50"/>
        <v/>
      </c>
      <c r="AZ170" s="33" t="str">
        <f t="shared" si="51"/>
        <v/>
      </c>
      <c r="BA170" s="119"/>
      <c r="BF170" s="38" t="str">
        <f t="shared" si="52"/>
        <v>Afectat sau NU?</v>
      </c>
      <c r="BG170" s="16" t="str">
        <f t="shared" si="53"/>
        <v>-</v>
      </c>
      <c r="BH170" s="33" t="str">
        <f t="shared" si="54"/>
        <v>-</v>
      </c>
      <c r="BI170" s="38" t="str">
        <f t="shared" si="55"/>
        <v>Afectat sau NU?</v>
      </c>
      <c r="BJ170" s="16" t="str">
        <f t="shared" si="56"/>
        <v>-</v>
      </c>
      <c r="BK170" s="33" t="str">
        <f t="shared" si="57"/>
        <v>-</v>
      </c>
      <c r="BL170" s="38" t="str">
        <f t="shared" si="58"/>
        <v>Afectat sau NU?</v>
      </c>
      <c r="BM170" s="16" t="str">
        <f t="shared" si="59"/>
        <v>-</v>
      </c>
      <c r="BN170" s="33" t="str">
        <f t="shared" si="60"/>
        <v>-</v>
      </c>
      <c r="BP170" s="116"/>
    </row>
    <row r="171" spans="1:68" ht="93" customHeight="1" thickBot="1" x14ac:dyDescent="0.3">
      <c r="A171" s="110">
        <f t="shared" si="61"/>
        <v>156</v>
      </c>
      <c r="B171" s="84" t="s">
        <v>124</v>
      </c>
      <c r="C171" s="84" t="s">
        <v>85</v>
      </c>
      <c r="D171" s="111" t="s">
        <v>455</v>
      </c>
      <c r="E171" s="84">
        <v>101742</v>
      </c>
      <c r="F171" s="84" t="s">
        <v>357</v>
      </c>
      <c r="G171" s="84" t="s">
        <v>172</v>
      </c>
      <c r="H171" s="180">
        <v>589779.55000000005</v>
      </c>
      <c r="I171" s="180">
        <v>323979.3</v>
      </c>
      <c r="J171" s="180">
        <v>600995.25</v>
      </c>
      <c r="K171" s="180">
        <v>320576.43</v>
      </c>
      <c r="L171" s="84" t="s">
        <v>124</v>
      </c>
      <c r="M171" s="84" t="s">
        <v>124</v>
      </c>
      <c r="N171" s="84" t="s">
        <v>343</v>
      </c>
      <c r="O171" s="84" t="s">
        <v>355</v>
      </c>
      <c r="P171" s="84" t="s">
        <v>124</v>
      </c>
      <c r="Q171" s="84" t="s">
        <v>124</v>
      </c>
      <c r="R171" s="84" t="s">
        <v>124</v>
      </c>
      <c r="S171" s="84" t="s">
        <v>124</v>
      </c>
      <c r="T171" s="84" t="s">
        <v>134</v>
      </c>
      <c r="U171" s="84" t="s">
        <v>534</v>
      </c>
      <c r="V171" s="84" t="s">
        <v>454</v>
      </c>
      <c r="W171" s="84" t="s">
        <v>639</v>
      </c>
      <c r="X171" s="112"/>
      <c r="Y171" s="113"/>
      <c r="Z171" s="112"/>
      <c r="AA171" s="113"/>
      <c r="AB171" s="84" t="s">
        <v>97</v>
      </c>
      <c r="AC171" s="84"/>
      <c r="AD171" s="85" t="s">
        <v>600</v>
      </c>
      <c r="AE171" s="311"/>
      <c r="AF171" s="312"/>
      <c r="AG171" s="313"/>
      <c r="AH171" s="314"/>
      <c r="AI171" s="336"/>
      <c r="AJ171" s="312"/>
      <c r="AK171" s="313"/>
      <c r="AL171" s="315"/>
      <c r="AM171" s="319"/>
      <c r="AN171" s="320"/>
      <c r="AO171" s="321"/>
      <c r="AP171" s="320" t="s">
        <v>640</v>
      </c>
      <c r="AQ171" s="116"/>
      <c r="AR171" s="165" t="str">
        <f t="shared" si="43"/>
        <v/>
      </c>
      <c r="AS171" s="166" t="str">
        <f t="shared" si="44"/>
        <v/>
      </c>
      <c r="AT171" s="167" t="str">
        <f t="shared" si="45"/>
        <v/>
      </c>
      <c r="AU171" s="168" t="str">
        <f t="shared" si="46"/>
        <v/>
      </c>
      <c r="AV171" s="166" t="str">
        <f t="shared" si="47"/>
        <v/>
      </c>
      <c r="AW171" s="169" t="str">
        <f t="shared" si="48"/>
        <v/>
      </c>
      <c r="AX171" s="165" t="str">
        <f t="shared" si="49"/>
        <v/>
      </c>
      <c r="AY171" s="166" t="str">
        <f t="shared" si="50"/>
        <v/>
      </c>
      <c r="AZ171" s="167" t="str">
        <f t="shared" si="51"/>
        <v/>
      </c>
      <c r="BA171" s="119"/>
      <c r="BF171" s="173" t="str">
        <f t="shared" si="52"/>
        <v>Afectat sau NU?</v>
      </c>
      <c r="BG171" s="166" t="str">
        <f t="shared" si="53"/>
        <v>-</v>
      </c>
      <c r="BH171" s="167" t="str">
        <f t="shared" si="54"/>
        <v>-</v>
      </c>
      <c r="BI171" s="174" t="str">
        <f t="shared" si="55"/>
        <v>Afectat sau NU?</v>
      </c>
      <c r="BJ171" s="166" t="str">
        <f t="shared" si="56"/>
        <v>-</v>
      </c>
      <c r="BK171" s="169" t="str">
        <f t="shared" si="57"/>
        <v>-</v>
      </c>
      <c r="BL171" s="173" t="str">
        <f t="shared" si="58"/>
        <v>Afectat sau NU?</v>
      </c>
      <c r="BM171" s="166" t="str">
        <f t="shared" si="59"/>
        <v>-</v>
      </c>
      <c r="BN171" s="167" t="str">
        <f t="shared" si="60"/>
        <v>-</v>
      </c>
      <c r="BP171" s="116"/>
    </row>
    <row r="172" spans="1:68" ht="102.75" thickBot="1" x14ac:dyDescent="0.3">
      <c r="A172" s="289">
        <f t="shared" si="61"/>
        <v>157</v>
      </c>
      <c r="B172" s="179" t="s">
        <v>124</v>
      </c>
      <c r="C172" s="179" t="s">
        <v>85</v>
      </c>
      <c r="D172" s="290" t="s">
        <v>456</v>
      </c>
      <c r="E172" s="179">
        <v>130892</v>
      </c>
      <c r="F172" s="179" t="s">
        <v>440</v>
      </c>
      <c r="G172" s="179" t="s">
        <v>193</v>
      </c>
      <c r="H172" s="181">
        <v>571593.42000000004</v>
      </c>
      <c r="I172" s="181">
        <v>373696.77</v>
      </c>
      <c r="J172" s="181">
        <v>571593.42000000004</v>
      </c>
      <c r="K172" s="181">
        <v>373696.77</v>
      </c>
      <c r="L172" s="179" t="s">
        <v>124</v>
      </c>
      <c r="M172" s="179" t="s">
        <v>124</v>
      </c>
      <c r="N172" s="179" t="s">
        <v>457</v>
      </c>
      <c r="O172" s="179" t="s">
        <v>458</v>
      </c>
      <c r="P172" s="179" t="s">
        <v>124</v>
      </c>
      <c r="Q172" s="179" t="s">
        <v>124</v>
      </c>
      <c r="R172" s="179" t="s">
        <v>124</v>
      </c>
      <c r="S172" s="179" t="s">
        <v>124</v>
      </c>
      <c r="T172" s="179" t="s">
        <v>134</v>
      </c>
      <c r="U172" s="179" t="s">
        <v>515</v>
      </c>
      <c r="V172" s="179" t="s">
        <v>415</v>
      </c>
      <c r="W172" s="179" t="s">
        <v>106</v>
      </c>
      <c r="X172" s="291"/>
      <c r="Y172" s="292"/>
      <c r="Z172" s="291"/>
      <c r="AA172" s="292"/>
      <c r="AB172" s="179" t="s">
        <v>97</v>
      </c>
      <c r="AC172" s="179"/>
      <c r="AD172" s="293"/>
      <c r="AE172" s="211"/>
      <c r="AF172" s="212"/>
      <c r="AG172" s="213"/>
      <c r="AH172" s="214"/>
      <c r="AI172" s="215"/>
      <c r="AJ172" s="212"/>
      <c r="AK172" s="213"/>
      <c r="AL172" s="216"/>
      <c r="AM172" s="217"/>
      <c r="AN172" s="218"/>
      <c r="AO172" s="287"/>
      <c r="AP172" s="218"/>
      <c r="AQ172" s="116"/>
      <c r="AR172" s="284" t="str">
        <f t="shared" si="43"/>
        <v/>
      </c>
      <c r="AS172" s="16" t="str">
        <f t="shared" si="44"/>
        <v/>
      </c>
      <c r="AT172" s="33" t="str">
        <f t="shared" si="45"/>
        <v/>
      </c>
      <c r="AU172" s="285" t="str">
        <f t="shared" si="46"/>
        <v/>
      </c>
      <c r="AV172" s="16" t="str">
        <f t="shared" si="47"/>
        <v/>
      </c>
      <c r="AW172" s="42" t="str">
        <f t="shared" si="48"/>
        <v/>
      </c>
      <c r="AX172" s="284" t="str">
        <f t="shared" si="49"/>
        <v/>
      </c>
      <c r="AY172" s="16" t="str">
        <f t="shared" si="50"/>
        <v/>
      </c>
      <c r="AZ172" s="33" t="str">
        <f t="shared" si="51"/>
        <v/>
      </c>
      <c r="BA172" s="119"/>
      <c r="BF172" s="38" t="str">
        <f t="shared" si="52"/>
        <v>Afectat sau NU?</v>
      </c>
      <c r="BG172" s="16" t="str">
        <f t="shared" si="53"/>
        <v>-</v>
      </c>
      <c r="BH172" s="33" t="str">
        <f t="shared" si="54"/>
        <v>-</v>
      </c>
      <c r="BI172" s="43" t="str">
        <f t="shared" si="55"/>
        <v>Afectat sau NU?</v>
      </c>
      <c r="BJ172" s="16" t="str">
        <f t="shared" si="56"/>
        <v>-</v>
      </c>
      <c r="BK172" s="42" t="str">
        <f t="shared" si="57"/>
        <v>-</v>
      </c>
      <c r="BL172" s="38" t="str">
        <f t="shared" si="58"/>
        <v>Afectat sau NU?</v>
      </c>
      <c r="BM172" s="16" t="str">
        <f t="shared" si="59"/>
        <v>-</v>
      </c>
      <c r="BN172" s="33" t="str">
        <f t="shared" si="60"/>
        <v>-</v>
      </c>
      <c r="BP172" s="116"/>
    </row>
    <row r="173" spans="1:68" ht="90" customHeight="1" thickBot="1" x14ac:dyDescent="0.3">
      <c r="A173" s="134">
        <f t="shared" si="61"/>
        <v>158</v>
      </c>
      <c r="B173" s="127" t="s">
        <v>124</v>
      </c>
      <c r="C173" s="127" t="s">
        <v>85</v>
      </c>
      <c r="D173" s="153" t="s">
        <v>459</v>
      </c>
      <c r="E173" s="127">
        <v>151905</v>
      </c>
      <c r="F173" s="127" t="s">
        <v>471</v>
      </c>
      <c r="G173" s="127" t="s">
        <v>461</v>
      </c>
      <c r="H173" s="65">
        <v>543744.14</v>
      </c>
      <c r="I173" s="65">
        <v>321212.96000000002</v>
      </c>
      <c r="J173" s="65">
        <v>543274.56999999995</v>
      </c>
      <c r="K173" s="65">
        <v>310044.62</v>
      </c>
      <c r="L173" s="127" t="s">
        <v>124</v>
      </c>
      <c r="M173" s="127" t="s">
        <v>124</v>
      </c>
      <c r="N173" s="127" t="s">
        <v>462</v>
      </c>
      <c r="O173" s="127" t="s">
        <v>460</v>
      </c>
      <c r="P173" s="127" t="s">
        <v>124</v>
      </c>
      <c r="Q173" s="127" t="s">
        <v>124</v>
      </c>
      <c r="R173" s="127" t="s">
        <v>124</v>
      </c>
      <c r="S173" s="127" t="s">
        <v>124</v>
      </c>
      <c r="T173" s="127" t="s">
        <v>134</v>
      </c>
      <c r="U173" s="127" t="s">
        <v>534</v>
      </c>
      <c r="V173" s="67" t="s">
        <v>454</v>
      </c>
      <c r="W173" s="127" t="s">
        <v>106</v>
      </c>
      <c r="X173" s="135"/>
      <c r="Y173" s="136"/>
      <c r="Z173" s="135"/>
      <c r="AA173" s="136"/>
      <c r="AB173" s="127" t="s">
        <v>97</v>
      </c>
      <c r="AC173" s="127"/>
      <c r="AD173" s="125"/>
      <c r="AE173" s="199"/>
      <c r="AF173" s="196"/>
      <c r="AG173" s="197"/>
      <c r="AH173" s="198"/>
      <c r="AI173" s="199"/>
      <c r="AJ173" s="196"/>
      <c r="AK173" s="197"/>
      <c r="AL173" s="200"/>
      <c r="AM173" s="201"/>
      <c r="AN173" s="202"/>
      <c r="AO173" s="286"/>
      <c r="AP173" s="202"/>
      <c r="AQ173" s="116"/>
      <c r="AR173" s="160" t="str">
        <f t="shared" si="43"/>
        <v/>
      </c>
      <c r="AS173" s="161" t="str">
        <f t="shared" si="44"/>
        <v/>
      </c>
      <c r="AT173" s="162" t="str">
        <f t="shared" si="45"/>
        <v/>
      </c>
      <c r="AU173" s="163" t="str">
        <f t="shared" si="46"/>
        <v/>
      </c>
      <c r="AV173" s="161" t="str">
        <f t="shared" si="47"/>
        <v/>
      </c>
      <c r="AW173" s="164" t="str">
        <f t="shared" si="48"/>
        <v/>
      </c>
      <c r="AX173" s="160" t="str">
        <f t="shared" si="49"/>
        <v/>
      </c>
      <c r="AY173" s="161" t="str">
        <f t="shared" si="50"/>
        <v/>
      </c>
      <c r="AZ173" s="162" t="str">
        <f t="shared" si="51"/>
        <v/>
      </c>
      <c r="BA173" s="119"/>
      <c r="BF173" s="172" t="str">
        <f t="shared" si="52"/>
        <v>Afectat sau NU?</v>
      </c>
      <c r="BG173" s="161" t="str">
        <f t="shared" si="53"/>
        <v>-</v>
      </c>
      <c r="BH173" s="162" t="str">
        <f t="shared" si="54"/>
        <v>-</v>
      </c>
      <c r="BI173" s="677" t="str">
        <f t="shared" si="55"/>
        <v>Afectat sau NU?</v>
      </c>
      <c r="BJ173" s="161" t="str">
        <f t="shared" si="56"/>
        <v>-</v>
      </c>
      <c r="BK173" s="164" t="str">
        <f t="shared" si="57"/>
        <v>-</v>
      </c>
      <c r="BL173" s="172" t="str">
        <f t="shared" si="58"/>
        <v>Afectat sau NU?</v>
      </c>
      <c r="BM173" s="161" t="str">
        <f t="shared" si="59"/>
        <v>-</v>
      </c>
      <c r="BN173" s="162" t="str">
        <f t="shared" si="60"/>
        <v>-</v>
      </c>
      <c r="BP173" s="116"/>
    </row>
    <row r="174" spans="1:68" ht="43.5" customHeight="1" thickBot="1" x14ac:dyDescent="0.3">
      <c r="A174" s="296">
        <f t="shared" si="61"/>
        <v>159</v>
      </c>
      <c r="B174" s="297" t="s">
        <v>124</v>
      </c>
      <c r="C174" s="297" t="s">
        <v>85</v>
      </c>
      <c r="D174" s="298" t="s">
        <v>459</v>
      </c>
      <c r="E174" s="297">
        <v>104225</v>
      </c>
      <c r="F174" s="297" t="s">
        <v>463</v>
      </c>
      <c r="G174" s="297" t="s">
        <v>166</v>
      </c>
      <c r="H174" s="299">
        <v>543744.14</v>
      </c>
      <c r="I174" s="299">
        <v>321212.96000000002</v>
      </c>
      <c r="J174" s="299">
        <v>543274.56999999995</v>
      </c>
      <c r="K174" s="299">
        <v>310044.62</v>
      </c>
      <c r="L174" s="297" t="s">
        <v>124</v>
      </c>
      <c r="M174" s="297" t="s">
        <v>124</v>
      </c>
      <c r="N174" s="297" t="s">
        <v>464</v>
      </c>
      <c r="O174" s="297" t="s">
        <v>465</v>
      </c>
      <c r="P174" s="297" t="s">
        <v>124</v>
      </c>
      <c r="Q174" s="297" t="s">
        <v>124</v>
      </c>
      <c r="R174" s="297" t="s">
        <v>124</v>
      </c>
      <c r="S174" s="297" t="s">
        <v>124</v>
      </c>
      <c r="T174" s="297" t="s">
        <v>134</v>
      </c>
      <c r="U174" s="297" t="s">
        <v>554</v>
      </c>
      <c r="V174" s="86" t="s">
        <v>466</v>
      </c>
      <c r="W174" s="297" t="s">
        <v>106</v>
      </c>
      <c r="X174" s="300"/>
      <c r="Y174" s="301"/>
      <c r="Z174" s="300"/>
      <c r="AA174" s="301"/>
      <c r="AB174" s="297" t="s">
        <v>97</v>
      </c>
      <c r="AC174" s="297"/>
      <c r="AD174" s="302"/>
      <c r="AE174" s="311"/>
      <c r="AF174" s="312"/>
      <c r="AG174" s="313"/>
      <c r="AH174" s="314"/>
      <c r="AI174" s="336"/>
      <c r="AJ174" s="312"/>
      <c r="AK174" s="313"/>
      <c r="AL174" s="315"/>
      <c r="AM174" s="319"/>
      <c r="AN174" s="320"/>
      <c r="AO174" s="321"/>
      <c r="AP174" s="320"/>
      <c r="AQ174" s="116"/>
      <c r="AR174" s="165" t="str">
        <f t="shared" si="43"/>
        <v/>
      </c>
      <c r="AS174" s="166" t="str">
        <f t="shared" si="44"/>
        <v/>
      </c>
      <c r="AT174" s="167" t="str">
        <f t="shared" si="45"/>
        <v/>
      </c>
      <c r="AU174" s="168" t="str">
        <f t="shared" si="46"/>
        <v/>
      </c>
      <c r="AV174" s="166" t="str">
        <f t="shared" si="47"/>
        <v/>
      </c>
      <c r="AW174" s="169" t="str">
        <f t="shared" si="48"/>
        <v/>
      </c>
      <c r="AX174" s="165" t="str">
        <f t="shared" si="49"/>
        <v/>
      </c>
      <c r="AY174" s="166" t="str">
        <f t="shared" si="50"/>
        <v/>
      </c>
      <c r="AZ174" s="167" t="str">
        <f t="shared" si="51"/>
        <v/>
      </c>
      <c r="BA174" s="119"/>
      <c r="BF174" s="173" t="str">
        <f t="shared" si="52"/>
        <v>Afectat sau NU?</v>
      </c>
      <c r="BG174" s="166" t="str">
        <f t="shared" si="53"/>
        <v>-</v>
      </c>
      <c r="BH174" s="167" t="str">
        <f t="shared" si="54"/>
        <v>-</v>
      </c>
      <c r="BI174" s="174" t="str">
        <f t="shared" si="55"/>
        <v>Afectat sau NU?</v>
      </c>
      <c r="BJ174" s="166" t="str">
        <f t="shared" si="56"/>
        <v>-</v>
      </c>
      <c r="BK174" s="169" t="str">
        <f t="shared" si="57"/>
        <v>-</v>
      </c>
      <c r="BL174" s="173" t="str">
        <f t="shared" si="58"/>
        <v>Afectat sau NU?</v>
      </c>
      <c r="BM174" s="166" t="str">
        <f t="shared" si="59"/>
        <v>-</v>
      </c>
      <c r="BN174" s="167" t="str">
        <f t="shared" si="60"/>
        <v>-</v>
      </c>
      <c r="BP174" s="116"/>
    </row>
    <row r="175" spans="1:68" ht="102" x14ac:dyDescent="0.25">
      <c r="A175" s="134">
        <f t="shared" si="61"/>
        <v>160</v>
      </c>
      <c r="B175" s="127" t="s">
        <v>124</v>
      </c>
      <c r="C175" s="127" t="s">
        <v>85</v>
      </c>
      <c r="D175" s="153" t="s">
        <v>472</v>
      </c>
      <c r="E175" s="127">
        <v>135949</v>
      </c>
      <c r="F175" s="127" t="s">
        <v>467</v>
      </c>
      <c r="G175" s="127" t="s">
        <v>193</v>
      </c>
      <c r="H175" s="65">
        <v>591733.46</v>
      </c>
      <c r="I175" s="65">
        <v>384306.79</v>
      </c>
      <c r="J175" s="65">
        <v>591733.46</v>
      </c>
      <c r="K175" s="65">
        <v>384306.79</v>
      </c>
      <c r="L175" s="127" t="s">
        <v>124</v>
      </c>
      <c r="M175" s="127" t="s">
        <v>124</v>
      </c>
      <c r="N175" s="127" t="s">
        <v>468</v>
      </c>
      <c r="O175" s="127" t="s">
        <v>467</v>
      </c>
      <c r="P175" s="127" t="s">
        <v>124</v>
      </c>
      <c r="Q175" s="127" t="s">
        <v>124</v>
      </c>
      <c r="R175" s="127" t="s">
        <v>124</v>
      </c>
      <c r="S175" s="127" t="s">
        <v>124</v>
      </c>
      <c r="T175" s="127" t="s">
        <v>134</v>
      </c>
      <c r="U175" s="127" t="s">
        <v>515</v>
      </c>
      <c r="V175" s="127" t="s">
        <v>415</v>
      </c>
      <c r="W175" s="127" t="s">
        <v>106</v>
      </c>
      <c r="X175" s="135"/>
      <c r="Y175" s="136"/>
      <c r="Z175" s="135"/>
      <c r="AA175" s="136"/>
      <c r="AB175" s="127" t="s">
        <v>97</v>
      </c>
      <c r="AC175" s="127"/>
      <c r="AD175" s="125"/>
      <c r="AE175" s="199"/>
      <c r="AF175" s="196"/>
      <c r="AG175" s="197"/>
      <c r="AH175" s="198"/>
      <c r="AI175" s="199"/>
      <c r="AJ175" s="196"/>
      <c r="AK175" s="197"/>
      <c r="AL175" s="200"/>
      <c r="AM175" s="201"/>
      <c r="AN175" s="202"/>
      <c r="AO175" s="286"/>
      <c r="AP175" s="202"/>
      <c r="AQ175" s="116"/>
      <c r="AR175" s="160" t="str">
        <f t="shared" si="43"/>
        <v/>
      </c>
      <c r="AS175" s="161" t="str">
        <f t="shared" si="44"/>
        <v/>
      </c>
      <c r="AT175" s="162" t="str">
        <f t="shared" si="45"/>
        <v/>
      </c>
      <c r="AU175" s="163" t="str">
        <f t="shared" si="46"/>
        <v/>
      </c>
      <c r="AV175" s="161" t="str">
        <f t="shared" si="47"/>
        <v/>
      </c>
      <c r="AW175" s="164" t="str">
        <f t="shared" si="48"/>
        <v/>
      </c>
      <c r="AX175" s="160" t="str">
        <f t="shared" si="49"/>
        <v/>
      </c>
      <c r="AY175" s="161" t="str">
        <f t="shared" si="50"/>
        <v/>
      </c>
      <c r="AZ175" s="162" t="str">
        <f t="shared" si="51"/>
        <v/>
      </c>
      <c r="BA175" s="119"/>
      <c r="BF175" s="172" t="str">
        <f t="shared" si="52"/>
        <v>Afectat sau NU?</v>
      </c>
      <c r="BG175" s="161" t="str">
        <f t="shared" si="53"/>
        <v>-</v>
      </c>
      <c r="BH175" s="162" t="str">
        <f t="shared" si="54"/>
        <v>-</v>
      </c>
      <c r="BI175" s="677" t="str">
        <f t="shared" si="55"/>
        <v>Afectat sau NU?</v>
      </c>
      <c r="BJ175" s="161" t="str">
        <f t="shared" si="56"/>
        <v>-</v>
      </c>
      <c r="BK175" s="164" t="str">
        <f t="shared" si="57"/>
        <v>-</v>
      </c>
      <c r="BL175" s="172" t="str">
        <f t="shared" si="58"/>
        <v>Afectat sau NU?</v>
      </c>
      <c r="BM175" s="161" t="str">
        <f t="shared" si="59"/>
        <v>-</v>
      </c>
      <c r="BN175" s="162" t="str">
        <f t="shared" si="60"/>
        <v>-</v>
      </c>
      <c r="BP175" s="116"/>
    </row>
    <row r="176" spans="1:68" ht="102.75" thickBot="1" x14ac:dyDescent="0.3">
      <c r="A176" s="295">
        <f t="shared" si="61"/>
        <v>161</v>
      </c>
      <c r="B176" s="130" t="s">
        <v>124</v>
      </c>
      <c r="C176" s="130" t="s">
        <v>85</v>
      </c>
      <c r="D176" s="131" t="s">
        <v>472</v>
      </c>
      <c r="E176" s="130">
        <v>135949</v>
      </c>
      <c r="F176" s="130" t="s">
        <v>467</v>
      </c>
      <c r="G176" s="130" t="s">
        <v>193</v>
      </c>
      <c r="H176" s="31">
        <v>591733.46</v>
      </c>
      <c r="I176" s="31">
        <v>384306.79</v>
      </c>
      <c r="J176" s="31">
        <v>591733.46</v>
      </c>
      <c r="K176" s="31">
        <v>384306.79</v>
      </c>
      <c r="L176" s="130" t="s">
        <v>124</v>
      </c>
      <c r="M176" s="130" t="s">
        <v>124</v>
      </c>
      <c r="N176" s="130" t="s">
        <v>469</v>
      </c>
      <c r="O176" s="130" t="s">
        <v>470</v>
      </c>
      <c r="P176" s="130" t="s">
        <v>124</v>
      </c>
      <c r="Q176" s="130" t="s">
        <v>124</v>
      </c>
      <c r="R176" s="130" t="s">
        <v>124</v>
      </c>
      <c r="S176" s="130" t="s">
        <v>124</v>
      </c>
      <c r="T176" s="130" t="s">
        <v>134</v>
      </c>
      <c r="U176" s="130" t="s">
        <v>515</v>
      </c>
      <c r="V176" s="130" t="s">
        <v>415</v>
      </c>
      <c r="W176" s="130" t="s">
        <v>106</v>
      </c>
      <c r="X176" s="141"/>
      <c r="Y176" s="142"/>
      <c r="Z176" s="141"/>
      <c r="AA176" s="142"/>
      <c r="AB176" s="130" t="s">
        <v>97</v>
      </c>
      <c r="AC176" s="130"/>
      <c r="AD176" s="144"/>
      <c r="AE176" s="311"/>
      <c r="AF176" s="312"/>
      <c r="AG176" s="313"/>
      <c r="AH176" s="314"/>
      <c r="AI176" s="336"/>
      <c r="AJ176" s="312"/>
      <c r="AK176" s="313"/>
      <c r="AL176" s="315"/>
      <c r="AM176" s="319"/>
      <c r="AN176" s="320"/>
      <c r="AO176" s="321"/>
      <c r="AP176" s="320"/>
      <c r="AQ176" s="116"/>
      <c r="AR176" s="165" t="str">
        <f t="shared" si="43"/>
        <v/>
      </c>
      <c r="AS176" s="166" t="str">
        <f t="shared" si="44"/>
        <v/>
      </c>
      <c r="AT176" s="167" t="str">
        <f t="shared" si="45"/>
        <v/>
      </c>
      <c r="AU176" s="168" t="str">
        <f t="shared" si="46"/>
        <v/>
      </c>
      <c r="AV176" s="166" t="str">
        <f t="shared" si="47"/>
        <v/>
      </c>
      <c r="AW176" s="169" t="str">
        <f t="shared" si="48"/>
        <v/>
      </c>
      <c r="AX176" s="165" t="str">
        <f t="shared" si="49"/>
        <v/>
      </c>
      <c r="AY176" s="166" t="str">
        <f t="shared" si="50"/>
        <v/>
      </c>
      <c r="AZ176" s="167" t="str">
        <f t="shared" si="51"/>
        <v/>
      </c>
      <c r="BA176" s="119"/>
      <c r="BF176" s="173" t="str">
        <f t="shared" si="52"/>
        <v>Afectat sau NU?</v>
      </c>
      <c r="BG176" s="166" t="str">
        <f t="shared" si="53"/>
        <v>-</v>
      </c>
      <c r="BH176" s="167" t="str">
        <f t="shared" si="54"/>
        <v>-</v>
      </c>
      <c r="BI176" s="174" t="str">
        <f t="shared" si="55"/>
        <v>Afectat sau NU?</v>
      </c>
      <c r="BJ176" s="166" t="str">
        <f t="shared" si="56"/>
        <v>-</v>
      </c>
      <c r="BK176" s="169" t="str">
        <f t="shared" si="57"/>
        <v>-</v>
      </c>
      <c r="BL176" s="173" t="str">
        <f t="shared" si="58"/>
        <v>Afectat sau NU?</v>
      </c>
      <c r="BM176" s="166" t="str">
        <f t="shared" si="59"/>
        <v>-</v>
      </c>
      <c r="BN176" s="167" t="str">
        <f t="shared" ref="BN176:BN212" si="62">IF(C176="X",IF(AN176="DA",LEN(TRIM(V176))-LEN(SUBSTITUTE(V176,CHAR(44),""))+1+LEN(TRIM(U176))-LEN(SUBSTITUTE(U176,CHAR(44),""))+1,"-"),"")</f>
        <v>-</v>
      </c>
      <c r="BP176" s="116"/>
    </row>
    <row r="177" spans="1:68" ht="128.25" thickBot="1" x14ac:dyDescent="0.3">
      <c r="A177" s="295">
        <f t="shared" si="61"/>
        <v>162</v>
      </c>
      <c r="B177" s="130" t="s">
        <v>85</v>
      </c>
      <c r="C177" s="130" t="s">
        <v>124</v>
      </c>
      <c r="D177" s="348" t="s">
        <v>481</v>
      </c>
      <c r="E177" s="130">
        <v>155289</v>
      </c>
      <c r="F177" s="130" t="s">
        <v>482</v>
      </c>
      <c r="G177" s="130" t="s">
        <v>483</v>
      </c>
      <c r="H177" s="31">
        <v>213312</v>
      </c>
      <c r="I177" s="31">
        <v>480707</v>
      </c>
      <c r="J177" s="31">
        <v>213312</v>
      </c>
      <c r="K177" s="31">
        <v>480707</v>
      </c>
      <c r="L177" s="130" t="s">
        <v>124</v>
      </c>
      <c r="M177" s="130" t="s">
        <v>124</v>
      </c>
      <c r="N177" s="130" t="s">
        <v>484</v>
      </c>
      <c r="O177" s="130" t="s">
        <v>482</v>
      </c>
      <c r="P177" s="130" t="s">
        <v>124</v>
      </c>
      <c r="Q177" s="130" t="s">
        <v>124</v>
      </c>
      <c r="R177" s="130" t="s">
        <v>124</v>
      </c>
      <c r="S177" s="130" t="s">
        <v>124</v>
      </c>
      <c r="T177" s="130" t="s">
        <v>134</v>
      </c>
      <c r="U177" s="130" t="s">
        <v>485</v>
      </c>
      <c r="V177" s="130" t="s">
        <v>486</v>
      </c>
      <c r="W177" s="130" t="s">
        <v>124</v>
      </c>
      <c r="X177" s="141">
        <v>43739</v>
      </c>
      <c r="Y177" s="142">
        <v>0.4236111111111111</v>
      </c>
      <c r="Z177" s="141">
        <v>43739</v>
      </c>
      <c r="AA177" s="142">
        <v>0.58333333333333337</v>
      </c>
      <c r="AB177" s="130" t="s">
        <v>93</v>
      </c>
      <c r="AC177" s="130" t="s">
        <v>478</v>
      </c>
      <c r="AD177" s="144" t="s">
        <v>124</v>
      </c>
      <c r="AE177" s="340">
        <v>43739</v>
      </c>
      <c r="AF177" s="341">
        <v>0.4236111111111111</v>
      </c>
      <c r="AG177" s="342">
        <v>43739</v>
      </c>
      <c r="AH177" s="343">
        <v>0.45833333333333331</v>
      </c>
      <c r="AI177" s="344">
        <v>43739</v>
      </c>
      <c r="AJ177" s="341">
        <v>0.44375000000000003</v>
      </c>
      <c r="AK177" s="342">
        <v>43739</v>
      </c>
      <c r="AL177" s="345">
        <v>0.43402777777777773</v>
      </c>
      <c r="AM177" s="346" t="s">
        <v>487</v>
      </c>
      <c r="AN177" s="347" t="s">
        <v>480</v>
      </c>
      <c r="AO177" s="321"/>
      <c r="AP177" s="320"/>
      <c r="AQ177" s="116"/>
      <c r="AR177" s="165">
        <f t="shared" si="43"/>
        <v>0.25000000011641532</v>
      </c>
      <c r="AS177" s="166">
        <f t="shared" si="44"/>
        <v>1</v>
      </c>
      <c r="AT177" s="167">
        <f t="shared" si="45"/>
        <v>1</v>
      </c>
      <c r="AU177" s="168">
        <f t="shared" si="46"/>
        <v>0.48333333333721384</v>
      </c>
      <c r="AV177" s="166">
        <f t="shared" si="47"/>
        <v>40</v>
      </c>
      <c r="AW177" s="169">
        <f t="shared" si="48"/>
        <v>40</v>
      </c>
      <c r="AX177" s="165">
        <f t="shared" si="49"/>
        <v>0.8333333334303461</v>
      </c>
      <c r="AY177" s="166">
        <f t="shared" si="50"/>
        <v>0</v>
      </c>
      <c r="AZ177" s="167">
        <f t="shared" si="51"/>
        <v>0</v>
      </c>
      <c r="BA177" s="119"/>
      <c r="BF177" s="173" t="str">
        <f t="shared" si="52"/>
        <v/>
      </c>
      <c r="BG177" s="166" t="str">
        <f t="shared" si="53"/>
        <v/>
      </c>
      <c r="BH177" s="167" t="str">
        <f t="shared" si="54"/>
        <v/>
      </c>
      <c r="BI177" s="174" t="str">
        <f t="shared" si="55"/>
        <v/>
      </c>
      <c r="BJ177" s="166" t="str">
        <f t="shared" si="56"/>
        <v/>
      </c>
      <c r="BK177" s="169" t="str">
        <f t="shared" si="57"/>
        <v/>
      </c>
      <c r="BL177" s="173" t="str">
        <f t="shared" si="58"/>
        <v/>
      </c>
      <c r="BM177" s="166" t="str">
        <f t="shared" si="59"/>
        <v/>
      </c>
      <c r="BN177" s="167" t="str">
        <f t="shared" si="62"/>
        <v/>
      </c>
      <c r="BP177" s="116"/>
    </row>
    <row r="178" spans="1:68" ht="39" thickBot="1" x14ac:dyDescent="0.3">
      <c r="A178" s="295">
        <f t="shared" si="61"/>
        <v>163</v>
      </c>
      <c r="B178" s="130" t="s">
        <v>85</v>
      </c>
      <c r="C178" s="130" t="s">
        <v>124</v>
      </c>
      <c r="D178" s="131" t="s">
        <v>474</v>
      </c>
      <c r="E178" s="130">
        <v>72418</v>
      </c>
      <c r="F178" s="130" t="s">
        <v>122</v>
      </c>
      <c r="G178" s="130" t="s">
        <v>123</v>
      </c>
      <c r="H178" s="31">
        <v>404868.97</v>
      </c>
      <c r="I178" s="31">
        <v>317927.2</v>
      </c>
      <c r="J178" s="31">
        <v>404868.97</v>
      </c>
      <c r="K178" s="31">
        <v>317927.2</v>
      </c>
      <c r="L178" s="130" t="s">
        <v>124</v>
      </c>
      <c r="M178" s="130" t="s">
        <v>124</v>
      </c>
      <c r="N178" s="130" t="s">
        <v>124</v>
      </c>
      <c r="O178" s="130" t="s">
        <v>124</v>
      </c>
      <c r="P178" s="130" t="s">
        <v>125</v>
      </c>
      <c r="Q178" s="130" t="s">
        <v>475</v>
      </c>
      <c r="R178" s="130" t="s">
        <v>124</v>
      </c>
      <c r="S178" s="130" t="s">
        <v>124</v>
      </c>
      <c r="T178" s="130" t="s">
        <v>127</v>
      </c>
      <c r="U178" s="130" t="s">
        <v>477</v>
      </c>
      <c r="V178" s="130" t="s">
        <v>476</v>
      </c>
      <c r="W178" s="130" t="s">
        <v>124</v>
      </c>
      <c r="X178" s="141">
        <v>43747</v>
      </c>
      <c r="Y178" s="142">
        <v>0.3659722222222222</v>
      </c>
      <c r="Z178" s="141">
        <v>43747</v>
      </c>
      <c r="AA178" s="142">
        <v>0.83333333333333337</v>
      </c>
      <c r="AB178" s="130" t="s">
        <v>96</v>
      </c>
      <c r="AC178" s="130" t="s">
        <v>478</v>
      </c>
      <c r="AD178" s="144" t="s">
        <v>124</v>
      </c>
      <c r="AE178" s="340">
        <v>43747</v>
      </c>
      <c r="AF178" s="341">
        <v>0.3659722222222222</v>
      </c>
      <c r="AG178" s="342">
        <v>43747</v>
      </c>
      <c r="AH178" s="343">
        <v>0.61805555555555558</v>
      </c>
      <c r="AI178" s="344">
        <v>43747</v>
      </c>
      <c r="AJ178" s="341">
        <v>0.3923611111111111</v>
      </c>
      <c r="AK178" s="342">
        <v>43747</v>
      </c>
      <c r="AL178" s="345">
        <v>0.3833333333333333</v>
      </c>
      <c r="AM178" s="346" t="s">
        <v>479</v>
      </c>
      <c r="AN178" s="347" t="s">
        <v>480</v>
      </c>
      <c r="AO178" s="321"/>
      <c r="AP178" s="320"/>
      <c r="AQ178" s="116"/>
      <c r="AR178" s="165">
        <f t="shared" si="43"/>
        <v>0.41666666662786156</v>
      </c>
      <c r="AS178" s="166">
        <f t="shared" si="44"/>
        <v>1</v>
      </c>
      <c r="AT178" s="167">
        <f t="shared" si="45"/>
        <v>1</v>
      </c>
      <c r="AU178" s="168">
        <f t="shared" si="46"/>
        <v>0.63333333330228925</v>
      </c>
      <c r="AV178" s="166">
        <f t="shared" si="47"/>
        <v>11</v>
      </c>
      <c r="AW178" s="169">
        <f t="shared" si="48"/>
        <v>11</v>
      </c>
      <c r="AX178" s="165">
        <f t="shared" si="49"/>
        <v>6.0499999999883585</v>
      </c>
      <c r="AY178" s="166">
        <f t="shared" si="50"/>
        <v>0</v>
      </c>
      <c r="AZ178" s="167">
        <f t="shared" si="51"/>
        <v>0</v>
      </c>
      <c r="BA178" s="119"/>
      <c r="BF178" s="173" t="str">
        <f t="shared" si="52"/>
        <v/>
      </c>
      <c r="BG178" s="166" t="str">
        <f t="shared" si="53"/>
        <v/>
      </c>
      <c r="BH178" s="167" t="str">
        <f t="shared" si="54"/>
        <v/>
      </c>
      <c r="BI178" s="174" t="str">
        <f t="shared" si="55"/>
        <v/>
      </c>
      <c r="BJ178" s="166" t="str">
        <f t="shared" si="56"/>
        <v/>
      </c>
      <c r="BK178" s="169" t="str">
        <f t="shared" si="57"/>
        <v/>
      </c>
      <c r="BL178" s="173" t="str">
        <f t="shared" si="58"/>
        <v/>
      </c>
      <c r="BM178" s="166" t="str">
        <f t="shared" si="59"/>
        <v/>
      </c>
      <c r="BN178" s="167" t="str">
        <f t="shared" si="62"/>
        <v/>
      </c>
      <c r="BP178" s="116"/>
    </row>
    <row r="179" spans="1:68" ht="77.25" thickBot="1" x14ac:dyDescent="0.3">
      <c r="A179" s="296">
        <f t="shared" si="61"/>
        <v>164</v>
      </c>
      <c r="B179" s="297" t="s">
        <v>85</v>
      </c>
      <c r="C179" s="297" t="s">
        <v>124</v>
      </c>
      <c r="D179" s="298" t="s">
        <v>488</v>
      </c>
      <c r="E179" s="297">
        <v>158029</v>
      </c>
      <c r="F179" s="297" t="s">
        <v>489</v>
      </c>
      <c r="G179" s="297" t="s">
        <v>483</v>
      </c>
      <c r="H179" s="299">
        <v>106237</v>
      </c>
      <c r="I179" s="299">
        <v>502974</v>
      </c>
      <c r="J179" s="299">
        <v>106237</v>
      </c>
      <c r="K179" s="299">
        <v>502974</v>
      </c>
      <c r="L179" s="297" t="s">
        <v>124</v>
      </c>
      <c r="M179" s="297" t="s">
        <v>124</v>
      </c>
      <c r="N179" s="297" t="s">
        <v>490</v>
      </c>
      <c r="O179" s="297" t="s">
        <v>489</v>
      </c>
      <c r="P179" s="297" t="s">
        <v>124</v>
      </c>
      <c r="Q179" s="297" t="s">
        <v>124</v>
      </c>
      <c r="R179" s="297" t="s">
        <v>124</v>
      </c>
      <c r="S179" s="297" t="s">
        <v>124</v>
      </c>
      <c r="T179" s="297" t="s">
        <v>134</v>
      </c>
      <c r="U179" s="297" t="s">
        <v>492</v>
      </c>
      <c r="V179" s="297" t="s">
        <v>491</v>
      </c>
      <c r="W179" s="297" t="s">
        <v>124</v>
      </c>
      <c r="X179" s="300">
        <v>43760</v>
      </c>
      <c r="Y179" s="301">
        <v>0.41666666666666669</v>
      </c>
      <c r="Z179" s="300">
        <v>43760</v>
      </c>
      <c r="AA179" s="301">
        <v>0.47916666666666669</v>
      </c>
      <c r="AB179" s="297" t="s">
        <v>93</v>
      </c>
      <c r="AC179" s="297" t="s">
        <v>478</v>
      </c>
      <c r="AD179" s="302" t="s">
        <v>124</v>
      </c>
      <c r="AE179" s="340">
        <v>43760</v>
      </c>
      <c r="AF179" s="341">
        <v>0.41666666666666669</v>
      </c>
      <c r="AG179" s="342">
        <v>43760</v>
      </c>
      <c r="AH179" s="343">
        <v>0.4375</v>
      </c>
      <c r="AI179" s="344">
        <v>43760</v>
      </c>
      <c r="AJ179" s="341">
        <v>0.43472222222222223</v>
      </c>
      <c r="AK179" s="342">
        <v>43760</v>
      </c>
      <c r="AL179" s="345">
        <v>0.42777777777777781</v>
      </c>
      <c r="AM179" s="346" t="s">
        <v>493</v>
      </c>
      <c r="AN179" s="347" t="s">
        <v>480</v>
      </c>
      <c r="AO179" s="321"/>
      <c r="AP179" s="320"/>
      <c r="AQ179" s="116"/>
      <c r="AR179" s="165">
        <f t="shared" si="43"/>
        <v>0.26666666666278616</v>
      </c>
      <c r="AS179" s="166">
        <f t="shared" si="44"/>
        <v>1</v>
      </c>
      <c r="AT179" s="167">
        <f t="shared" si="45"/>
        <v>1</v>
      </c>
      <c r="AU179" s="168">
        <f t="shared" si="46"/>
        <v>0.43333333334885538</v>
      </c>
      <c r="AV179" s="166">
        <f t="shared" si="47"/>
        <v>20</v>
      </c>
      <c r="AW179" s="169">
        <f t="shared" si="48"/>
        <v>20</v>
      </c>
      <c r="AX179" s="165">
        <f t="shared" si="49"/>
        <v>0.50000000005820766</v>
      </c>
      <c r="AY179" s="166">
        <f t="shared" si="50"/>
        <v>0</v>
      </c>
      <c r="AZ179" s="167">
        <f t="shared" si="51"/>
        <v>0</v>
      </c>
      <c r="BA179" s="119"/>
      <c r="BF179" s="173" t="str">
        <f t="shared" si="52"/>
        <v/>
      </c>
      <c r="BG179" s="166" t="str">
        <f t="shared" si="53"/>
        <v/>
      </c>
      <c r="BH179" s="167" t="str">
        <f t="shared" si="54"/>
        <v/>
      </c>
      <c r="BI179" s="174" t="str">
        <f t="shared" si="55"/>
        <v/>
      </c>
      <c r="BJ179" s="166" t="str">
        <f t="shared" si="56"/>
        <v/>
      </c>
      <c r="BK179" s="169" t="str">
        <f t="shared" si="57"/>
        <v/>
      </c>
      <c r="BL179" s="173" t="str">
        <f t="shared" si="58"/>
        <v/>
      </c>
      <c r="BM179" s="166" t="str">
        <f t="shared" si="59"/>
        <v/>
      </c>
      <c r="BN179" s="167" t="str">
        <f t="shared" si="62"/>
        <v/>
      </c>
      <c r="BP179" s="116"/>
    </row>
    <row r="180" spans="1:68" ht="141" thickBot="1" x14ac:dyDescent="0.3">
      <c r="A180" s="134">
        <f t="shared" si="61"/>
        <v>165</v>
      </c>
      <c r="B180" s="127" t="s">
        <v>85</v>
      </c>
      <c r="C180" s="127" t="s">
        <v>124</v>
      </c>
      <c r="D180" s="153" t="s">
        <v>494</v>
      </c>
      <c r="E180" s="127">
        <v>56853</v>
      </c>
      <c r="F180" s="127" t="s">
        <v>495</v>
      </c>
      <c r="G180" s="127" t="s">
        <v>91</v>
      </c>
      <c r="H180" s="65">
        <v>422564.66</v>
      </c>
      <c r="I180" s="65">
        <v>573752.26</v>
      </c>
      <c r="J180" s="65">
        <v>422564.66</v>
      </c>
      <c r="K180" s="65">
        <v>573752.26</v>
      </c>
      <c r="L180" s="127" t="s">
        <v>124</v>
      </c>
      <c r="M180" s="127" t="s">
        <v>124</v>
      </c>
      <c r="N180" s="127" t="s">
        <v>496</v>
      </c>
      <c r="O180" s="127" t="s">
        <v>506</v>
      </c>
      <c r="P180" s="127" t="s">
        <v>124</v>
      </c>
      <c r="Q180" s="127" t="s">
        <v>124</v>
      </c>
      <c r="R180" s="127" t="s">
        <v>124</v>
      </c>
      <c r="S180" s="127" t="s">
        <v>124</v>
      </c>
      <c r="T180" s="127" t="s">
        <v>134</v>
      </c>
      <c r="U180" s="127" t="s">
        <v>497</v>
      </c>
      <c r="V180" s="127" t="s">
        <v>486</v>
      </c>
      <c r="W180" s="127" t="s">
        <v>124</v>
      </c>
      <c r="X180" s="135">
        <v>43762</v>
      </c>
      <c r="Y180" s="136">
        <v>0.33333333333333331</v>
      </c>
      <c r="Z180" s="135">
        <v>43762</v>
      </c>
      <c r="AA180" s="136">
        <v>0.70833333333333337</v>
      </c>
      <c r="AB180" s="127" t="s">
        <v>91</v>
      </c>
      <c r="AC180" s="127" t="s">
        <v>478</v>
      </c>
      <c r="AD180" s="125" t="s">
        <v>124</v>
      </c>
      <c r="AE180" s="349">
        <v>43762</v>
      </c>
      <c r="AF180" s="350">
        <v>0.33333333333333331</v>
      </c>
      <c r="AG180" s="351">
        <v>43762</v>
      </c>
      <c r="AH180" s="352">
        <v>0.69652777777777775</v>
      </c>
      <c r="AI180" s="349">
        <v>43762</v>
      </c>
      <c r="AJ180" s="350">
        <v>0.35347222222222219</v>
      </c>
      <c r="AK180" s="351">
        <v>43762</v>
      </c>
      <c r="AL180" s="353">
        <v>0.3347222222222222</v>
      </c>
      <c r="AM180" s="354" t="s">
        <v>498</v>
      </c>
      <c r="AN180" s="355" t="s">
        <v>480</v>
      </c>
      <c r="AO180" s="281"/>
      <c r="AP180" s="202"/>
      <c r="AQ180" s="116"/>
      <c r="AR180" s="160">
        <f t="shared" si="43"/>
        <v>3.3333333267364651E-2</v>
      </c>
      <c r="AS180" s="161">
        <f t="shared" si="44"/>
        <v>1</v>
      </c>
      <c r="AT180" s="162">
        <f t="shared" si="45"/>
        <v>1</v>
      </c>
      <c r="AU180" s="163">
        <f t="shared" si="46"/>
        <v>0.48333333333721384</v>
      </c>
      <c r="AV180" s="161">
        <f t="shared" si="47"/>
        <v>41</v>
      </c>
      <c r="AW180" s="164">
        <f t="shared" si="48"/>
        <v>41</v>
      </c>
      <c r="AX180" s="160">
        <f t="shared" si="49"/>
        <v>8.71666666661622</v>
      </c>
      <c r="AY180" s="161">
        <f t="shared" si="50"/>
        <v>0</v>
      </c>
      <c r="AZ180" s="162">
        <f t="shared" si="51"/>
        <v>0</v>
      </c>
      <c r="BA180" s="119"/>
      <c r="BF180" s="172" t="str">
        <f t="shared" si="52"/>
        <v/>
      </c>
      <c r="BG180" s="161" t="str">
        <f t="shared" si="53"/>
        <v/>
      </c>
      <c r="BH180" s="162" t="str">
        <f t="shared" si="54"/>
        <v/>
      </c>
      <c r="BI180" s="677" t="str">
        <f t="shared" si="55"/>
        <v/>
      </c>
      <c r="BJ180" s="161" t="str">
        <f t="shared" si="56"/>
        <v/>
      </c>
      <c r="BK180" s="164" t="str">
        <f t="shared" si="57"/>
        <v/>
      </c>
      <c r="BL180" s="172" t="str">
        <f t="shared" si="58"/>
        <v/>
      </c>
      <c r="BM180" s="161" t="str">
        <f t="shared" si="59"/>
        <v/>
      </c>
      <c r="BN180" s="162" t="str">
        <f t="shared" si="62"/>
        <v/>
      </c>
      <c r="BP180" s="116"/>
    </row>
    <row r="181" spans="1:68" ht="140.25" x14ac:dyDescent="0.25">
      <c r="A181" s="294">
        <f t="shared" si="61"/>
        <v>166</v>
      </c>
      <c r="B181" s="128" t="s">
        <v>85</v>
      </c>
      <c r="C181" s="128" t="s">
        <v>124</v>
      </c>
      <c r="D181" s="129" t="s">
        <v>494</v>
      </c>
      <c r="E181" s="128">
        <v>56933</v>
      </c>
      <c r="F181" s="128" t="s">
        <v>499</v>
      </c>
      <c r="G181" s="128" t="s">
        <v>91</v>
      </c>
      <c r="H181" s="30">
        <v>496796.78</v>
      </c>
      <c r="I181" s="30">
        <v>576407.13</v>
      </c>
      <c r="J181" s="30">
        <v>496796.78</v>
      </c>
      <c r="K181" s="30">
        <v>576407.13</v>
      </c>
      <c r="L181" s="128" t="s">
        <v>124</v>
      </c>
      <c r="M181" s="128" t="s">
        <v>124</v>
      </c>
      <c r="N181" s="128" t="s">
        <v>501</v>
      </c>
      <c r="O181" s="128" t="s">
        <v>499</v>
      </c>
      <c r="P181" s="128" t="s">
        <v>124</v>
      </c>
      <c r="Q181" s="128" t="s">
        <v>124</v>
      </c>
      <c r="R181" s="128" t="s">
        <v>124</v>
      </c>
      <c r="S181" s="128" t="s">
        <v>124</v>
      </c>
      <c r="T181" s="128" t="s">
        <v>134</v>
      </c>
      <c r="U181" s="128" t="s">
        <v>497</v>
      </c>
      <c r="V181" s="128" t="s">
        <v>486</v>
      </c>
      <c r="W181" s="128" t="s">
        <v>124</v>
      </c>
      <c r="X181" s="137">
        <v>43762</v>
      </c>
      <c r="Y181" s="138">
        <v>0.34027777777777773</v>
      </c>
      <c r="Z181" s="137">
        <v>43762</v>
      </c>
      <c r="AA181" s="138">
        <v>0.70833333333333337</v>
      </c>
      <c r="AB181" s="128" t="s">
        <v>91</v>
      </c>
      <c r="AC181" s="128" t="s">
        <v>478</v>
      </c>
      <c r="AD181" s="143" t="s">
        <v>124</v>
      </c>
      <c r="AE181" s="356">
        <v>43762</v>
      </c>
      <c r="AF181" s="357">
        <v>0.34027777777777773</v>
      </c>
      <c r="AG181" s="358">
        <v>43762</v>
      </c>
      <c r="AH181" s="359">
        <v>0.70486111111111116</v>
      </c>
      <c r="AI181" s="356">
        <v>43762</v>
      </c>
      <c r="AJ181" s="357">
        <v>0.36041666666666666</v>
      </c>
      <c r="AK181" s="358">
        <v>43762</v>
      </c>
      <c r="AL181" s="360">
        <v>0.34930555555555554</v>
      </c>
      <c r="AM181" s="361" t="s">
        <v>498</v>
      </c>
      <c r="AN181" s="362" t="s">
        <v>480</v>
      </c>
      <c r="AO181" s="282"/>
      <c r="AP181" s="210"/>
      <c r="AQ181" s="116"/>
      <c r="AR181" s="184">
        <f t="shared" si="43"/>
        <v>0.21666666667442769</v>
      </c>
      <c r="AS181" s="183">
        <f t="shared" si="44"/>
        <v>1</v>
      </c>
      <c r="AT181" s="185">
        <f t="shared" si="45"/>
        <v>1</v>
      </c>
      <c r="AU181" s="187">
        <f t="shared" si="46"/>
        <v>0.48333333333721384</v>
      </c>
      <c r="AV181" s="183">
        <f t="shared" si="47"/>
        <v>41</v>
      </c>
      <c r="AW181" s="186">
        <f t="shared" si="48"/>
        <v>41</v>
      </c>
      <c r="AX181" s="184">
        <f t="shared" si="49"/>
        <v>8.7499999998835847</v>
      </c>
      <c r="AY181" s="183">
        <f t="shared" si="50"/>
        <v>0</v>
      </c>
      <c r="AZ181" s="185">
        <f t="shared" si="51"/>
        <v>0</v>
      </c>
      <c r="BA181" s="119"/>
      <c r="BF181" s="145" t="str">
        <f t="shared" si="52"/>
        <v/>
      </c>
      <c r="BG181" s="126" t="str">
        <f t="shared" si="53"/>
        <v/>
      </c>
      <c r="BH181" s="132" t="str">
        <f t="shared" si="54"/>
        <v/>
      </c>
      <c r="BI181" s="146" t="str">
        <f t="shared" si="55"/>
        <v/>
      </c>
      <c r="BJ181" s="126" t="str">
        <f t="shared" si="56"/>
        <v/>
      </c>
      <c r="BK181" s="133" t="str">
        <f t="shared" si="57"/>
        <v/>
      </c>
      <c r="BL181" s="145" t="str">
        <f t="shared" si="58"/>
        <v/>
      </c>
      <c r="BM181" s="126" t="str">
        <f t="shared" si="59"/>
        <v/>
      </c>
      <c r="BN181" s="162" t="str">
        <f t="shared" si="62"/>
        <v/>
      </c>
      <c r="BP181" s="116"/>
    </row>
    <row r="182" spans="1:68" ht="140.25" x14ac:dyDescent="0.25">
      <c r="A182" s="294">
        <f t="shared" si="61"/>
        <v>167</v>
      </c>
      <c r="B182" s="128" t="s">
        <v>85</v>
      </c>
      <c r="C182" s="128" t="s">
        <v>124</v>
      </c>
      <c r="D182" s="129" t="s">
        <v>494</v>
      </c>
      <c r="E182" s="128">
        <v>56933</v>
      </c>
      <c r="F182" s="128" t="s">
        <v>499</v>
      </c>
      <c r="G182" s="128" t="s">
        <v>91</v>
      </c>
      <c r="H182" s="30">
        <v>423542.38</v>
      </c>
      <c r="I182" s="30">
        <v>575969.28000000003</v>
      </c>
      <c r="J182" s="30">
        <v>423542.38</v>
      </c>
      <c r="K182" s="30">
        <v>575969.28000000003</v>
      </c>
      <c r="L182" s="128" t="s">
        <v>124</v>
      </c>
      <c r="M182" s="128" t="s">
        <v>124</v>
      </c>
      <c r="N182" s="128" t="s">
        <v>500</v>
      </c>
      <c r="O182" s="128" t="s">
        <v>502</v>
      </c>
      <c r="P182" s="128" t="s">
        <v>124</v>
      </c>
      <c r="Q182" s="128" t="s">
        <v>124</v>
      </c>
      <c r="R182" s="128" t="s">
        <v>124</v>
      </c>
      <c r="S182" s="128" t="s">
        <v>124</v>
      </c>
      <c r="T182" s="128" t="s">
        <v>134</v>
      </c>
      <c r="U182" s="128" t="s">
        <v>497</v>
      </c>
      <c r="V182" s="128" t="s">
        <v>486</v>
      </c>
      <c r="W182" s="128" t="s">
        <v>124</v>
      </c>
      <c r="X182" s="137">
        <v>43762</v>
      </c>
      <c r="Y182" s="138">
        <v>0.34027777777777773</v>
      </c>
      <c r="Z182" s="137">
        <v>43762</v>
      </c>
      <c r="AA182" s="138">
        <v>0.70833333333333337</v>
      </c>
      <c r="AB182" s="128" t="s">
        <v>91</v>
      </c>
      <c r="AC182" s="128" t="s">
        <v>478</v>
      </c>
      <c r="AD182" s="143" t="s">
        <v>124</v>
      </c>
      <c r="AE182" s="356">
        <v>43762</v>
      </c>
      <c r="AF182" s="357">
        <v>0.34027777777777773</v>
      </c>
      <c r="AG182" s="358">
        <v>43762</v>
      </c>
      <c r="AH182" s="359">
        <v>0.70138888888888884</v>
      </c>
      <c r="AI182" s="356">
        <v>43762</v>
      </c>
      <c r="AJ182" s="357">
        <v>0.36388888888888887</v>
      </c>
      <c r="AK182" s="358">
        <v>43762</v>
      </c>
      <c r="AL182" s="360">
        <v>0.35069444444444442</v>
      </c>
      <c r="AM182" s="361" t="s">
        <v>498</v>
      </c>
      <c r="AN182" s="362" t="s">
        <v>480</v>
      </c>
      <c r="AO182" s="282"/>
      <c r="AP182" s="210"/>
      <c r="AQ182" s="116"/>
      <c r="AR182" s="184">
        <f t="shared" si="43"/>
        <v>0.24999999994179234</v>
      </c>
      <c r="AS182" s="183">
        <f t="shared" si="44"/>
        <v>1</v>
      </c>
      <c r="AT182" s="185">
        <f t="shared" si="45"/>
        <v>1</v>
      </c>
      <c r="AU182" s="187">
        <f t="shared" si="46"/>
        <v>0.56666666659293696</v>
      </c>
      <c r="AV182" s="183">
        <f t="shared" si="47"/>
        <v>41</v>
      </c>
      <c r="AW182" s="186">
        <f t="shared" si="48"/>
        <v>41</v>
      </c>
      <c r="AX182" s="184">
        <f t="shared" si="49"/>
        <v>8.6666666666278616</v>
      </c>
      <c r="AY182" s="183">
        <f t="shared" si="50"/>
        <v>0</v>
      </c>
      <c r="AZ182" s="185">
        <f t="shared" si="51"/>
        <v>0</v>
      </c>
      <c r="BA182" s="119"/>
      <c r="BF182" s="145" t="str">
        <f t="shared" si="52"/>
        <v/>
      </c>
      <c r="BG182" s="126" t="str">
        <f t="shared" si="53"/>
        <v/>
      </c>
      <c r="BH182" s="132" t="str">
        <f t="shared" si="54"/>
        <v/>
      </c>
      <c r="BI182" s="146" t="str">
        <f t="shared" si="55"/>
        <v/>
      </c>
      <c r="BJ182" s="126" t="str">
        <f t="shared" si="56"/>
        <v/>
      </c>
      <c r="BK182" s="133" t="str">
        <f t="shared" si="57"/>
        <v/>
      </c>
      <c r="BL182" s="145" t="str">
        <f t="shared" si="58"/>
        <v/>
      </c>
      <c r="BM182" s="126" t="str">
        <f t="shared" si="59"/>
        <v/>
      </c>
      <c r="BN182" s="132" t="str">
        <f t="shared" si="62"/>
        <v/>
      </c>
      <c r="BP182" s="116"/>
    </row>
    <row r="183" spans="1:68" ht="141" thickBot="1" x14ac:dyDescent="0.3">
      <c r="A183" s="295">
        <f t="shared" si="61"/>
        <v>168</v>
      </c>
      <c r="B183" s="130" t="s">
        <v>85</v>
      </c>
      <c r="C183" s="130" t="s">
        <v>124</v>
      </c>
      <c r="D183" s="131" t="s">
        <v>494</v>
      </c>
      <c r="E183" s="130">
        <v>57822</v>
      </c>
      <c r="F183" s="130" t="s">
        <v>503</v>
      </c>
      <c r="G183" s="130" t="s">
        <v>91</v>
      </c>
      <c r="H183" s="31">
        <v>424723.37</v>
      </c>
      <c r="I183" s="31">
        <v>577407.95499999996</v>
      </c>
      <c r="J183" s="31">
        <v>424723.37</v>
      </c>
      <c r="K183" s="31">
        <v>577407.95499999996</v>
      </c>
      <c r="L183" s="130" t="s">
        <v>124</v>
      </c>
      <c r="M183" s="130" t="s">
        <v>124</v>
      </c>
      <c r="N183" s="130" t="s">
        <v>504</v>
      </c>
      <c r="O183" s="130" t="s">
        <v>505</v>
      </c>
      <c r="P183" s="130" t="s">
        <v>124</v>
      </c>
      <c r="Q183" s="130" t="s">
        <v>124</v>
      </c>
      <c r="R183" s="130" t="s">
        <v>124</v>
      </c>
      <c r="S183" s="130" t="s">
        <v>124</v>
      </c>
      <c r="T183" s="130" t="s">
        <v>134</v>
      </c>
      <c r="U183" s="130" t="s">
        <v>497</v>
      </c>
      <c r="V183" s="130" t="s">
        <v>486</v>
      </c>
      <c r="W183" s="130" t="s">
        <v>124</v>
      </c>
      <c r="X183" s="141">
        <v>43762</v>
      </c>
      <c r="Y183" s="142">
        <v>0.34375</v>
      </c>
      <c r="Z183" s="141">
        <v>43762</v>
      </c>
      <c r="AA183" s="142">
        <v>0.70833333333333337</v>
      </c>
      <c r="AB183" s="130" t="s">
        <v>91</v>
      </c>
      <c r="AC183" s="130" t="s">
        <v>478</v>
      </c>
      <c r="AD183" s="144" t="s">
        <v>124</v>
      </c>
      <c r="AE183" s="340">
        <v>43762</v>
      </c>
      <c r="AF183" s="341">
        <v>0.34375</v>
      </c>
      <c r="AG183" s="342">
        <v>43762</v>
      </c>
      <c r="AH183" s="343">
        <v>0.70833333333333337</v>
      </c>
      <c r="AI183" s="344">
        <v>43762</v>
      </c>
      <c r="AJ183" s="341">
        <v>0.3659722222222222</v>
      </c>
      <c r="AK183" s="342">
        <v>43762</v>
      </c>
      <c r="AL183" s="345">
        <v>0.3520833333333333</v>
      </c>
      <c r="AM183" s="346" t="s">
        <v>498</v>
      </c>
      <c r="AN183" s="347" t="s">
        <v>480</v>
      </c>
      <c r="AO183" s="321"/>
      <c r="AP183" s="320"/>
      <c r="AQ183" s="116"/>
      <c r="AR183" s="165">
        <f t="shared" si="43"/>
        <v>0.19999999995343387</v>
      </c>
      <c r="AS183" s="166">
        <f t="shared" si="44"/>
        <v>1</v>
      </c>
      <c r="AT183" s="167">
        <f t="shared" si="45"/>
        <v>1</v>
      </c>
      <c r="AU183" s="168">
        <f t="shared" si="46"/>
        <v>0.53333333332557231</v>
      </c>
      <c r="AV183" s="166">
        <f t="shared" si="47"/>
        <v>41</v>
      </c>
      <c r="AW183" s="169">
        <f t="shared" si="48"/>
        <v>41</v>
      </c>
      <c r="AX183" s="165">
        <f t="shared" si="49"/>
        <v>8.7500000000582077</v>
      </c>
      <c r="AY183" s="166">
        <f t="shared" si="50"/>
        <v>0</v>
      </c>
      <c r="AZ183" s="167">
        <f t="shared" si="51"/>
        <v>0</v>
      </c>
      <c r="BA183" s="119"/>
      <c r="BF183" s="173" t="str">
        <f t="shared" si="52"/>
        <v/>
      </c>
      <c r="BG183" s="166" t="str">
        <f t="shared" si="53"/>
        <v/>
      </c>
      <c r="BH183" s="167" t="str">
        <f t="shared" si="54"/>
        <v/>
      </c>
      <c r="BI183" s="174" t="str">
        <f t="shared" si="55"/>
        <v/>
      </c>
      <c r="BJ183" s="166" t="str">
        <f t="shared" si="56"/>
        <v/>
      </c>
      <c r="BK183" s="169" t="str">
        <f t="shared" si="57"/>
        <v/>
      </c>
      <c r="BL183" s="173" t="str">
        <f t="shared" si="58"/>
        <v/>
      </c>
      <c r="BM183" s="166" t="str">
        <f t="shared" si="59"/>
        <v/>
      </c>
      <c r="BN183" s="167" t="str">
        <f t="shared" si="62"/>
        <v/>
      </c>
      <c r="BP183" s="116"/>
    </row>
    <row r="184" spans="1:68" ht="141" thickBot="1" x14ac:dyDescent="0.3">
      <c r="A184" s="295">
        <f t="shared" si="61"/>
        <v>169</v>
      </c>
      <c r="B184" s="130" t="s">
        <v>85</v>
      </c>
      <c r="C184" s="130" t="s">
        <v>124</v>
      </c>
      <c r="D184" s="131" t="s">
        <v>507</v>
      </c>
      <c r="E184" s="130">
        <v>145211</v>
      </c>
      <c r="F184" s="130" t="s">
        <v>508</v>
      </c>
      <c r="G184" s="130" t="s">
        <v>509</v>
      </c>
      <c r="H184" s="31">
        <v>419808.83</v>
      </c>
      <c r="I184" s="31">
        <v>473980.92</v>
      </c>
      <c r="J184" s="31">
        <v>419808.83</v>
      </c>
      <c r="K184" s="31">
        <v>473980.92</v>
      </c>
      <c r="L184" s="130" t="s">
        <v>124</v>
      </c>
      <c r="M184" s="130" t="s">
        <v>124</v>
      </c>
      <c r="N184" s="130" t="s">
        <v>510</v>
      </c>
      <c r="O184" s="130" t="s">
        <v>508</v>
      </c>
      <c r="P184" s="130" t="s">
        <v>124</v>
      </c>
      <c r="Q184" s="130" t="s">
        <v>124</v>
      </c>
      <c r="R184" s="130" t="s">
        <v>124</v>
      </c>
      <c r="S184" s="130" t="s">
        <v>124</v>
      </c>
      <c r="T184" s="130" t="s">
        <v>134</v>
      </c>
      <c r="U184" s="130" t="s">
        <v>497</v>
      </c>
      <c r="V184" s="130" t="s">
        <v>486</v>
      </c>
      <c r="W184" s="130" t="s">
        <v>124</v>
      </c>
      <c r="X184" s="141">
        <v>43769</v>
      </c>
      <c r="Y184" s="142">
        <v>0.34236111111111112</v>
      </c>
      <c r="Z184" s="141">
        <v>43769</v>
      </c>
      <c r="AA184" s="142">
        <v>0.66666666666666663</v>
      </c>
      <c r="AB184" s="130" t="s">
        <v>511</v>
      </c>
      <c r="AC184" s="130" t="s">
        <v>478</v>
      </c>
      <c r="AD184" s="144" t="s">
        <v>124</v>
      </c>
      <c r="AE184" s="340">
        <v>43769</v>
      </c>
      <c r="AF184" s="341">
        <v>0.34236111111111112</v>
      </c>
      <c r="AG184" s="342">
        <v>43769</v>
      </c>
      <c r="AH184" s="343">
        <v>0.66666666666666663</v>
      </c>
      <c r="AI184" s="344">
        <v>43769</v>
      </c>
      <c r="AJ184" s="341">
        <v>0.37708333333333338</v>
      </c>
      <c r="AK184" s="342">
        <v>43769</v>
      </c>
      <c r="AL184" s="345">
        <v>0.34930555555555554</v>
      </c>
      <c r="AM184" s="346" t="s">
        <v>512</v>
      </c>
      <c r="AN184" s="347" t="s">
        <v>480</v>
      </c>
      <c r="AO184" s="321"/>
      <c r="AP184" s="320"/>
      <c r="AQ184" s="116"/>
      <c r="AR184" s="165">
        <f t="shared" si="43"/>
        <v>0.16666666668606922</v>
      </c>
      <c r="AS184" s="166">
        <f t="shared" si="44"/>
        <v>1</v>
      </c>
      <c r="AT184" s="167">
        <f t="shared" si="45"/>
        <v>1</v>
      </c>
      <c r="AU184" s="168">
        <f t="shared" si="46"/>
        <v>0.83333333325572312</v>
      </c>
      <c r="AV184" s="166">
        <f t="shared" si="47"/>
        <v>41</v>
      </c>
      <c r="AW184" s="169">
        <f t="shared" si="48"/>
        <v>41</v>
      </c>
      <c r="AX184" s="165">
        <f t="shared" si="49"/>
        <v>7.783333333209157</v>
      </c>
      <c r="AY184" s="166">
        <f t="shared" si="50"/>
        <v>0</v>
      </c>
      <c r="AZ184" s="167">
        <f t="shared" si="51"/>
        <v>0</v>
      </c>
      <c r="BA184" s="119"/>
      <c r="BF184" s="173" t="str">
        <f t="shared" si="52"/>
        <v/>
      </c>
      <c r="BG184" s="166" t="str">
        <f t="shared" si="53"/>
        <v/>
      </c>
      <c r="BH184" s="167" t="str">
        <f t="shared" si="54"/>
        <v/>
      </c>
      <c r="BI184" s="174" t="str">
        <f t="shared" si="55"/>
        <v/>
      </c>
      <c r="BJ184" s="166" t="str">
        <f t="shared" si="56"/>
        <v/>
      </c>
      <c r="BK184" s="169" t="str">
        <f t="shared" si="57"/>
        <v/>
      </c>
      <c r="BL184" s="173" t="str">
        <f t="shared" si="58"/>
        <v/>
      </c>
      <c r="BM184" s="166" t="str">
        <f t="shared" si="59"/>
        <v/>
      </c>
      <c r="BN184" s="167" t="str">
        <f t="shared" si="62"/>
        <v/>
      </c>
      <c r="BP184" s="116"/>
    </row>
    <row r="185" spans="1:68" ht="77.25" thickBot="1" x14ac:dyDescent="0.3">
      <c r="A185" s="295">
        <f t="shared" si="61"/>
        <v>170</v>
      </c>
      <c r="B185" s="130" t="s">
        <v>85</v>
      </c>
      <c r="C185" s="130" t="s">
        <v>124</v>
      </c>
      <c r="D185" s="131" t="s">
        <v>542</v>
      </c>
      <c r="E185" s="130">
        <v>27490</v>
      </c>
      <c r="F185" s="130" t="s">
        <v>543</v>
      </c>
      <c r="G185" s="130" t="s">
        <v>544</v>
      </c>
      <c r="H185" s="31">
        <v>266439.78999999998</v>
      </c>
      <c r="I185" s="31">
        <v>640357.18000000005</v>
      </c>
      <c r="J185" s="31">
        <v>266439.78999999998</v>
      </c>
      <c r="K185" s="31">
        <v>640357.18000000005</v>
      </c>
      <c r="L185" s="130" t="s">
        <v>124</v>
      </c>
      <c r="M185" s="130" t="s">
        <v>124</v>
      </c>
      <c r="N185" s="130" t="s">
        <v>545</v>
      </c>
      <c r="O185" s="130" t="s">
        <v>543</v>
      </c>
      <c r="P185" s="130" t="s">
        <v>124</v>
      </c>
      <c r="Q185" s="130" t="s">
        <v>124</v>
      </c>
      <c r="R185" s="130" t="s">
        <v>124</v>
      </c>
      <c r="S185" s="130" t="s">
        <v>124</v>
      </c>
      <c r="T185" s="130" t="s">
        <v>134</v>
      </c>
      <c r="U185" s="130" t="s">
        <v>547</v>
      </c>
      <c r="V185" s="130" t="s">
        <v>491</v>
      </c>
      <c r="W185" s="130" t="s">
        <v>124</v>
      </c>
      <c r="X185" s="141">
        <v>43775</v>
      </c>
      <c r="Y185" s="142">
        <v>0.34027777777777773</v>
      </c>
      <c r="Z185" s="141">
        <v>43775</v>
      </c>
      <c r="AA185" s="142">
        <v>0.70833333333333337</v>
      </c>
      <c r="AB185" s="130" t="s">
        <v>91</v>
      </c>
      <c r="AC185" s="130" t="s">
        <v>478</v>
      </c>
      <c r="AD185" s="144" t="s">
        <v>124</v>
      </c>
      <c r="AE185" s="340">
        <v>43775</v>
      </c>
      <c r="AF185" s="341">
        <v>0.34027777777777773</v>
      </c>
      <c r="AG185" s="342">
        <v>43775</v>
      </c>
      <c r="AH185" s="343">
        <v>0.70486111111111116</v>
      </c>
      <c r="AI185" s="344">
        <v>43775</v>
      </c>
      <c r="AJ185" s="341">
        <v>0.3666666666666667</v>
      </c>
      <c r="AK185" s="342">
        <v>43775</v>
      </c>
      <c r="AL185" s="345">
        <v>0.34166666666666662</v>
      </c>
      <c r="AM185" s="346" t="s">
        <v>546</v>
      </c>
      <c r="AN185" s="347" t="s">
        <v>480</v>
      </c>
      <c r="AO185" s="321"/>
      <c r="AP185" s="320"/>
      <c r="AQ185" s="116"/>
      <c r="AR185" s="165">
        <f t="shared" si="43"/>
        <v>3.3333333267364651E-2</v>
      </c>
      <c r="AS185" s="166">
        <f t="shared" si="44"/>
        <v>1</v>
      </c>
      <c r="AT185" s="167">
        <f t="shared" si="45"/>
        <v>1</v>
      </c>
      <c r="AU185" s="168">
        <f t="shared" si="46"/>
        <v>0.63333333330228925</v>
      </c>
      <c r="AV185" s="166">
        <f t="shared" si="47"/>
        <v>20</v>
      </c>
      <c r="AW185" s="169">
        <f t="shared" si="48"/>
        <v>20</v>
      </c>
      <c r="AX185" s="165">
        <f t="shared" si="49"/>
        <v>8.7499999998835847</v>
      </c>
      <c r="AY185" s="166">
        <f t="shared" si="50"/>
        <v>0</v>
      </c>
      <c r="AZ185" s="167">
        <f t="shared" si="51"/>
        <v>0</v>
      </c>
      <c r="BA185" s="119"/>
      <c r="BF185" s="173" t="str">
        <f t="shared" si="52"/>
        <v/>
      </c>
      <c r="BG185" s="166" t="str">
        <f t="shared" si="53"/>
        <v/>
      </c>
      <c r="BH185" s="167" t="str">
        <f t="shared" si="54"/>
        <v/>
      </c>
      <c r="BI185" s="174" t="str">
        <f t="shared" si="55"/>
        <v/>
      </c>
      <c r="BJ185" s="166" t="str">
        <f t="shared" si="56"/>
        <v/>
      </c>
      <c r="BK185" s="169" t="str">
        <f t="shared" si="57"/>
        <v/>
      </c>
      <c r="BL185" s="173" t="str">
        <f t="shared" si="58"/>
        <v/>
      </c>
      <c r="BM185" s="166" t="str">
        <f t="shared" si="59"/>
        <v/>
      </c>
      <c r="BN185" s="167" t="str">
        <f t="shared" si="62"/>
        <v/>
      </c>
      <c r="BP185" s="116"/>
    </row>
    <row r="186" spans="1:68" ht="141" thickBot="1" x14ac:dyDescent="0.3">
      <c r="A186" s="295">
        <f t="shared" si="61"/>
        <v>171</v>
      </c>
      <c r="B186" s="130" t="s">
        <v>85</v>
      </c>
      <c r="C186" s="130" t="s">
        <v>124</v>
      </c>
      <c r="D186" s="131" t="s">
        <v>548</v>
      </c>
      <c r="E186" s="130">
        <v>108801</v>
      </c>
      <c r="F186" s="130" t="s">
        <v>549</v>
      </c>
      <c r="G186" s="130" t="s">
        <v>550</v>
      </c>
      <c r="H186" s="31">
        <v>391083.00599999999</v>
      </c>
      <c r="I186" s="31">
        <v>678964.40899999999</v>
      </c>
      <c r="J186" s="31">
        <v>391083.00599999999</v>
      </c>
      <c r="K186" s="31">
        <v>678964.40899999999</v>
      </c>
      <c r="L186" s="130" t="s">
        <v>124</v>
      </c>
      <c r="M186" s="130" t="s">
        <v>124</v>
      </c>
      <c r="N186" s="130" t="s">
        <v>551</v>
      </c>
      <c r="O186" s="130" t="s">
        <v>549</v>
      </c>
      <c r="P186" s="130" t="s">
        <v>124</v>
      </c>
      <c r="Q186" s="130" t="s">
        <v>124</v>
      </c>
      <c r="R186" s="130" t="s">
        <v>124</v>
      </c>
      <c r="S186" s="130" t="s">
        <v>124</v>
      </c>
      <c r="T186" s="130" t="s">
        <v>134</v>
      </c>
      <c r="U186" s="130" t="s">
        <v>497</v>
      </c>
      <c r="V186" s="130" t="s">
        <v>486</v>
      </c>
      <c r="W186" s="130" t="s">
        <v>124</v>
      </c>
      <c r="X186" s="141">
        <v>43776</v>
      </c>
      <c r="Y186" s="142">
        <v>0.34027777777777773</v>
      </c>
      <c r="Z186" s="141">
        <v>43776</v>
      </c>
      <c r="AA186" s="142">
        <v>0.66666666666666663</v>
      </c>
      <c r="AB186" s="130" t="s">
        <v>91</v>
      </c>
      <c r="AC186" s="130" t="s">
        <v>478</v>
      </c>
      <c r="AD186" s="144" t="s">
        <v>124</v>
      </c>
      <c r="AE186" s="340">
        <v>43776</v>
      </c>
      <c r="AF186" s="341">
        <v>0.34027777777777773</v>
      </c>
      <c r="AG186" s="342">
        <v>43776</v>
      </c>
      <c r="AH186" s="343">
        <v>0.47916666666666669</v>
      </c>
      <c r="AI186" s="344">
        <v>43776</v>
      </c>
      <c r="AJ186" s="341">
        <v>0.36388888888888887</v>
      </c>
      <c r="AK186" s="342">
        <v>43776</v>
      </c>
      <c r="AL186" s="345">
        <v>0.34791666666666665</v>
      </c>
      <c r="AM186" s="346" t="s">
        <v>552</v>
      </c>
      <c r="AN186" s="347" t="s">
        <v>480</v>
      </c>
      <c r="AO186" s="321"/>
      <c r="AP186" s="320"/>
      <c r="AQ186" s="116"/>
      <c r="AR186" s="165">
        <f t="shared" si="43"/>
        <v>0.18333333323244005</v>
      </c>
      <c r="AS186" s="166">
        <f t="shared" si="44"/>
        <v>1</v>
      </c>
      <c r="AT186" s="167">
        <f t="shared" si="45"/>
        <v>1</v>
      </c>
      <c r="AU186" s="168">
        <f t="shared" si="46"/>
        <v>0.56666666659293696</v>
      </c>
      <c r="AV186" s="166">
        <f t="shared" si="47"/>
        <v>41</v>
      </c>
      <c r="AW186" s="169">
        <f t="shared" si="48"/>
        <v>41</v>
      </c>
      <c r="AX186" s="165">
        <f t="shared" si="49"/>
        <v>3.3333333331975155</v>
      </c>
      <c r="AY186" s="166">
        <f t="shared" si="50"/>
        <v>0</v>
      </c>
      <c r="AZ186" s="167">
        <f t="shared" si="51"/>
        <v>0</v>
      </c>
      <c r="BA186" s="119"/>
      <c r="BF186" s="173" t="str">
        <f t="shared" si="52"/>
        <v/>
      </c>
      <c r="BG186" s="166" t="str">
        <f t="shared" si="53"/>
        <v/>
      </c>
      <c r="BH186" s="167" t="str">
        <f t="shared" si="54"/>
        <v/>
      </c>
      <c r="BI186" s="174" t="str">
        <f t="shared" si="55"/>
        <v/>
      </c>
      <c r="BJ186" s="166" t="str">
        <f t="shared" si="56"/>
        <v/>
      </c>
      <c r="BK186" s="169" t="str">
        <f t="shared" si="57"/>
        <v/>
      </c>
      <c r="BL186" s="173" t="str">
        <f t="shared" si="58"/>
        <v/>
      </c>
      <c r="BM186" s="166" t="str">
        <f t="shared" si="59"/>
        <v/>
      </c>
      <c r="BN186" s="167" t="str">
        <f t="shared" si="62"/>
        <v/>
      </c>
      <c r="BP186" s="116"/>
    </row>
    <row r="187" spans="1:68" ht="64.5" thickBot="1" x14ac:dyDescent="0.3">
      <c r="A187" s="296">
        <f t="shared" si="61"/>
        <v>172</v>
      </c>
      <c r="B187" s="297" t="s">
        <v>85</v>
      </c>
      <c r="C187" s="297" t="s">
        <v>124</v>
      </c>
      <c r="D187" s="298" t="s">
        <v>557</v>
      </c>
      <c r="E187" s="297">
        <v>12108</v>
      </c>
      <c r="F187" s="297" t="s">
        <v>558</v>
      </c>
      <c r="G187" s="297" t="s">
        <v>93</v>
      </c>
      <c r="H187" s="299">
        <v>227820</v>
      </c>
      <c r="I187" s="299">
        <v>541815</v>
      </c>
      <c r="J187" s="299">
        <v>227820</v>
      </c>
      <c r="K187" s="299">
        <v>541815</v>
      </c>
      <c r="L187" s="297" t="s">
        <v>559</v>
      </c>
      <c r="M187" s="297" t="s">
        <v>667</v>
      </c>
      <c r="N187" s="297" t="s">
        <v>124</v>
      </c>
      <c r="O187" s="297" t="s">
        <v>124</v>
      </c>
      <c r="P187" s="297" t="s">
        <v>124</v>
      </c>
      <c r="Q187" s="297" t="s">
        <v>124</v>
      </c>
      <c r="R187" s="297" t="s">
        <v>124</v>
      </c>
      <c r="S187" s="297" t="s">
        <v>124</v>
      </c>
      <c r="T187" s="297" t="s">
        <v>140</v>
      </c>
      <c r="U187" s="297" t="s">
        <v>466</v>
      </c>
      <c r="V187" s="297" t="s">
        <v>560</v>
      </c>
      <c r="W187" s="297" t="s">
        <v>124</v>
      </c>
      <c r="X187" s="300">
        <v>43781</v>
      </c>
      <c r="Y187" s="301">
        <v>0.3979166666666667</v>
      </c>
      <c r="Z187" s="300">
        <v>43781</v>
      </c>
      <c r="AA187" s="301">
        <v>0.47916666666666669</v>
      </c>
      <c r="AB187" s="297" t="s">
        <v>93</v>
      </c>
      <c r="AC187" s="297" t="s">
        <v>478</v>
      </c>
      <c r="AD187" s="302" t="s">
        <v>124</v>
      </c>
      <c r="AE187" s="364">
        <v>43781</v>
      </c>
      <c r="AF187" s="365">
        <v>0.3979166666666667</v>
      </c>
      <c r="AG187" s="366">
        <v>43781</v>
      </c>
      <c r="AH187" s="367">
        <v>0.42708333333333331</v>
      </c>
      <c r="AI187" s="372">
        <v>43781</v>
      </c>
      <c r="AJ187" s="365">
        <v>0.43333333333333335</v>
      </c>
      <c r="AK187" s="366">
        <v>43781</v>
      </c>
      <c r="AL187" s="373">
        <v>0.41666666666666669</v>
      </c>
      <c r="AM187" s="374" t="s">
        <v>561</v>
      </c>
      <c r="AN187" s="378" t="s">
        <v>480</v>
      </c>
      <c r="AO187" s="379"/>
      <c r="AP187" s="380"/>
      <c r="AQ187" s="116"/>
      <c r="AR187" s="165">
        <f t="shared" si="43"/>
        <v>0.44999999989522621</v>
      </c>
      <c r="AS187" s="166">
        <f t="shared" si="44"/>
        <v>0</v>
      </c>
      <c r="AT187" s="167">
        <f t="shared" si="45"/>
        <v>0</v>
      </c>
      <c r="AU187" s="168">
        <f t="shared" si="46"/>
        <v>0.84999999997671694</v>
      </c>
      <c r="AV187" s="166">
        <f t="shared" si="47"/>
        <v>1</v>
      </c>
      <c r="AW187" s="169">
        <f t="shared" si="48"/>
        <v>1</v>
      </c>
      <c r="AX187" s="165">
        <f t="shared" si="49"/>
        <v>0.70000000001164153</v>
      </c>
      <c r="AY187" s="166">
        <f t="shared" si="50"/>
        <v>0</v>
      </c>
      <c r="AZ187" s="167">
        <f t="shared" si="51"/>
        <v>0</v>
      </c>
      <c r="BA187" s="119"/>
      <c r="BF187" s="173" t="str">
        <f t="shared" si="52"/>
        <v/>
      </c>
      <c r="BG187" s="166" t="str">
        <f t="shared" si="53"/>
        <v/>
      </c>
      <c r="BH187" s="167" t="str">
        <f t="shared" si="54"/>
        <v/>
      </c>
      <c r="BI187" s="174" t="str">
        <f t="shared" si="55"/>
        <v/>
      </c>
      <c r="BJ187" s="166" t="str">
        <f t="shared" si="56"/>
        <v/>
      </c>
      <c r="BK187" s="169" t="str">
        <f t="shared" si="57"/>
        <v/>
      </c>
      <c r="BL187" s="173" t="str">
        <f t="shared" si="58"/>
        <v/>
      </c>
      <c r="BM187" s="166" t="str">
        <f t="shared" si="59"/>
        <v/>
      </c>
      <c r="BN187" s="167" t="str">
        <f t="shared" si="62"/>
        <v/>
      </c>
      <c r="BP187" s="116"/>
    </row>
    <row r="188" spans="1:68" ht="141" thickBot="1" x14ac:dyDescent="0.3">
      <c r="A188" s="134">
        <f t="shared" si="61"/>
        <v>173</v>
      </c>
      <c r="B188" s="127" t="s">
        <v>85</v>
      </c>
      <c r="C188" s="127" t="s">
        <v>124</v>
      </c>
      <c r="D188" s="153" t="s">
        <v>574</v>
      </c>
      <c r="E188" s="127">
        <v>145943</v>
      </c>
      <c r="F188" s="127" t="s">
        <v>565</v>
      </c>
      <c r="G188" s="127" t="s">
        <v>509</v>
      </c>
      <c r="H188" s="65">
        <v>445946.3</v>
      </c>
      <c r="I188" s="65">
        <v>460780.88</v>
      </c>
      <c r="J188" s="65">
        <v>445946.3</v>
      </c>
      <c r="K188" s="65">
        <v>460780.88</v>
      </c>
      <c r="L188" s="127" t="s">
        <v>124</v>
      </c>
      <c r="M188" s="127" t="s">
        <v>124</v>
      </c>
      <c r="N188" s="127" t="s">
        <v>569</v>
      </c>
      <c r="O188" s="127" t="s">
        <v>565</v>
      </c>
      <c r="P188" s="127" t="s">
        <v>124</v>
      </c>
      <c r="Q188" s="127" t="s">
        <v>124</v>
      </c>
      <c r="R188" s="127" t="s">
        <v>124</v>
      </c>
      <c r="S188" s="127" t="s">
        <v>124</v>
      </c>
      <c r="T188" s="127" t="s">
        <v>134</v>
      </c>
      <c r="U188" s="127" t="s">
        <v>497</v>
      </c>
      <c r="V188" s="127" t="s">
        <v>486</v>
      </c>
      <c r="W188" s="127" t="s">
        <v>124</v>
      </c>
      <c r="X188" s="135">
        <v>43789</v>
      </c>
      <c r="Y188" s="136">
        <v>0.33333333333333331</v>
      </c>
      <c r="Z188" s="135">
        <v>43789</v>
      </c>
      <c r="AA188" s="136">
        <v>0.625</v>
      </c>
      <c r="AB188" s="127" t="s">
        <v>511</v>
      </c>
      <c r="AC188" s="127" t="s">
        <v>478</v>
      </c>
      <c r="AD188" s="125" t="s">
        <v>124</v>
      </c>
      <c r="AE188" s="381">
        <v>43789</v>
      </c>
      <c r="AF188" s="350">
        <v>0.33333333333333331</v>
      </c>
      <c r="AG188" s="351">
        <v>43789</v>
      </c>
      <c r="AH188" s="352">
        <v>0.625</v>
      </c>
      <c r="AI188" s="349">
        <v>43789</v>
      </c>
      <c r="AJ188" s="350">
        <v>0.36874999999999997</v>
      </c>
      <c r="AK188" s="351">
        <v>43789</v>
      </c>
      <c r="AL188" s="352">
        <v>0.35902777777777778</v>
      </c>
      <c r="AM188" s="375" t="s">
        <v>573</v>
      </c>
      <c r="AN188" s="375" t="s">
        <v>480</v>
      </c>
      <c r="AO188" s="281"/>
      <c r="AP188" s="202"/>
      <c r="AQ188" s="116"/>
      <c r="AR188" s="165">
        <f t="shared" si="43"/>
        <v>0.61666666658129543</v>
      </c>
      <c r="AS188" s="166">
        <f t="shared" si="44"/>
        <v>1</v>
      </c>
      <c r="AT188" s="167">
        <f t="shared" si="45"/>
        <v>1</v>
      </c>
      <c r="AU188" s="168">
        <f t="shared" si="46"/>
        <v>0.84999999997671694</v>
      </c>
      <c r="AV188" s="166">
        <f t="shared" si="47"/>
        <v>41</v>
      </c>
      <c r="AW188" s="169">
        <f t="shared" si="48"/>
        <v>41</v>
      </c>
      <c r="AX188" s="165">
        <f t="shared" si="49"/>
        <v>6.9999999999417923</v>
      </c>
      <c r="AY188" s="166">
        <f t="shared" si="50"/>
        <v>0</v>
      </c>
      <c r="AZ188" s="167">
        <f t="shared" si="51"/>
        <v>0</v>
      </c>
      <c r="BA188" s="119"/>
      <c r="BF188" s="173" t="str">
        <f t="shared" si="52"/>
        <v/>
      </c>
      <c r="BG188" s="166" t="str">
        <f t="shared" si="53"/>
        <v/>
      </c>
      <c r="BH188" s="167" t="str">
        <f t="shared" si="54"/>
        <v/>
      </c>
      <c r="BI188" s="174" t="str">
        <f t="shared" si="55"/>
        <v/>
      </c>
      <c r="BJ188" s="166" t="str">
        <f t="shared" si="56"/>
        <v/>
      </c>
      <c r="BK188" s="169" t="str">
        <f t="shared" si="57"/>
        <v/>
      </c>
      <c r="BL188" s="173" t="str">
        <f t="shared" si="58"/>
        <v/>
      </c>
      <c r="BM188" s="166" t="str">
        <f t="shared" si="59"/>
        <v/>
      </c>
      <c r="BN188" s="167" t="str">
        <f t="shared" si="62"/>
        <v/>
      </c>
      <c r="BP188" s="116"/>
    </row>
    <row r="189" spans="1:68" ht="141" thickBot="1" x14ac:dyDescent="0.3">
      <c r="A189" s="294">
        <f t="shared" si="61"/>
        <v>174</v>
      </c>
      <c r="B189" s="128" t="s">
        <v>85</v>
      </c>
      <c r="C189" s="128" t="s">
        <v>124</v>
      </c>
      <c r="D189" s="129" t="s">
        <v>574</v>
      </c>
      <c r="E189" s="128">
        <v>145364</v>
      </c>
      <c r="F189" s="128" t="s">
        <v>566</v>
      </c>
      <c r="G189" s="128" t="s">
        <v>509</v>
      </c>
      <c r="H189" s="30">
        <v>448446.04</v>
      </c>
      <c r="I189" s="30">
        <v>465253.76</v>
      </c>
      <c r="J189" s="30">
        <v>448446.04</v>
      </c>
      <c r="K189" s="30">
        <v>465253.76</v>
      </c>
      <c r="L189" s="128" t="s">
        <v>124</v>
      </c>
      <c r="M189" s="128" t="s">
        <v>124</v>
      </c>
      <c r="N189" s="128" t="s">
        <v>570</v>
      </c>
      <c r="O189" s="128" t="s">
        <v>566</v>
      </c>
      <c r="P189" s="128" t="s">
        <v>124</v>
      </c>
      <c r="Q189" s="128" t="s">
        <v>124</v>
      </c>
      <c r="R189" s="128" t="s">
        <v>124</v>
      </c>
      <c r="S189" s="128" t="s">
        <v>124</v>
      </c>
      <c r="T189" s="128" t="s">
        <v>134</v>
      </c>
      <c r="U189" s="128" t="s">
        <v>497</v>
      </c>
      <c r="V189" s="128" t="s">
        <v>486</v>
      </c>
      <c r="W189" s="128" t="s">
        <v>124</v>
      </c>
      <c r="X189" s="137">
        <v>43789</v>
      </c>
      <c r="Y189" s="138">
        <v>0.33333333333333331</v>
      </c>
      <c r="Z189" s="137">
        <v>43789</v>
      </c>
      <c r="AA189" s="138">
        <v>0.625</v>
      </c>
      <c r="AB189" s="128" t="s">
        <v>511</v>
      </c>
      <c r="AC189" s="128" t="s">
        <v>478</v>
      </c>
      <c r="AD189" s="143" t="s">
        <v>124</v>
      </c>
      <c r="AE189" s="382">
        <v>43789</v>
      </c>
      <c r="AF189" s="357">
        <v>0.33333333333333331</v>
      </c>
      <c r="AG189" s="358">
        <v>43789</v>
      </c>
      <c r="AH189" s="359">
        <v>0.625</v>
      </c>
      <c r="AI189" s="356">
        <v>43789</v>
      </c>
      <c r="AJ189" s="357">
        <v>0.36874999999999997</v>
      </c>
      <c r="AK189" s="358">
        <v>43789</v>
      </c>
      <c r="AL189" s="359">
        <v>0.35902777777777778</v>
      </c>
      <c r="AM189" s="376" t="s">
        <v>573</v>
      </c>
      <c r="AN189" s="376" t="s">
        <v>480</v>
      </c>
      <c r="AO189" s="282"/>
      <c r="AP189" s="210"/>
      <c r="AQ189" s="116"/>
      <c r="AR189" s="165">
        <f t="shared" si="43"/>
        <v>0.61666666658129543</v>
      </c>
      <c r="AS189" s="166">
        <f t="shared" si="44"/>
        <v>1</v>
      </c>
      <c r="AT189" s="167">
        <f t="shared" si="45"/>
        <v>1</v>
      </c>
      <c r="AU189" s="168">
        <f t="shared" si="46"/>
        <v>0.84999999997671694</v>
      </c>
      <c r="AV189" s="166">
        <f t="shared" si="47"/>
        <v>41</v>
      </c>
      <c r="AW189" s="169">
        <f t="shared" si="48"/>
        <v>41</v>
      </c>
      <c r="AX189" s="165">
        <f t="shared" si="49"/>
        <v>6.9999999999417923</v>
      </c>
      <c r="AY189" s="166">
        <f t="shared" si="50"/>
        <v>0</v>
      </c>
      <c r="AZ189" s="167">
        <f t="shared" si="51"/>
        <v>0</v>
      </c>
      <c r="BA189" s="119"/>
      <c r="BF189" s="173" t="str">
        <f t="shared" si="52"/>
        <v/>
      </c>
      <c r="BG189" s="166" t="str">
        <f t="shared" si="53"/>
        <v/>
      </c>
      <c r="BH189" s="167" t="str">
        <f t="shared" si="54"/>
        <v/>
      </c>
      <c r="BI189" s="174" t="str">
        <f t="shared" si="55"/>
        <v/>
      </c>
      <c r="BJ189" s="166" t="str">
        <f t="shared" si="56"/>
        <v/>
      </c>
      <c r="BK189" s="169" t="str">
        <f t="shared" si="57"/>
        <v/>
      </c>
      <c r="BL189" s="173" t="str">
        <f t="shared" si="58"/>
        <v/>
      </c>
      <c r="BM189" s="166" t="str">
        <f t="shared" si="59"/>
        <v/>
      </c>
      <c r="BN189" s="167" t="str">
        <f t="shared" si="62"/>
        <v/>
      </c>
      <c r="BP189" s="116"/>
    </row>
    <row r="190" spans="1:68" ht="141" thickBot="1" x14ac:dyDescent="0.3">
      <c r="A190" s="294">
        <f t="shared" si="61"/>
        <v>175</v>
      </c>
      <c r="B190" s="128" t="s">
        <v>85</v>
      </c>
      <c r="C190" s="128" t="s">
        <v>124</v>
      </c>
      <c r="D190" s="129" t="s">
        <v>574</v>
      </c>
      <c r="E190" s="128">
        <v>145373</v>
      </c>
      <c r="F190" s="128" t="s">
        <v>568</v>
      </c>
      <c r="G190" s="128" t="s">
        <v>509</v>
      </c>
      <c r="H190" s="30">
        <v>449519.77</v>
      </c>
      <c r="I190" s="30">
        <v>462472.45</v>
      </c>
      <c r="J190" s="30">
        <v>449519.77</v>
      </c>
      <c r="K190" s="30">
        <v>462472.45</v>
      </c>
      <c r="L190" s="128" t="s">
        <v>124</v>
      </c>
      <c r="M190" s="128" t="s">
        <v>124</v>
      </c>
      <c r="N190" s="128" t="s">
        <v>571</v>
      </c>
      <c r="O190" s="128" t="s">
        <v>568</v>
      </c>
      <c r="P190" s="128" t="s">
        <v>124</v>
      </c>
      <c r="Q190" s="128" t="s">
        <v>124</v>
      </c>
      <c r="R190" s="128" t="s">
        <v>124</v>
      </c>
      <c r="S190" s="128" t="s">
        <v>124</v>
      </c>
      <c r="T190" s="128" t="s">
        <v>134</v>
      </c>
      <c r="U190" s="128" t="s">
        <v>497</v>
      </c>
      <c r="V190" s="128" t="s">
        <v>486</v>
      </c>
      <c r="W190" s="128" t="s">
        <v>124</v>
      </c>
      <c r="X190" s="137">
        <v>43789</v>
      </c>
      <c r="Y190" s="138">
        <v>0.33333333333333331</v>
      </c>
      <c r="Z190" s="137">
        <v>43789</v>
      </c>
      <c r="AA190" s="138">
        <v>0.625</v>
      </c>
      <c r="AB190" s="128" t="s">
        <v>511</v>
      </c>
      <c r="AC190" s="128" t="s">
        <v>478</v>
      </c>
      <c r="AD190" s="143" t="s">
        <v>124</v>
      </c>
      <c r="AE190" s="382">
        <v>43789</v>
      </c>
      <c r="AF190" s="357">
        <v>0.33333333333333331</v>
      </c>
      <c r="AG190" s="358">
        <v>43789</v>
      </c>
      <c r="AH190" s="359">
        <v>0.625</v>
      </c>
      <c r="AI190" s="356">
        <v>43789</v>
      </c>
      <c r="AJ190" s="357">
        <v>0.36874999999999997</v>
      </c>
      <c r="AK190" s="358">
        <v>43789</v>
      </c>
      <c r="AL190" s="359">
        <v>0.35902777777777778</v>
      </c>
      <c r="AM190" s="376" t="s">
        <v>573</v>
      </c>
      <c r="AN190" s="376" t="s">
        <v>480</v>
      </c>
      <c r="AO190" s="282"/>
      <c r="AP190" s="210"/>
      <c r="AQ190" s="116"/>
      <c r="AR190" s="165">
        <f t="shared" si="43"/>
        <v>0.61666666658129543</v>
      </c>
      <c r="AS190" s="166">
        <f t="shared" si="44"/>
        <v>1</v>
      </c>
      <c r="AT190" s="167">
        <f t="shared" si="45"/>
        <v>1</v>
      </c>
      <c r="AU190" s="168">
        <f t="shared" si="46"/>
        <v>0.84999999997671694</v>
      </c>
      <c r="AV190" s="166">
        <f t="shared" si="47"/>
        <v>41</v>
      </c>
      <c r="AW190" s="169">
        <f t="shared" si="48"/>
        <v>41</v>
      </c>
      <c r="AX190" s="165">
        <f t="shared" si="49"/>
        <v>6.9999999999417923</v>
      </c>
      <c r="AY190" s="166">
        <f t="shared" si="50"/>
        <v>0</v>
      </c>
      <c r="AZ190" s="167">
        <f t="shared" si="51"/>
        <v>0</v>
      </c>
      <c r="BA190" s="119"/>
      <c r="BF190" s="173" t="str">
        <f t="shared" si="52"/>
        <v/>
      </c>
      <c r="BG190" s="166" t="str">
        <f t="shared" si="53"/>
        <v/>
      </c>
      <c r="BH190" s="167" t="str">
        <f t="shared" si="54"/>
        <v/>
      </c>
      <c r="BI190" s="174" t="str">
        <f t="shared" si="55"/>
        <v/>
      </c>
      <c r="BJ190" s="166" t="str">
        <f t="shared" si="56"/>
        <v/>
      </c>
      <c r="BK190" s="169" t="str">
        <f t="shared" si="57"/>
        <v/>
      </c>
      <c r="BL190" s="173" t="str">
        <f t="shared" si="58"/>
        <v/>
      </c>
      <c r="BM190" s="166" t="str">
        <f t="shared" si="59"/>
        <v/>
      </c>
      <c r="BN190" s="167" t="str">
        <f t="shared" si="62"/>
        <v/>
      </c>
      <c r="BP190" s="116"/>
    </row>
    <row r="191" spans="1:68" ht="141" thickBot="1" x14ac:dyDescent="0.3">
      <c r="A191" s="295">
        <f t="shared" si="61"/>
        <v>176</v>
      </c>
      <c r="B191" s="130" t="s">
        <v>85</v>
      </c>
      <c r="C191" s="130" t="s">
        <v>124</v>
      </c>
      <c r="D191" s="131" t="s">
        <v>574</v>
      </c>
      <c r="E191" s="130">
        <v>145952</v>
      </c>
      <c r="F191" s="130" t="s">
        <v>567</v>
      </c>
      <c r="G191" s="130" t="s">
        <v>509</v>
      </c>
      <c r="H191" s="31">
        <v>448293.93</v>
      </c>
      <c r="I191" s="31">
        <v>461839.23</v>
      </c>
      <c r="J191" s="31">
        <v>448293.93</v>
      </c>
      <c r="K191" s="31">
        <v>461839.23</v>
      </c>
      <c r="L191" s="130" t="s">
        <v>124</v>
      </c>
      <c r="M191" s="130" t="s">
        <v>124</v>
      </c>
      <c r="N191" s="130" t="s">
        <v>572</v>
      </c>
      <c r="O191" s="130" t="s">
        <v>567</v>
      </c>
      <c r="P191" s="130" t="s">
        <v>124</v>
      </c>
      <c r="Q191" s="130" t="s">
        <v>124</v>
      </c>
      <c r="R191" s="130" t="s">
        <v>124</v>
      </c>
      <c r="S191" s="130" t="s">
        <v>124</v>
      </c>
      <c r="T191" s="130" t="s">
        <v>134</v>
      </c>
      <c r="U191" s="130" t="s">
        <v>497</v>
      </c>
      <c r="V191" s="130" t="s">
        <v>486</v>
      </c>
      <c r="W191" s="130" t="s">
        <v>124</v>
      </c>
      <c r="X191" s="141">
        <v>43789</v>
      </c>
      <c r="Y191" s="142">
        <v>0.33333333333333331</v>
      </c>
      <c r="Z191" s="141">
        <v>43789</v>
      </c>
      <c r="AA191" s="142">
        <v>0.625</v>
      </c>
      <c r="AB191" s="130" t="s">
        <v>511</v>
      </c>
      <c r="AC191" s="130" t="s">
        <v>478</v>
      </c>
      <c r="AD191" s="144" t="s">
        <v>124</v>
      </c>
      <c r="AE191" s="383">
        <v>43789</v>
      </c>
      <c r="AF191" s="369">
        <v>0.33333333333333331</v>
      </c>
      <c r="AG191" s="370">
        <v>43789</v>
      </c>
      <c r="AH191" s="371">
        <v>0.625</v>
      </c>
      <c r="AI191" s="368">
        <v>43789</v>
      </c>
      <c r="AJ191" s="369">
        <v>0.36874999999999997</v>
      </c>
      <c r="AK191" s="370">
        <v>43789</v>
      </c>
      <c r="AL191" s="371">
        <v>0.35902777777777778</v>
      </c>
      <c r="AM191" s="377" t="s">
        <v>573</v>
      </c>
      <c r="AN191" s="377" t="s">
        <v>480</v>
      </c>
      <c r="AO191" s="283"/>
      <c r="AP191" s="218"/>
      <c r="AQ191" s="116"/>
      <c r="AR191" s="165">
        <f t="shared" si="43"/>
        <v>0.61666666658129543</v>
      </c>
      <c r="AS191" s="166">
        <f t="shared" si="44"/>
        <v>1</v>
      </c>
      <c r="AT191" s="167">
        <f t="shared" si="45"/>
        <v>1</v>
      </c>
      <c r="AU191" s="168">
        <f t="shared" si="46"/>
        <v>0.84999999997671694</v>
      </c>
      <c r="AV191" s="166">
        <f t="shared" si="47"/>
        <v>41</v>
      </c>
      <c r="AW191" s="169">
        <f t="shared" si="48"/>
        <v>41</v>
      </c>
      <c r="AX191" s="165">
        <f t="shared" si="49"/>
        <v>6.9999999999417923</v>
      </c>
      <c r="AY191" s="166">
        <f t="shared" si="50"/>
        <v>0</v>
      </c>
      <c r="AZ191" s="167">
        <f t="shared" si="51"/>
        <v>0</v>
      </c>
      <c r="BA191" s="119"/>
      <c r="BF191" s="173" t="str">
        <f t="shared" si="52"/>
        <v/>
      </c>
      <c r="BG191" s="166" t="str">
        <f t="shared" si="53"/>
        <v/>
      </c>
      <c r="BH191" s="167" t="str">
        <f t="shared" si="54"/>
        <v/>
      </c>
      <c r="BI191" s="174" t="str">
        <f t="shared" si="55"/>
        <v/>
      </c>
      <c r="BJ191" s="166" t="str">
        <f t="shared" si="56"/>
        <v/>
      </c>
      <c r="BK191" s="169" t="str">
        <f t="shared" si="57"/>
        <v/>
      </c>
      <c r="BL191" s="173" t="str">
        <f t="shared" si="58"/>
        <v/>
      </c>
      <c r="BM191" s="166" t="str">
        <f t="shared" si="59"/>
        <v/>
      </c>
      <c r="BN191" s="167" t="str">
        <f t="shared" si="62"/>
        <v/>
      </c>
      <c r="BP191" s="116"/>
    </row>
    <row r="192" spans="1:68" ht="26.25" thickBot="1" x14ac:dyDescent="0.3">
      <c r="A192" s="66">
        <f t="shared" si="61"/>
        <v>177</v>
      </c>
      <c r="B192" s="67" t="s">
        <v>85</v>
      </c>
      <c r="C192" s="67" t="s">
        <v>124</v>
      </c>
      <c r="D192" s="68" t="s">
        <v>584</v>
      </c>
      <c r="E192" s="67">
        <v>28674</v>
      </c>
      <c r="F192" s="67" t="s">
        <v>576</v>
      </c>
      <c r="G192" s="67" t="s">
        <v>544</v>
      </c>
      <c r="H192" s="69">
        <v>240312.38479400001</v>
      </c>
      <c r="I192" s="69">
        <v>589580.06380300003</v>
      </c>
      <c r="J192" s="69">
        <v>240312.38479400001</v>
      </c>
      <c r="K192" s="69">
        <v>589580.06380300003</v>
      </c>
      <c r="L192" s="67" t="s">
        <v>124</v>
      </c>
      <c r="M192" s="67" t="s">
        <v>124</v>
      </c>
      <c r="N192" s="67" t="s">
        <v>575</v>
      </c>
      <c r="O192" s="67" t="s">
        <v>579</v>
      </c>
      <c r="P192" s="67" t="s">
        <v>124</v>
      </c>
      <c r="Q192" s="67" t="s">
        <v>124</v>
      </c>
      <c r="R192" s="67" t="s">
        <v>124</v>
      </c>
      <c r="S192" s="67" t="s">
        <v>124</v>
      </c>
      <c r="T192" s="67" t="s">
        <v>140</v>
      </c>
      <c r="U192" s="67" t="s">
        <v>466</v>
      </c>
      <c r="V192" s="67" t="s">
        <v>577</v>
      </c>
      <c r="W192" s="67" t="s">
        <v>124</v>
      </c>
      <c r="X192" s="70">
        <v>43795</v>
      </c>
      <c r="Y192" s="71">
        <v>0.37708333333333338</v>
      </c>
      <c r="Z192" s="70">
        <v>43795</v>
      </c>
      <c r="AA192" s="71">
        <v>0.66666666666666663</v>
      </c>
      <c r="AB192" s="67" t="s">
        <v>91</v>
      </c>
      <c r="AC192" s="67" t="s">
        <v>478</v>
      </c>
      <c r="AD192" s="72" t="s">
        <v>124</v>
      </c>
      <c r="AE192" s="384">
        <v>43795</v>
      </c>
      <c r="AF192" s="385">
        <v>0.37708333333333338</v>
      </c>
      <c r="AG192" s="384">
        <v>43795</v>
      </c>
      <c r="AH192" s="386">
        <v>0.64236111111111105</v>
      </c>
      <c r="AI192" s="387">
        <v>43795</v>
      </c>
      <c r="AJ192" s="385">
        <v>0.38750000000000001</v>
      </c>
      <c r="AK192" s="388">
        <v>43795</v>
      </c>
      <c r="AL192" s="386">
        <v>0.38263888888888892</v>
      </c>
      <c r="AM192" s="389" t="s">
        <v>578</v>
      </c>
      <c r="AN192" s="389" t="s">
        <v>480</v>
      </c>
      <c r="AO192" s="390"/>
      <c r="AP192" s="391"/>
      <c r="AQ192" s="116"/>
      <c r="AR192" s="165">
        <f t="shared" si="43"/>
        <v>0.13333333341870457</v>
      </c>
      <c r="AS192" s="166">
        <f t="shared" si="44"/>
        <v>1</v>
      </c>
      <c r="AT192" s="167">
        <f t="shared" si="45"/>
        <v>1</v>
      </c>
      <c r="AU192" s="168">
        <f t="shared" si="46"/>
        <v>0.24999999994179234</v>
      </c>
      <c r="AV192" s="166">
        <f t="shared" si="47"/>
        <v>1</v>
      </c>
      <c r="AW192" s="169">
        <f t="shared" si="48"/>
        <v>1</v>
      </c>
      <c r="AX192" s="165">
        <f t="shared" si="49"/>
        <v>6.3666666666395031</v>
      </c>
      <c r="AY192" s="166">
        <f t="shared" si="50"/>
        <v>0</v>
      </c>
      <c r="AZ192" s="167">
        <f t="shared" si="51"/>
        <v>0</v>
      </c>
      <c r="BA192" s="119"/>
      <c r="BF192" s="173" t="str">
        <f t="shared" si="52"/>
        <v/>
      </c>
      <c r="BG192" s="166" t="str">
        <f t="shared" si="53"/>
        <v/>
      </c>
      <c r="BH192" s="167" t="str">
        <f t="shared" si="54"/>
        <v/>
      </c>
      <c r="BI192" s="174" t="str">
        <f t="shared" si="55"/>
        <v/>
      </c>
      <c r="BJ192" s="166" t="str">
        <f t="shared" si="56"/>
        <v/>
      </c>
      <c r="BK192" s="169" t="str">
        <f t="shared" si="57"/>
        <v/>
      </c>
      <c r="BL192" s="173" t="str">
        <f t="shared" si="58"/>
        <v/>
      </c>
      <c r="BM192" s="166" t="str">
        <f t="shared" si="59"/>
        <v/>
      </c>
      <c r="BN192" s="167" t="str">
        <f t="shared" si="62"/>
        <v/>
      </c>
      <c r="BP192" s="116"/>
    </row>
    <row r="193" spans="1:68" ht="141" thickBot="1" x14ac:dyDescent="0.3">
      <c r="A193" s="66">
        <f t="shared" si="61"/>
        <v>178</v>
      </c>
      <c r="B193" s="67" t="s">
        <v>85</v>
      </c>
      <c r="C193" s="67" t="s">
        <v>124</v>
      </c>
      <c r="D193" s="68" t="s">
        <v>583</v>
      </c>
      <c r="E193" s="67">
        <v>115691</v>
      </c>
      <c r="F193" s="67" t="s">
        <v>580</v>
      </c>
      <c r="G193" s="67" t="s">
        <v>581</v>
      </c>
      <c r="H193" s="69">
        <v>473158.7</v>
      </c>
      <c r="I193" s="69">
        <v>537724.03</v>
      </c>
      <c r="J193" s="69">
        <v>473158.7</v>
      </c>
      <c r="K193" s="69">
        <v>537724.03</v>
      </c>
      <c r="L193" s="67" t="s">
        <v>124</v>
      </c>
      <c r="M193" s="67" t="s">
        <v>124</v>
      </c>
      <c r="N193" s="67" t="s">
        <v>582</v>
      </c>
      <c r="O193" s="67" t="s">
        <v>580</v>
      </c>
      <c r="P193" s="67" t="s">
        <v>124</v>
      </c>
      <c r="Q193" s="67" t="s">
        <v>124</v>
      </c>
      <c r="R193" s="67" t="s">
        <v>124</v>
      </c>
      <c r="S193" s="67" t="s">
        <v>124</v>
      </c>
      <c r="T193" s="67" t="s">
        <v>134</v>
      </c>
      <c r="U193" s="67" t="s">
        <v>497</v>
      </c>
      <c r="V193" s="67" t="s">
        <v>486</v>
      </c>
      <c r="W193" s="67" t="s">
        <v>124</v>
      </c>
      <c r="X193" s="70">
        <v>43801</v>
      </c>
      <c r="Y193" s="71">
        <v>0.52500000000000002</v>
      </c>
      <c r="Z193" s="70">
        <v>43801</v>
      </c>
      <c r="AA193" s="71">
        <v>0.66666666666666663</v>
      </c>
      <c r="AB193" s="67" t="s">
        <v>511</v>
      </c>
      <c r="AC193" s="67" t="s">
        <v>478</v>
      </c>
      <c r="AD193" s="72" t="s">
        <v>124</v>
      </c>
      <c r="AE193" s="384">
        <v>43801</v>
      </c>
      <c r="AF193" s="385">
        <v>0.52500000000000002</v>
      </c>
      <c r="AG193" s="384">
        <v>43801</v>
      </c>
      <c r="AH193" s="386">
        <v>0.66666666666666663</v>
      </c>
      <c r="AI193" s="387">
        <v>43801</v>
      </c>
      <c r="AJ193" s="385">
        <v>0.62777777777777777</v>
      </c>
      <c r="AK193" s="388">
        <v>43801</v>
      </c>
      <c r="AL193" s="386">
        <v>0.6166666666666667</v>
      </c>
      <c r="AM193" s="389" t="s">
        <v>124</v>
      </c>
      <c r="AN193" s="389" t="s">
        <v>480</v>
      </c>
      <c r="AO193" s="390"/>
      <c r="AP193" s="391"/>
      <c r="AQ193" s="116"/>
      <c r="AR193" s="165">
        <f t="shared" si="43"/>
        <v>2.2000000000116415</v>
      </c>
      <c r="AS193" s="166">
        <f t="shared" si="44"/>
        <v>1</v>
      </c>
      <c r="AT193" s="167">
        <f t="shared" si="45"/>
        <v>1</v>
      </c>
      <c r="AU193" s="168">
        <f t="shared" si="46"/>
        <v>2.4666666666744277</v>
      </c>
      <c r="AV193" s="166">
        <f t="shared" si="47"/>
        <v>41</v>
      </c>
      <c r="AW193" s="169">
        <f t="shared" si="48"/>
        <v>41</v>
      </c>
      <c r="AX193" s="165">
        <f t="shared" si="49"/>
        <v>3.3999999999068677</v>
      </c>
      <c r="AY193" s="166">
        <f t="shared" si="50"/>
        <v>0</v>
      </c>
      <c r="AZ193" s="167">
        <f t="shared" si="51"/>
        <v>0</v>
      </c>
      <c r="BA193" s="119"/>
      <c r="BF193" s="173" t="str">
        <f t="shared" si="52"/>
        <v/>
      </c>
      <c r="BG193" s="166" t="str">
        <f t="shared" si="53"/>
        <v/>
      </c>
      <c r="BH193" s="167" t="str">
        <f t="shared" si="54"/>
        <v/>
      </c>
      <c r="BI193" s="174" t="str">
        <f t="shared" si="55"/>
        <v/>
      </c>
      <c r="BJ193" s="166" t="str">
        <f t="shared" si="56"/>
        <v/>
      </c>
      <c r="BK193" s="169" t="str">
        <f t="shared" si="57"/>
        <v/>
      </c>
      <c r="BL193" s="173" t="str">
        <f t="shared" si="58"/>
        <v/>
      </c>
      <c r="BM193" s="166" t="str">
        <f t="shared" si="59"/>
        <v/>
      </c>
      <c r="BN193" s="167" t="str">
        <f t="shared" si="62"/>
        <v/>
      </c>
      <c r="BP193" s="116"/>
    </row>
    <row r="194" spans="1:68" ht="141" thickBot="1" x14ac:dyDescent="0.3">
      <c r="A194" s="66">
        <f t="shared" si="61"/>
        <v>179</v>
      </c>
      <c r="B194" s="67" t="s">
        <v>85</v>
      </c>
      <c r="C194" s="67" t="s">
        <v>124</v>
      </c>
      <c r="D194" s="68" t="s">
        <v>592</v>
      </c>
      <c r="E194" s="67">
        <v>143744</v>
      </c>
      <c r="F194" s="67" t="s">
        <v>585</v>
      </c>
      <c r="G194" s="67" t="s">
        <v>509</v>
      </c>
      <c r="H194" s="69">
        <v>433908.29</v>
      </c>
      <c r="I194" s="69">
        <v>472159</v>
      </c>
      <c r="J194" s="69">
        <v>433908.29</v>
      </c>
      <c r="K194" s="69">
        <v>472159</v>
      </c>
      <c r="L194" s="67" t="s">
        <v>124</v>
      </c>
      <c r="M194" s="67" t="s">
        <v>124</v>
      </c>
      <c r="N194" s="67" t="s">
        <v>586</v>
      </c>
      <c r="O194" s="67" t="s">
        <v>587</v>
      </c>
      <c r="P194" s="67" t="s">
        <v>124</v>
      </c>
      <c r="Q194" s="67" t="s">
        <v>124</v>
      </c>
      <c r="R194" s="67" t="s">
        <v>124</v>
      </c>
      <c r="S194" s="67" t="s">
        <v>124</v>
      </c>
      <c r="T194" s="67" t="s">
        <v>134</v>
      </c>
      <c r="U194" s="130" t="s">
        <v>497</v>
      </c>
      <c r="V194" s="67" t="s">
        <v>486</v>
      </c>
      <c r="W194" s="67" t="s">
        <v>124</v>
      </c>
      <c r="X194" s="70">
        <v>43809</v>
      </c>
      <c r="Y194" s="71">
        <v>0.51041666666666663</v>
      </c>
      <c r="Z194" s="70">
        <v>43809</v>
      </c>
      <c r="AA194" s="71">
        <v>0.66666666666666663</v>
      </c>
      <c r="AB194" s="67" t="s">
        <v>511</v>
      </c>
      <c r="AC194" s="67" t="s">
        <v>478</v>
      </c>
      <c r="AD194" s="72" t="s">
        <v>124</v>
      </c>
      <c r="AE194" s="384">
        <v>43809</v>
      </c>
      <c r="AF194" s="385">
        <v>0.51041666666666663</v>
      </c>
      <c r="AG194" s="384">
        <v>43809</v>
      </c>
      <c r="AH194" s="386">
        <v>0.66666666666666663</v>
      </c>
      <c r="AI194" s="387">
        <v>43809</v>
      </c>
      <c r="AJ194" s="385">
        <v>0.52638888888888891</v>
      </c>
      <c r="AK194" s="384">
        <v>43809</v>
      </c>
      <c r="AL194" s="492">
        <v>0.5229166666666667</v>
      </c>
      <c r="AM194" s="490" t="s">
        <v>588</v>
      </c>
      <c r="AN194" s="389" t="s">
        <v>480</v>
      </c>
      <c r="AO194" s="390"/>
      <c r="AP194" s="391"/>
      <c r="AQ194" s="116"/>
      <c r="AR194" s="165">
        <f t="shared" si="43"/>
        <v>0.30000000010477379</v>
      </c>
      <c r="AS194" s="166">
        <f t="shared" si="44"/>
        <v>1</v>
      </c>
      <c r="AT194" s="167">
        <f t="shared" si="45"/>
        <v>1</v>
      </c>
      <c r="AU194" s="168">
        <f t="shared" si="46"/>
        <v>0.38333333336049691</v>
      </c>
      <c r="AV194" s="166">
        <f t="shared" si="47"/>
        <v>41</v>
      </c>
      <c r="AW194" s="169">
        <f t="shared" si="48"/>
        <v>41</v>
      </c>
      <c r="AX194" s="165">
        <f t="shared" si="49"/>
        <v>3.75</v>
      </c>
      <c r="AY194" s="166">
        <f t="shared" si="50"/>
        <v>0</v>
      </c>
      <c r="AZ194" s="167">
        <f t="shared" si="51"/>
        <v>0</v>
      </c>
      <c r="BA194" s="119"/>
      <c r="BF194" s="173" t="str">
        <f t="shared" si="52"/>
        <v/>
      </c>
      <c r="BG194" s="166" t="str">
        <f t="shared" si="53"/>
        <v/>
      </c>
      <c r="BH194" s="167" t="str">
        <f t="shared" si="54"/>
        <v/>
      </c>
      <c r="BI194" s="174" t="str">
        <f t="shared" si="55"/>
        <v/>
      </c>
      <c r="BJ194" s="166" t="str">
        <f t="shared" si="56"/>
        <v/>
      </c>
      <c r="BK194" s="169" t="str">
        <f t="shared" si="57"/>
        <v/>
      </c>
      <c r="BL194" s="173" t="str">
        <f t="shared" si="58"/>
        <v/>
      </c>
      <c r="BM194" s="166" t="str">
        <f t="shared" si="59"/>
        <v/>
      </c>
      <c r="BN194" s="167" t="str">
        <f t="shared" si="62"/>
        <v/>
      </c>
      <c r="BP194" s="116"/>
    </row>
    <row r="195" spans="1:68" ht="141" thickBot="1" x14ac:dyDescent="0.3">
      <c r="A195" s="289">
        <f t="shared" si="61"/>
        <v>180</v>
      </c>
      <c r="B195" s="179" t="s">
        <v>85</v>
      </c>
      <c r="C195" s="179" t="s">
        <v>124</v>
      </c>
      <c r="D195" s="290" t="s">
        <v>593</v>
      </c>
      <c r="E195" s="179">
        <v>53229</v>
      </c>
      <c r="F195" s="179" t="s">
        <v>589</v>
      </c>
      <c r="G195" s="179" t="s">
        <v>590</v>
      </c>
      <c r="H195" s="181">
        <v>305432.92</v>
      </c>
      <c r="I195" s="181">
        <v>449028.45</v>
      </c>
      <c r="J195" s="181">
        <v>305432.92</v>
      </c>
      <c r="K195" s="181">
        <v>449028.45</v>
      </c>
      <c r="L195" s="179" t="s">
        <v>124</v>
      </c>
      <c r="M195" s="179" t="s">
        <v>124</v>
      </c>
      <c r="N195" s="179" t="s">
        <v>591</v>
      </c>
      <c r="O195" s="179" t="s">
        <v>589</v>
      </c>
      <c r="P195" s="179" t="s">
        <v>124</v>
      </c>
      <c r="Q195" s="179" t="s">
        <v>124</v>
      </c>
      <c r="R195" s="179" t="s">
        <v>124</v>
      </c>
      <c r="S195" s="179" t="s">
        <v>124</v>
      </c>
      <c r="T195" s="179" t="s">
        <v>134</v>
      </c>
      <c r="U195" s="297" t="s">
        <v>497</v>
      </c>
      <c r="V195" s="179" t="s">
        <v>486</v>
      </c>
      <c r="W195" s="179" t="s">
        <v>124</v>
      </c>
      <c r="X195" s="291">
        <v>43811</v>
      </c>
      <c r="Y195" s="292">
        <v>0.33958333333333335</v>
      </c>
      <c r="Z195" s="291">
        <v>43811</v>
      </c>
      <c r="AA195" s="292">
        <v>0.41666666666666669</v>
      </c>
      <c r="AB195" s="179" t="s">
        <v>93</v>
      </c>
      <c r="AC195" s="179" t="s">
        <v>478</v>
      </c>
      <c r="AD195" s="293" t="s">
        <v>124</v>
      </c>
      <c r="AE195" s="446">
        <v>43811</v>
      </c>
      <c r="AF195" s="447">
        <v>0.33958333333333335</v>
      </c>
      <c r="AG195" s="446">
        <v>43811</v>
      </c>
      <c r="AH195" s="484">
        <v>0.48125000000000001</v>
      </c>
      <c r="AI195" s="493">
        <v>43811</v>
      </c>
      <c r="AJ195" s="447">
        <v>0.3840277777777778</v>
      </c>
      <c r="AK195" s="446">
        <v>43811</v>
      </c>
      <c r="AL195" s="494">
        <v>0.36041666666666666</v>
      </c>
      <c r="AM195" s="491" t="s">
        <v>124</v>
      </c>
      <c r="AN195" s="448" t="s">
        <v>480</v>
      </c>
      <c r="AO195" s="449"/>
      <c r="AP195" s="450"/>
      <c r="AQ195" s="116"/>
      <c r="AR195" s="165">
        <f t="shared" si="43"/>
        <v>0.50000000005820766</v>
      </c>
      <c r="AS195" s="166">
        <f t="shared" si="44"/>
        <v>1</v>
      </c>
      <c r="AT195" s="167">
        <f t="shared" si="45"/>
        <v>1</v>
      </c>
      <c r="AU195" s="168">
        <f t="shared" si="46"/>
        <v>1.0666666666511446</v>
      </c>
      <c r="AV195" s="166">
        <f t="shared" si="47"/>
        <v>41</v>
      </c>
      <c r="AW195" s="169">
        <f t="shared" si="48"/>
        <v>41</v>
      </c>
      <c r="AX195" s="165">
        <f t="shared" si="49"/>
        <v>3.3999999999068677</v>
      </c>
      <c r="AY195" s="166">
        <f t="shared" si="50"/>
        <v>0</v>
      </c>
      <c r="AZ195" s="167">
        <f t="shared" si="51"/>
        <v>0</v>
      </c>
      <c r="BA195" s="119"/>
      <c r="BF195" s="173" t="str">
        <f t="shared" si="52"/>
        <v/>
      </c>
      <c r="BG195" s="166" t="str">
        <f t="shared" si="53"/>
        <v/>
      </c>
      <c r="BH195" s="167" t="str">
        <f t="shared" si="54"/>
        <v/>
      </c>
      <c r="BI195" s="174" t="str">
        <f t="shared" si="55"/>
        <v/>
      </c>
      <c r="BJ195" s="166" t="str">
        <f t="shared" si="56"/>
        <v/>
      </c>
      <c r="BK195" s="169" t="str">
        <f t="shared" si="57"/>
        <v/>
      </c>
      <c r="BL195" s="173" t="str">
        <f t="shared" si="58"/>
        <v/>
      </c>
      <c r="BM195" s="166" t="str">
        <f t="shared" si="59"/>
        <v/>
      </c>
      <c r="BN195" s="167" t="str">
        <f t="shared" si="62"/>
        <v/>
      </c>
      <c r="BP195" s="116"/>
    </row>
    <row r="196" spans="1:68" ht="141" thickBot="1" x14ac:dyDescent="0.3">
      <c r="A196" s="439">
        <f t="shared" si="61"/>
        <v>181</v>
      </c>
      <c r="B196" s="440" t="s">
        <v>124</v>
      </c>
      <c r="C196" s="440" t="s">
        <v>85</v>
      </c>
      <c r="D196" s="441" t="s">
        <v>1105</v>
      </c>
      <c r="E196" s="440">
        <v>1222</v>
      </c>
      <c r="F196" s="440" t="s">
        <v>1106</v>
      </c>
      <c r="G196" s="440" t="s">
        <v>597</v>
      </c>
      <c r="H196" s="678">
        <v>402538.949157</v>
      </c>
      <c r="I196" s="678">
        <v>536457.09444100002</v>
      </c>
      <c r="J196" s="440">
        <v>402538.949157</v>
      </c>
      <c r="K196" s="440">
        <v>536457.09444100002</v>
      </c>
      <c r="L196" s="440" t="s">
        <v>124</v>
      </c>
      <c r="M196" s="440" t="s">
        <v>124</v>
      </c>
      <c r="N196" s="440" t="s">
        <v>1107</v>
      </c>
      <c r="O196" s="440" t="s">
        <v>1106</v>
      </c>
      <c r="P196" s="440" t="s">
        <v>124</v>
      </c>
      <c r="Q196" s="440" t="s">
        <v>124</v>
      </c>
      <c r="R196" s="440" t="s">
        <v>124</v>
      </c>
      <c r="S196" s="440" t="s">
        <v>124</v>
      </c>
      <c r="T196" s="440" t="s">
        <v>134</v>
      </c>
      <c r="U196" s="127" t="s">
        <v>1084</v>
      </c>
      <c r="V196" s="440" t="s">
        <v>486</v>
      </c>
      <c r="W196" s="127" t="s">
        <v>1108</v>
      </c>
      <c r="X196" s="442"/>
      <c r="Y196" s="443"/>
      <c r="Z196" s="442"/>
      <c r="AA196" s="443"/>
      <c r="AB196" s="440" t="s">
        <v>91</v>
      </c>
      <c r="AC196" s="161"/>
      <c r="AD196" s="125" t="s">
        <v>1109</v>
      </c>
      <c r="AE196" s="199"/>
      <c r="AF196" s="196"/>
      <c r="AG196" s="197"/>
      <c r="AH196" s="198"/>
      <c r="AI196" s="199"/>
      <c r="AJ196" s="196"/>
      <c r="AK196" s="197"/>
      <c r="AL196" s="200"/>
      <c r="AM196" s="201"/>
      <c r="AN196" s="202"/>
      <c r="AO196" s="745" t="s">
        <v>1111</v>
      </c>
      <c r="AP196" s="337" t="s">
        <v>599</v>
      </c>
      <c r="AR196" s="160" t="str">
        <f t="shared" si="43"/>
        <v/>
      </c>
      <c r="AS196" s="161" t="str">
        <f t="shared" si="44"/>
        <v/>
      </c>
      <c r="AT196" s="162" t="str">
        <f t="shared" si="45"/>
        <v/>
      </c>
      <c r="AU196" s="163" t="str">
        <f t="shared" si="46"/>
        <v/>
      </c>
      <c r="AV196" s="161" t="str">
        <f t="shared" si="47"/>
        <v/>
      </c>
      <c r="AW196" s="164" t="str">
        <f t="shared" si="48"/>
        <v/>
      </c>
      <c r="AX196" s="160" t="str">
        <f t="shared" si="49"/>
        <v/>
      </c>
      <c r="AY196" s="161" t="str">
        <f t="shared" si="50"/>
        <v/>
      </c>
      <c r="AZ196" s="162" t="str">
        <f t="shared" si="51"/>
        <v/>
      </c>
      <c r="BA196" s="119"/>
      <c r="BF196" s="172" t="str">
        <f t="shared" si="52"/>
        <v>Afectat sau NU?</v>
      </c>
      <c r="BG196" s="161" t="str">
        <f t="shared" si="53"/>
        <v>-</v>
      </c>
      <c r="BH196" s="162" t="str">
        <f t="shared" si="54"/>
        <v>-</v>
      </c>
      <c r="BI196" s="677" t="str">
        <f t="shared" si="55"/>
        <v>Afectat sau NU?</v>
      </c>
      <c r="BJ196" s="161" t="str">
        <f t="shared" si="56"/>
        <v>-</v>
      </c>
      <c r="BK196" s="164" t="str">
        <f t="shared" si="57"/>
        <v>-</v>
      </c>
      <c r="BL196" s="172" t="str">
        <f t="shared" si="58"/>
        <v>Afectat sau NU?</v>
      </c>
      <c r="BM196" s="161" t="str">
        <f t="shared" si="59"/>
        <v>-</v>
      </c>
      <c r="BN196" s="162" t="str">
        <f t="shared" si="62"/>
        <v>-</v>
      </c>
    </row>
    <row r="197" spans="1:68" ht="141" thickBot="1" x14ac:dyDescent="0.3">
      <c r="A197" s="433">
        <f t="shared" si="61"/>
        <v>182</v>
      </c>
      <c r="B197" s="434" t="s">
        <v>124</v>
      </c>
      <c r="C197" s="434" t="s">
        <v>85</v>
      </c>
      <c r="D197" s="435" t="s">
        <v>1105</v>
      </c>
      <c r="E197" s="434">
        <v>5764</v>
      </c>
      <c r="F197" s="434" t="s">
        <v>596</v>
      </c>
      <c r="G197" s="434" t="s">
        <v>597</v>
      </c>
      <c r="H197" s="436">
        <v>401152.799</v>
      </c>
      <c r="I197" s="436">
        <v>540766.78299999994</v>
      </c>
      <c r="J197" s="434">
        <v>401152.799</v>
      </c>
      <c r="K197" s="434">
        <v>540766.78299999994</v>
      </c>
      <c r="L197" s="434" t="s">
        <v>124</v>
      </c>
      <c r="M197" s="434" t="s">
        <v>124</v>
      </c>
      <c r="N197" s="434" t="s">
        <v>598</v>
      </c>
      <c r="O197" s="434" t="s">
        <v>596</v>
      </c>
      <c r="P197" s="434" t="s">
        <v>124</v>
      </c>
      <c r="Q197" s="434" t="s">
        <v>124</v>
      </c>
      <c r="R197" s="434" t="s">
        <v>124</v>
      </c>
      <c r="S197" s="434" t="s">
        <v>124</v>
      </c>
      <c r="T197" s="434" t="s">
        <v>134</v>
      </c>
      <c r="U197" s="148" t="s">
        <v>1084</v>
      </c>
      <c r="V197" s="434" t="s">
        <v>486</v>
      </c>
      <c r="W197" s="84" t="s">
        <v>1108</v>
      </c>
      <c r="X197" s="437"/>
      <c r="Y197" s="438"/>
      <c r="Z197" s="437"/>
      <c r="AA197" s="438"/>
      <c r="AB197" s="434" t="s">
        <v>91</v>
      </c>
      <c r="AC197" s="166"/>
      <c r="AD197" s="544" t="s">
        <v>1110</v>
      </c>
      <c r="AE197" s="336"/>
      <c r="AF197" s="312"/>
      <c r="AG197" s="313"/>
      <c r="AH197" s="314"/>
      <c r="AI197" s="336"/>
      <c r="AJ197" s="312"/>
      <c r="AK197" s="313"/>
      <c r="AL197" s="315"/>
      <c r="AM197" s="319"/>
      <c r="AN197" s="320"/>
      <c r="AO197" s="745" t="s">
        <v>1111</v>
      </c>
      <c r="AP197" s="453" t="s">
        <v>599</v>
      </c>
      <c r="AR197" s="165" t="str">
        <f t="shared" si="43"/>
        <v/>
      </c>
      <c r="AS197" s="166" t="str">
        <f t="shared" si="44"/>
        <v/>
      </c>
      <c r="AT197" s="167" t="str">
        <f t="shared" si="45"/>
        <v/>
      </c>
      <c r="AU197" s="168" t="str">
        <f t="shared" si="46"/>
        <v/>
      </c>
      <c r="AV197" s="166" t="str">
        <f t="shared" si="47"/>
        <v/>
      </c>
      <c r="AW197" s="169" t="str">
        <f t="shared" si="48"/>
        <v/>
      </c>
      <c r="AX197" s="165" t="str">
        <f t="shared" si="49"/>
        <v/>
      </c>
      <c r="AY197" s="166" t="str">
        <f t="shared" si="50"/>
        <v/>
      </c>
      <c r="AZ197" s="167" t="str">
        <f t="shared" si="51"/>
        <v/>
      </c>
      <c r="BA197" s="119"/>
      <c r="BF197" s="173" t="str">
        <f t="shared" si="52"/>
        <v>Afectat sau NU?</v>
      </c>
      <c r="BG197" s="166" t="str">
        <f t="shared" si="53"/>
        <v>-</v>
      </c>
      <c r="BH197" s="167" t="str">
        <f t="shared" si="54"/>
        <v>-</v>
      </c>
      <c r="BI197" s="174" t="str">
        <f t="shared" si="55"/>
        <v>Afectat sau NU?</v>
      </c>
      <c r="BJ197" s="166" t="str">
        <f t="shared" si="56"/>
        <v>-</v>
      </c>
      <c r="BK197" s="169" t="str">
        <f t="shared" si="57"/>
        <v>-</v>
      </c>
      <c r="BL197" s="173" t="str">
        <f t="shared" si="58"/>
        <v>Afectat sau NU?</v>
      </c>
      <c r="BM197" s="166" t="str">
        <f t="shared" si="59"/>
        <v>-</v>
      </c>
      <c r="BN197" s="167" t="str">
        <f t="shared" si="62"/>
        <v>-</v>
      </c>
    </row>
    <row r="198" spans="1:68" ht="128.25" thickBot="1" x14ac:dyDescent="0.3">
      <c r="A198" s="433">
        <f t="shared" ref="A198:A227" si="63">A197+1</f>
        <v>183</v>
      </c>
      <c r="B198" s="102" t="s">
        <v>124</v>
      </c>
      <c r="C198" s="102" t="s">
        <v>85</v>
      </c>
      <c r="D198" s="68" t="s">
        <v>603</v>
      </c>
      <c r="E198" s="102">
        <v>125472</v>
      </c>
      <c r="F198" s="102" t="s">
        <v>604</v>
      </c>
      <c r="G198" s="102" t="s">
        <v>330</v>
      </c>
      <c r="H198" s="396">
        <v>460257.4093</v>
      </c>
      <c r="I198" s="396">
        <v>298101.53899999999</v>
      </c>
      <c r="J198" s="396">
        <v>449764.9228</v>
      </c>
      <c r="K198" s="396">
        <v>290090.97009999998</v>
      </c>
      <c r="L198" s="102" t="s">
        <v>124</v>
      </c>
      <c r="M198" s="102" t="s">
        <v>124</v>
      </c>
      <c r="N198" s="102" t="s">
        <v>605</v>
      </c>
      <c r="O198" s="102" t="s">
        <v>604</v>
      </c>
      <c r="P198" s="102" t="s">
        <v>124</v>
      </c>
      <c r="Q198" s="102" t="s">
        <v>124</v>
      </c>
      <c r="R198" s="102" t="s">
        <v>124</v>
      </c>
      <c r="S198" s="102" t="s">
        <v>124</v>
      </c>
      <c r="T198" s="102" t="s">
        <v>134</v>
      </c>
      <c r="U198" s="102" t="s">
        <v>525</v>
      </c>
      <c r="V198" s="102" t="s">
        <v>415</v>
      </c>
      <c r="W198" s="461" t="s">
        <v>110</v>
      </c>
      <c r="X198" s="444"/>
      <c r="Y198" s="445"/>
      <c r="Z198" s="444"/>
      <c r="AA198" s="445"/>
      <c r="AB198" s="102" t="s">
        <v>96</v>
      </c>
      <c r="AC198" s="96"/>
      <c r="AD198" s="483" t="s">
        <v>600</v>
      </c>
      <c r="AE198" s="459"/>
      <c r="AF198" s="398"/>
      <c r="AG198" s="397"/>
      <c r="AH198" s="485"/>
      <c r="AI198" s="451"/>
      <c r="AJ198" s="398"/>
      <c r="AK198" s="397"/>
      <c r="AL198" s="495"/>
      <c r="AM198" s="500"/>
      <c r="AN198" s="391"/>
      <c r="AO198" s="501"/>
      <c r="AP198" s="452" t="s">
        <v>606</v>
      </c>
      <c r="AR198" s="165" t="str">
        <f t="shared" si="43"/>
        <v/>
      </c>
      <c r="AS198" s="166" t="str">
        <f t="shared" si="44"/>
        <v/>
      </c>
      <c r="AT198" s="167" t="str">
        <f t="shared" si="45"/>
        <v/>
      </c>
      <c r="AU198" s="168" t="str">
        <f t="shared" si="46"/>
        <v/>
      </c>
      <c r="AV198" s="166" t="str">
        <f t="shared" si="47"/>
        <v/>
      </c>
      <c r="AW198" s="169" t="str">
        <f t="shared" si="48"/>
        <v/>
      </c>
      <c r="AX198" s="165" t="str">
        <f t="shared" si="49"/>
        <v/>
      </c>
      <c r="AY198" s="166" t="str">
        <f t="shared" si="50"/>
        <v/>
      </c>
      <c r="AZ198" s="167" t="str">
        <f t="shared" si="51"/>
        <v/>
      </c>
      <c r="BA198" s="119"/>
      <c r="BF198" s="173" t="str">
        <f t="shared" si="52"/>
        <v>Afectat sau NU?</v>
      </c>
      <c r="BG198" s="166" t="str">
        <f t="shared" si="53"/>
        <v>-</v>
      </c>
      <c r="BH198" s="167" t="str">
        <f t="shared" si="54"/>
        <v>-</v>
      </c>
      <c r="BI198" s="174" t="str">
        <f t="shared" si="55"/>
        <v>Afectat sau NU?</v>
      </c>
      <c r="BJ198" s="166" t="str">
        <f t="shared" si="56"/>
        <v>-</v>
      </c>
      <c r="BK198" s="169" t="str">
        <f t="shared" si="57"/>
        <v>-</v>
      </c>
      <c r="BL198" s="173" t="str">
        <f t="shared" si="58"/>
        <v>Afectat sau NU?</v>
      </c>
      <c r="BM198" s="166" t="str">
        <f t="shared" si="59"/>
        <v>-</v>
      </c>
      <c r="BN198" s="167" t="str">
        <f t="shared" si="62"/>
        <v>-</v>
      </c>
    </row>
    <row r="199" spans="1:68" ht="51.75" thickBot="1" x14ac:dyDescent="0.3">
      <c r="A199" s="433">
        <f t="shared" si="63"/>
        <v>184</v>
      </c>
      <c r="B199" s="102" t="s">
        <v>124</v>
      </c>
      <c r="C199" s="102" t="s">
        <v>85</v>
      </c>
      <c r="D199" s="68" t="s">
        <v>608</v>
      </c>
      <c r="E199" s="102">
        <v>101564</v>
      </c>
      <c r="F199" s="102" t="s">
        <v>668</v>
      </c>
      <c r="G199" s="102" t="s">
        <v>161</v>
      </c>
      <c r="H199" s="396">
        <v>575362.14300000004</v>
      </c>
      <c r="I199" s="396">
        <v>342970.90700000001</v>
      </c>
      <c r="J199" s="396">
        <v>571035.05799999996</v>
      </c>
      <c r="K199" s="396">
        <v>354388.152</v>
      </c>
      <c r="L199" s="102" t="s">
        <v>124</v>
      </c>
      <c r="M199" s="102" t="s">
        <v>124</v>
      </c>
      <c r="N199" s="102" t="s">
        <v>669</v>
      </c>
      <c r="O199" s="102" t="s">
        <v>670</v>
      </c>
      <c r="P199" s="102" t="s">
        <v>124</v>
      </c>
      <c r="Q199" s="102" t="s">
        <v>124</v>
      </c>
      <c r="R199" s="102" t="s">
        <v>124</v>
      </c>
      <c r="S199" s="102" t="s">
        <v>124</v>
      </c>
      <c r="T199" s="102" t="s">
        <v>131</v>
      </c>
      <c r="U199" s="102" t="s">
        <v>678</v>
      </c>
      <c r="V199" s="102" t="s">
        <v>128</v>
      </c>
      <c r="W199" s="461" t="s">
        <v>110</v>
      </c>
      <c r="X199" s="444"/>
      <c r="Y199" s="445"/>
      <c r="Z199" s="444"/>
      <c r="AA199" s="445"/>
      <c r="AB199" s="102" t="s">
        <v>97</v>
      </c>
      <c r="AC199" s="96"/>
      <c r="AD199" s="483" t="s">
        <v>600</v>
      </c>
      <c r="AE199" s="459"/>
      <c r="AF199" s="398"/>
      <c r="AG199" s="397"/>
      <c r="AH199" s="485"/>
      <c r="AI199" s="451"/>
      <c r="AJ199" s="398"/>
      <c r="AK199" s="397"/>
      <c r="AL199" s="495"/>
      <c r="AM199" s="500"/>
      <c r="AN199" s="391"/>
      <c r="AO199" s="501"/>
      <c r="AP199" s="452" t="s">
        <v>609</v>
      </c>
      <c r="AR199" s="165" t="str">
        <f t="shared" si="43"/>
        <v/>
      </c>
      <c r="AS199" s="166" t="str">
        <f t="shared" si="44"/>
        <v/>
      </c>
      <c r="AT199" s="167" t="str">
        <f t="shared" si="45"/>
        <v/>
      </c>
      <c r="AU199" s="168" t="str">
        <f t="shared" si="46"/>
        <v/>
      </c>
      <c r="AV199" s="166" t="str">
        <f t="shared" si="47"/>
        <v/>
      </c>
      <c r="AW199" s="169" t="str">
        <f t="shared" si="48"/>
        <v/>
      </c>
      <c r="AX199" s="165" t="str">
        <f t="shared" si="49"/>
        <v/>
      </c>
      <c r="AY199" s="166" t="str">
        <f t="shared" si="50"/>
        <v/>
      </c>
      <c r="AZ199" s="167" t="str">
        <f t="shared" si="51"/>
        <v/>
      </c>
      <c r="BA199" s="119"/>
      <c r="BF199" s="173" t="str">
        <f t="shared" si="52"/>
        <v>Afectat sau NU?</v>
      </c>
      <c r="BG199" s="166" t="str">
        <f t="shared" si="53"/>
        <v>-</v>
      </c>
      <c r="BH199" s="167" t="str">
        <f t="shared" si="54"/>
        <v>-</v>
      </c>
      <c r="BI199" s="174" t="str">
        <f t="shared" si="55"/>
        <v>Afectat sau NU?</v>
      </c>
      <c r="BJ199" s="166" t="str">
        <f t="shared" si="56"/>
        <v>-</v>
      </c>
      <c r="BK199" s="169" t="str">
        <f t="shared" si="57"/>
        <v>-</v>
      </c>
      <c r="BL199" s="173" t="str">
        <f t="shared" si="58"/>
        <v>Afectat sau NU?</v>
      </c>
      <c r="BM199" s="166" t="str">
        <f t="shared" si="59"/>
        <v>-</v>
      </c>
      <c r="BN199" s="167" t="str">
        <f t="shared" si="62"/>
        <v>-</v>
      </c>
    </row>
    <row r="200" spans="1:68" ht="127.5" x14ac:dyDescent="0.25">
      <c r="A200" s="439">
        <f t="shared" si="63"/>
        <v>185</v>
      </c>
      <c r="B200" s="440" t="s">
        <v>124</v>
      </c>
      <c r="C200" s="440" t="s">
        <v>85</v>
      </c>
      <c r="D200" s="441" t="s">
        <v>612</v>
      </c>
      <c r="E200" s="440">
        <v>145408</v>
      </c>
      <c r="F200" s="440" t="s">
        <v>613</v>
      </c>
      <c r="G200" s="440" t="s">
        <v>509</v>
      </c>
      <c r="H200" s="678">
        <v>449316.58</v>
      </c>
      <c r="I200" s="678">
        <v>478333.83</v>
      </c>
      <c r="J200" s="440">
        <v>451910.84</v>
      </c>
      <c r="K200" s="440">
        <v>473447.86</v>
      </c>
      <c r="L200" s="127" t="s">
        <v>124</v>
      </c>
      <c r="M200" s="127" t="s">
        <v>124</v>
      </c>
      <c r="N200" s="161" t="s">
        <v>614</v>
      </c>
      <c r="O200" s="440" t="s">
        <v>613</v>
      </c>
      <c r="P200" s="127" t="s">
        <v>124</v>
      </c>
      <c r="Q200" s="127" t="s">
        <v>124</v>
      </c>
      <c r="R200" s="127" t="s">
        <v>124</v>
      </c>
      <c r="S200" s="127" t="s">
        <v>124</v>
      </c>
      <c r="T200" s="127" t="s">
        <v>134</v>
      </c>
      <c r="U200" s="179" t="s">
        <v>672</v>
      </c>
      <c r="V200" s="440" t="s">
        <v>486</v>
      </c>
      <c r="W200" s="127" t="s">
        <v>110</v>
      </c>
      <c r="X200" s="442"/>
      <c r="Y200" s="443"/>
      <c r="Z200" s="442"/>
      <c r="AA200" s="443"/>
      <c r="AB200" s="440" t="s">
        <v>511</v>
      </c>
      <c r="AC200" s="161"/>
      <c r="AD200" s="502" t="s">
        <v>600</v>
      </c>
      <c r="AE200" s="477"/>
      <c r="AF200" s="443"/>
      <c r="AG200" s="442"/>
      <c r="AH200" s="486"/>
      <c r="AI200" s="477"/>
      <c r="AJ200" s="443"/>
      <c r="AK200" s="442"/>
      <c r="AL200" s="496"/>
      <c r="AM200" s="286"/>
      <c r="AN200" s="337"/>
      <c r="AO200" s="286"/>
      <c r="AP200" s="337" t="s">
        <v>630</v>
      </c>
      <c r="AR200" s="160" t="str">
        <f t="shared" si="43"/>
        <v/>
      </c>
      <c r="AS200" s="161" t="str">
        <f t="shared" si="44"/>
        <v/>
      </c>
      <c r="AT200" s="164" t="str">
        <f t="shared" si="45"/>
        <v/>
      </c>
      <c r="AU200" s="160" t="str">
        <f t="shared" si="46"/>
        <v/>
      </c>
      <c r="AV200" s="161" t="str">
        <f t="shared" si="47"/>
        <v/>
      </c>
      <c r="AW200" s="162" t="str">
        <f t="shared" si="48"/>
        <v/>
      </c>
      <c r="AX200" s="163" t="str">
        <f t="shared" si="49"/>
        <v/>
      </c>
      <c r="AY200" s="161" t="str">
        <f t="shared" si="50"/>
        <v/>
      </c>
      <c r="AZ200" s="162" t="str">
        <f t="shared" si="51"/>
        <v/>
      </c>
      <c r="BA200" s="119"/>
      <c r="BF200" s="172" t="str">
        <f t="shared" si="52"/>
        <v>Afectat sau NU?</v>
      </c>
      <c r="BG200" s="161" t="str">
        <f t="shared" si="53"/>
        <v>-</v>
      </c>
      <c r="BH200" s="164" t="str">
        <f t="shared" si="54"/>
        <v>-</v>
      </c>
      <c r="BI200" s="172" t="str">
        <f t="shared" si="55"/>
        <v>Afectat sau NU?</v>
      </c>
      <c r="BJ200" s="161" t="str">
        <f t="shared" si="56"/>
        <v>-</v>
      </c>
      <c r="BK200" s="162" t="str">
        <f t="shared" si="57"/>
        <v>-</v>
      </c>
      <c r="BL200" s="677" t="str">
        <f t="shared" si="58"/>
        <v>Afectat sau NU?</v>
      </c>
      <c r="BM200" s="161" t="str">
        <f t="shared" si="59"/>
        <v>-</v>
      </c>
      <c r="BN200" s="162" t="str">
        <f t="shared" si="62"/>
        <v>-</v>
      </c>
    </row>
    <row r="201" spans="1:68" ht="127.5" x14ac:dyDescent="0.25">
      <c r="A201" s="543">
        <f t="shared" si="63"/>
        <v>186</v>
      </c>
      <c r="B201" s="394" t="s">
        <v>124</v>
      </c>
      <c r="C201" s="394" t="s">
        <v>85</v>
      </c>
      <c r="D201" s="430" t="s">
        <v>612</v>
      </c>
      <c r="E201" s="394">
        <v>144054</v>
      </c>
      <c r="F201" s="394" t="s">
        <v>615</v>
      </c>
      <c r="G201" s="394" t="s">
        <v>509</v>
      </c>
      <c r="H201" s="395">
        <v>449316.58</v>
      </c>
      <c r="I201" s="395">
        <v>478333.83</v>
      </c>
      <c r="J201" s="394">
        <v>451910.84</v>
      </c>
      <c r="K201" s="394">
        <v>473447.86</v>
      </c>
      <c r="L201" s="128" t="s">
        <v>124</v>
      </c>
      <c r="M201" s="128" t="s">
        <v>124</v>
      </c>
      <c r="N201" s="183" t="s">
        <v>616</v>
      </c>
      <c r="O201" s="394" t="s">
        <v>615</v>
      </c>
      <c r="P201" s="128" t="s">
        <v>124</v>
      </c>
      <c r="Q201" s="128" t="s">
        <v>124</v>
      </c>
      <c r="R201" s="128" t="s">
        <v>124</v>
      </c>
      <c r="S201" s="128" t="s">
        <v>124</v>
      </c>
      <c r="T201" s="128" t="s">
        <v>134</v>
      </c>
      <c r="U201" s="297" t="s">
        <v>672</v>
      </c>
      <c r="V201" s="394" t="s">
        <v>486</v>
      </c>
      <c r="W201" s="128" t="s">
        <v>110</v>
      </c>
      <c r="X201" s="431"/>
      <c r="Y201" s="432"/>
      <c r="Z201" s="431"/>
      <c r="AA201" s="432"/>
      <c r="AB201" s="394" t="s">
        <v>511</v>
      </c>
      <c r="AC201" s="183"/>
      <c r="AD201" s="503" t="s">
        <v>600</v>
      </c>
      <c r="AE201" s="478"/>
      <c r="AF201" s="432"/>
      <c r="AG201" s="431"/>
      <c r="AH201" s="487"/>
      <c r="AI201" s="478"/>
      <c r="AJ201" s="432"/>
      <c r="AK201" s="431"/>
      <c r="AL201" s="497"/>
      <c r="AM201" s="323"/>
      <c r="AN201" s="338"/>
      <c r="AO201" s="323"/>
      <c r="AP201" s="338" t="s">
        <v>630</v>
      </c>
      <c r="AR201" s="184" t="str">
        <f t="shared" si="43"/>
        <v/>
      </c>
      <c r="AS201" s="183" t="str">
        <f t="shared" si="44"/>
        <v/>
      </c>
      <c r="AT201" s="186" t="str">
        <f t="shared" si="45"/>
        <v/>
      </c>
      <c r="AU201" s="184" t="str">
        <f t="shared" si="46"/>
        <v/>
      </c>
      <c r="AV201" s="183" t="str">
        <f t="shared" si="47"/>
        <v/>
      </c>
      <c r="AW201" s="185" t="str">
        <f t="shared" si="48"/>
        <v/>
      </c>
      <c r="AX201" s="187" t="str">
        <f t="shared" si="49"/>
        <v/>
      </c>
      <c r="AY201" s="183" t="str">
        <f t="shared" si="50"/>
        <v/>
      </c>
      <c r="AZ201" s="185" t="str">
        <f t="shared" si="51"/>
        <v/>
      </c>
      <c r="BA201" s="119"/>
      <c r="BF201" s="188" t="str">
        <f t="shared" si="52"/>
        <v>Afectat sau NU?</v>
      </c>
      <c r="BG201" s="183" t="str">
        <f t="shared" si="53"/>
        <v>-</v>
      </c>
      <c r="BH201" s="186" t="str">
        <f t="shared" si="54"/>
        <v>-</v>
      </c>
      <c r="BI201" s="188" t="str">
        <f t="shared" si="55"/>
        <v>Afectat sau NU?</v>
      </c>
      <c r="BJ201" s="183" t="str">
        <f t="shared" si="56"/>
        <v>-</v>
      </c>
      <c r="BK201" s="185" t="str">
        <f t="shared" si="57"/>
        <v>-</v>
      </c>
      <c r="BL201" s="189" t="str">
        <f t="shared" si="58"/>
        <v>Afectat sau NU?</v>
      </c>
      <c r="BM201" s="183" t="str">
        <f t="shared" si="59"/>
        <v>-</v>
      </c>
      <c r="BN201" s="185" t="str">
        <f t="shared" si="62"/>
        <v>-</v>
      </c>
    </row>
    <row r="202" spans="1:68" ht="127.5" x14ac:dyDescent="0.25">
      <c r="A202" s="429">
        <f t="shared" si="63"/>
        <v>187</v>
      </c>
      <c r="B202" s="394" t="s">
        <v>124</v>
      </c>
      <c r="C202" s="394" t="s">
        <v>85</v>
      </c>
      <c r="D202" s="430" t="s">
        <v>612</v>
      </c>
      <c r="E202" s="394">
        <v>144054</v>
      </c>
      <c r="F202" s="394" t="s">
        <v>617</v>
      </c>
      <c r="G202" s="394" t="s">
        <v>509</v>
      </c>
      <c r="H202" s="395">
        <v>449316.58</v>
      </c>
      <c r="I202" s="395">
        <v>478333.83</v>
      </c>
      <c r="J202" s="394">
        <v>451910.84</v>
      </c>
      <c r="K202" s="394">
        <v>473447.86</v>
      </c>
      <c r="L202" s="128" t="s">
        <v>124</v>
      </c>
      <c r="M202" s="128" t="s">
        <v>124</v>
      </c>
      <c r="N202" s="183" t="s">
        <v>618</v>
      </c>
      <c r="O202" s="394" t="s">
        <v>617</v>
      </c>
      <c r="P202" s="128" t="s">
        <v>124</v>
      </c>
      <c r="Q202" s="128" t="s">
        <v>124</v>
      </c>
      <c r="R202" s="128" t="s">
        <v>124</v>
      </c>
      <c r="S202" s="128" t="s">
        <v>124</v>
      </c>
      <c r="T202" s="128" t="s">
        <v>134</v>
      </c>
      <c r="U202" s="128" t="s">
        <v>672</v>
      </c>
      <c r="V202" s="394" t="s">
        <v>486</v>
      </c>
      <c r="W202" s="128" t="s">
        <v>110</v>
      </c>
      <c r="X202" s="431"/>
      <c r="Y202" s="432"/>
      <c r="Z202" s="431"/>
      <c r="AA202" s="432"/>
      <c r="AB202" s="394" t="s">
        <v>511</v>
      </c>
      <c r="AC202" s="183"/>
      <c r="AD202" s="503" t="s">
        <v>600</v>
      </c>
      <c r="AE202" s="478"/>
      <c r="AF202" s="432"/>
      <c r="AG202" s="431"/>
      <c r="AH202" s="487"/>
      <c r="AI202" s="478"/>
      <c r="AJ202" s="432"/>
      <c r="AK202" s="431"/>
      <c r="AL202" s="497"/>
      <c r="AM202" s="323"/>
      <c r="AN202" s="338"/>
      <c r="AO202" s="323"/>
      <c r="AP202" s="338" t="s">
        <v>630</v>
      </c>
      <c r="AR202" s="184" t="str">
        <f t="shared" si="43"/>
        <v/>
      </c>
      <c r="AS202" s="183" t="str">
        <f t="shared" si="44"/>
        <v/>
      </c>
      <c r="AT202" s="186" t="str">
        <f t="shared" si="45"/>
        <v/>
      </c>
      <c r="AU202" s="184" t="str">
        <f t="shared" si="46"/>
        <v/>
      </c>
      <c r="AV202" s="183" t="str">
        <f t="shared" si="47"/>
        <v/>
      </c>
      <c r="AW202" s="185" t="str">
        <f t="shared" si="48"/>
        <v/>
      </c>
      <c r="AX202" s="187" t="str">
        <f t="shared" si="49"/>
        <v/>
      </c>
      <c r="AY202" s="183" t="str">
        <f t="shared" si="50"/>
        <v/>
      </c>
      <c r="AZ202" s="185" t="str">
        <f t="shared" si="51"/>
        <v/>
      </c>
      <c r="BA202" s="119"/>
      <c r="BF202" s="188" t="str">
        <f t="shared" si="52"/>
        <v>Afectat sau NU?</v>
      </c>
      <c r="BG202" s="183" t="str">
        <f t="shared" si="53"/>
        <v>-</v>
      </c>
      <c r="BH202" s="186" t="str">
        <f t="shared" si="54"/>
        <v>-</v>
      </c>
      <c r="BI202" s="188" t="str">
        <f t="shared" si="55"/>
        <v>Afectat sau NU?</v>
      </c>
      <c r="BJ202" s="183" t="str">
        <f t="shared" si="56"/>
        <v>-</v>
      </c>
      <c r="BK202" s="185" t="str">
        <f t="shared" si="57"/>
        <v>-</v>
      </c>
      <c r="BL202" s="189" t="str">
        <f t="shared" si="58"/>
        <v>Afectat sau NU?</v>
      </c>
      <c r="BM202" s="183" t="str">
        <f t="shared" si="59"/>
        <v>-</v>
      </c>
      <c r="BN202" s="185" t="str">
        <f t="shared" si="62"/>
        <v>-</v>
      </c>
    </row>
    <row r="203" spans="1:68" ht="51" x14ac:dyDescent="0.25">
      <c r="A203" s="429">
        <f t="shared" si="63"/>
        <v>188</v>
      </c>
      <c r="B203" s="394" t="s">
        <v>124</v>
      </c>
      <c r="C203" s="394" t="s">
        <v>85</v>
      </c>
      <c r="D203" s="430" t="s">
        <v>612</v>
      </c>
      <c r="E203" s="394">
        <v>144054</v>
      </c>
      <c r="F203" s="394" t="s">
        <v>619</v>
      </c>
      <c r="G203" s="394" t="s">
        <v>509</v>
      </c>
      <c r="H203" s="395">
        <v>449316.58</v>
      </c>
      <c r="I203" s="395">
        <v>478333.83</v>
      </c>
      <c r="J203" s="394">
        <v>451910.84</v>
      </c>
      <c r="K203" s="394">
        <v>473447.86</v>
      </c>
      <c r="L203" s="128" t="s">
        <v>124</v>
      </c>
      <c r="M203" s="128" t="s">
        <v>124</v>
      </c>
      <c r="N203" s="183" t="s">
        <v>620</v>
      </c>
      <c r="O203" s="394" t="s">
        <v>621</v>
      </c>
      <c r="P203" s="128" t="s">
        <v>124</v>
      </c>
      <c r="Q203" s="128" t="s">
        <v>124</v>
      </c>
      <c r="R203" s="128" t="s">
        <v>124</v>
      </c>
      <c r="S203" s="128" t="s">
        <v>124</v>
      </c>
      <c r="T203" s="128" t="s">
        <v>140</v>
      </c>
      <c r="U203" s="297" t="s">
        <v>673</v>
      </c>
      <c r="V203" s="394" t="s">
        <v>622</v>
      </c>
      <c r="W203" s="128" t="s">
        <v>110</v>
      </c>
      <c r="X203" s="431"/>
      <c r="Y203" s="432"/>
      <c r="Z203" s="431"/>
      <c r="AA203" s="432"/>
      <c r="AB203" s="394" t="s">
        <v>511</v>
      </c>
      <c r="AC203" s="183"/>
      <c r="AD203" s="503" t="s">
        <v>600</v>
      </c>
      <c r="AE203" s="478"/>
      <c r="AF203" s="432"/>
      <c r="AG203" s="431"/>
      <c r="AH203" s="487"/>
      <c r="AI203" s="478"/>
      <c r="AJ203" s="432"/>
      <c r="AK203" s="431"/>
      <c r="AL203" s="497"/>
      <c r="AM203" s="323"/>
      <c r="AN203" s="338"/>
      <c r="AO203" s="323"/>
      <c r="AP203" s="338" t="s">
        <v>630</v>
      </c>
      <c r="AR203" s="184" t="str">
        <f t="shared" si="43"/>
        <v/>
      </c>
      <c r="AS203" s="183" t="str">
        <f t="shared" si="44"/>
        <v/>
      </c>
      <c r="AT203" s="186" t="str">
        <f t="shared" si="45"/>
        <v/>
      </c>
      <c r="AU203" s="184" t="str">
        <f t="shared" si="46"/>
        <v/>
      </c>
      <c r="AV203" s="183" t="str">
        <f t="shared" si="47"/>
        <v/>
      </c>
      <c r="AW203" s="185" t="str">
        <f t="shared" si="48"/>
        <v/>
      </c>
      <c r="AX203" s="187" t="str">
        <f t="shared" si="49"/>
        <v/>
      </c>
      <c r="AY203" s="183" t="str">
        <f t="shared" si="50"/>
        <v/>
      </c>
      <c r="AZ203" s="185" t="str">
        <f t="shared" si="51"/>
        <v/>
      </c>
      <c r="BA203" s="119"/>
      <c r="BF203" s="188" t="str">
        <f t="shared" si="52"/>
        <v>Afectat sau NU?</v>
      </c>
      <c r="BG203" s="183" t="str">
        <f t="shared" si="53"/>
        <v>-</v>
      </c>
      <c r="BH203" s="186" t="str">
        <f t="shared" si="54"/>
        <v>-</v>
      </c>
      <c r="BI203" s="188" t="str">
        <f t="shared" si="55"/>
        <v>Afectat sau NU?</v>
      </c>
      <c r="BJ203" s="183" t="str">
        <f t="shared" si="56"/>
        <v>-</v>
      </c>
      <c r="BK203" s="185" t="str">
        <f t="shared" si="57"/>
        <v>-</v>
      </c>
      <c r="BL203" s="189" t="str">
        <f t="shared" si="58"/>
        <v>Afectat sau NU?</v>
      </c>
      <c r="BM203" s="183" t="str">
        <f t="shared" si="59"/>
        <v>-</v>
      </c>
      <c r="BN203" s="185" t="str">
        <f t="shared" si="62"/>
        <v>-</v>
      </c>
    </row>
    <row r="204" spans="1:68" ht="127.5" x14ac:dyDescent="0.25">
      <c r="A204" s="543">
        <f t="shared" si="63"/>
        <v>189</v>
      </c>
      <c r="B204" s="394" t="s">
        <v>124</v>
      </c>
      <c r="C204" s="394" t="s">
        <v>85</v>
      </c>
      <c r="D204" s="430" t="s">
        <v>612</v>
      </c>
      <c r="E204" s="394">
        <v>144054</v>
      </c>
      <c r="F204" s="394" t="s">
        <v>619</v>
      </c>
      <c r="G204" s="394" t="s">
        <v>509</v>
      </c>
      <c r="H204" s="395">
        <v>449316.58</v>
      </c>
      <c r="I204" s="395">
        <v>478333.83</v>
      </c>
      <c r="J204" s="394">
        <v>451910.84</v>
      </c>
      <c r="K204" s="394">
        <v>473447.86</v>
      </c>
      <c r="L204" s="128" t="s">
        <v>124</v>
      </c>
      <c r="M204" s="128" t="s">
        <v>124</v>
      </c>
      <c r="N204" s="394" t="s">
        <v>623</v>
      </c>
      <c r="O204" s="394" t="s">
        <v>619</v>
      </c>
      <c r="P204" s="128" t="s">
        <v>124</v>
      </c>
      <c r="Q204" s="128" t="s">
        <v>124</v>
      </c>
      <c r="R204" s="128" t="s">
        <v>124</v>
      </c>
      <c r="S204" s="128" t="s">
        <v>124</v>
      </c>
      <c r="T204" s="128" t="s">
        <v>134</v>
      </c>
      <c r="U204" s="128" t="s">
        <v>672</v>
      </c>
      <c r="V204" s="394" t="s">
        <v>486</v>
      </c>
      <c r="W204" s="128" t="s">
        <v>110</v>
      </c>
      <c r="X204" s="431"/>
      <c r="Y204" s="432"/>
      <c r="Z204" s="431"/>
      <c r="AA204" s="432"/>
      <c r="AB204" s="394" t="s">
        <v>511</v>
      </c>
      <c r="AC204" s="183"/>
      <c r="AD204" s="503" t="s">
        <v>600</v>
      </c>
      <c r="AE204" s="478"/>
      <c r="AF204" s="432"/>
      <c r="AG204" s="431"/>
      <c r="AH204" s="487"/>
      <c r="AI204" s="478"/>
      <c r="AJ204" s="432"/>
      <c r="AK204" s="431"/>
      <c r="AL204" s="497"/>
      <c r="AM204" s="323"/>
      <c r="AN204" s="338"/>
      <c r="AO204" s="323"/>
      <c r="AP204" s="338" t="s">
        <v>630</v>
      </c>
      <c r="AR204" s="184" t="str">
        <f t="shared" si="43"/>
        <v/>
      </c>
      <c r="AS204" s="183" t="str">
        <f t="shared" si="44"/>
        <v/>
      </c>
      <c r="AT204" s="186" t="str">
        <f t="shared" si="45"/>
        <v/>
      </c>
      <c r="AU204" s="184" t="str">
        <f t="shared" si="46"/>
        <v/>
      </c>
      <c r="AV204" s="183" t="str">
        <f t="shared" si="47"/>
        <v/>
      </c>
      <c r="AW204" s="185" t="str">
        <f t="shared" si="48"/>
        <v/>
      </c>
      <c r="AX204" s="187" t="str">
        <f t="shared" si="49"/>
        <v/>
      </c>
      <c r="AY204" s="183" t="str">
        <f t="shared" si="50"/>
        <v/>
      </c>
      <c r="AZ204" s="185" t="str">
        <f t="shared" si="51"/>
        <v/>
      </c>
      <c r="BA204" s="119"/>
      <c r="BF204" s="188" t="str">
        <f t="shared" si="52"/>
        <v>Afectat sau NU?</v>
      </c>
      <c r="BG204" s="183" t="str">
        <f t="shared" si="53"/>
        <v>-</v>
      </c>
      <c r="BH204" s="186" t="str">
        <f t="shared" si="54"/>
        <v>-</v>
      </c>
      <c r="BI204" s="188" t="str">
        <f t="shared" si="55"/>
        <v>Afectat sau NU?</v>
      </c>
      <c r="BJ204" s="183" t="str">
        <f t="shared" si="56"/>
        <v>-</v>
      </c>
      <c r="BK204" s="185" t="str">
        <f t="shared" si="57"/>
        <v>-</v>
      </c>
      <c r="BL204" s="189" t="str">
        <f t="shared" si="58"/>
        <v>Afectat sau NU?</v>
      </c>
      <c r="BM204" s="183" t="str">
        <f t="shared" si="59"/>
        <v>-</v>
      </c>
      <c r="BN204" s="185" t="str">
        <f t="shared" si="62"/>
        <v>-</v>
      </c>
    </row>
    <row r="205" spans="1:68" ht="51" x14ac:dyDescent="0.25">
      <c r="A205" s="543">
        <f t="shared" si="63"/>
        <v>190</v>
      </c>
      <c r="B205" s="394" t="s">
        <v>124</v>
      </c>
      <c r="C205" s="394" t="s">
        <v>85</v>
      </c>
      <c r="D205" s="430" t="s">
        <v>612</v>
      </c>
      <c r="E205" s="394">
        <v>144054</v>
      </c>
      <c r="F205" s="394" t="s">
        <v>619</v>
      </c>
      <c r="G205" s="394" t="s">
        <v>509</v>
      </c>
      <c r="H205" s="395">
        <v>449316.58</v>
      </c>
      <c r="I205" s="395">
        <v>478333.83</v>
      </c>
      <c r="J205" s="394">
        <v>451910.84</v>
      </c>
      <c r="K205" s="394">
        <v>473447.86</v>
      </c>
      <c r="L205" s="128" t="s">
        <v>124</v>
      </c>
      <c r="M205" s="128" t="s">
        <v>124</v>
      </c>
      <c r="N205" s="394" t="s">
        <v>624</v>
      </c>
      <c r="O205" s="394" t="s">
        <v>625</v>
      </c>
      <c r="P205" s="128" t="s">
        <v>124</v>
      </c>
      <c r="Q205" s="128" t="s">
        <v>124</v>
      </c>
      <c r="R205" s="128" t="s">
        <v>124</v>
      </c>
      <c r="S205" s="128" t="s">
        <v>124</v>
      </c>
      <c r="T205" s="128" t="s">
        <v>140</v>
      </c>
      <c r="U205" s="297" t="s">
        <v>673</v>
      </c>
      <c r="V205" s="394" t="s">
        <v>626</v>
      </c>
      <c r="W205" s="128" t="s">
        <v>110</v>
      </c>
      <c r="X205" s="431"/>
      <c r="Y205" s="432"/>
      <c r="Z205" s="431"/>
      <c r="AA205" s="432"/>
      <c r="AB205" s="394" t="s">
        <v>511</v>
      </c>
      <c r="AC205" s="183"/>
      <c r="AD205" s="503" t="s">
        <v>600</v>
      </c>
      <c r="AE205" s="478"/>
      <c r="AF205" s="432"/>
      <c r="AG205" s="431"/>
      <c r="AH205" s="487"/>
      <c r="AI205" s="478"/>
      <c r="AJ205" s="432"/>
      <c r="AK205" s="431"/>
      <c r="AL205" s="497"/>
      <c r="AM205" s="323"/>
      <c r="AN205" s="338"/>
      <c r="AO205" s="323"/>
      <c r="AP205" s="338" t="s">
        <v>630</v>
      </c>
      <c r="AR205" s="184" t="str">
        <f t="shared" si="43"/>
        <v/>
      </c>
      <c r="AS205" s="183" t="str">
        <f t="shared" si="44"/>
        <v/>
      </c>
      <c r="AT205" s="186" t="str">
        <f t="shared" si="45"/>
        <v/>
      </c>
      <c r="AU205" s="184" t="str">
        <f t="shared" si="46"/>
        <v/>
      </c>
      <c r="AV205" s="183" t="str">
        <f t="shared" si="47"/>
        <v/>
      </c>
      <c r="AW205" s="185" t="str">
        <f t="shared" si="48"/>
        <v/>
      </c>
      <c r="AX205" s="187" t="str">
        <f t="shared" si="49"/>
        <v/>
      </c>
      <c r="AY205" s="183" t="str">
        <f t="shared" si="50"/>
        <v/>
      </c>
      <c r="AZ205" s="185" t="str">
        <f t="shared" si="51"/>
        <v/>
      </c>
      <c r="BA205" s="119"/>
      <c r="BF205" s="188" t="str">
        <f t="shared" si="52"/>
        <v>Afectat sau NU?</v>
      </c>
      <c r="BG205" s="183" t="str">
        <f t="shared" si="53"/>
        <v>-</v>
      </c>
      <c r="BH205" s="186" t="str">
        <f t="shared" si="54"/>
        <v>-</v>
      </c>
      <c r="BI205" s="188" t="str">
        <f t="shared" si="55"/>
        <v>Afectat sau NU?</v>
      </c>
      <c r="BJ205" s="183" t="str">
        <f t="shared" si="56"/>
        <v>-</v>
      </c>
      <c r="BK205" s="185" t="str">
        <f t="shared" si="57"/>
        <v>-</v>
      </c>
      <c r="BL205" s="189" t="str">
        <f t="shared" si="58"/>
        <v>Afectat sau NU?</v>
      </c>
      <c r="BM205" s="183" t="str">
        <f t="shared" si="59"/>
        <v>-</v>
      </c>
      <c r="BN205" s="185" t="str">
        <f t="shared" si="62"/>
        <v>-</v>
      </c>
    </row>
    <row r="206" spans="1:68" ht="127.5" x14ac:dyDescent="0.25">
      <c r="A206" s="543">
        <f t="shared" si="63"/>
        <v>191</v>
      </c>
      <c r="B206" s="394" t="s">
        <v>124</v>
      </c>
      <c r="C206" s="394" t="s">
        <v>85</v>
      </c>
      <c r="D206" s="430" t="s">
        <v>612</v>
      </c>
      <c r="E206" s="394">
        <v>144054</v>
      </c>
      <c r="F206" s="394" t="s">
        <v>463</v>
      </c>
      <c r="G206" s="394" t="s">
        <v>509</v>
      </c>
      <c r="H206" s="395">
        <v>449316.58</v>
      </c>
      <c r="I206" s="395">
        <v>478333.83</v>
      </c>
      <c r="J206" s="394">
        <v>451910.84</v>
      </c>
      <c r="K206" s="394">
        <v>473447.86</v>
      </c>
      <c r="L206" s="128" t="s">
        <v>124</v>
      </c>
      <c r="M206" s="128" t="s">
        <v>124</v>
      </c>
      <c r="N206" s="183" t="s">
        <v>627</v>
      </c>
      <c r="O206" s="394" t="s">
        <v>463</v>
      </c>
      <c r="P206" s="128" t="s">
        <v>124</v>
      </c>
      <c r="Q206" s="128" t="s">
        <v>124</v>
      </c>
      <c r="R206" s="128" t="s">
        <v>124</v>
      </c>
      <c r="S206" s="128" t="s">
        <v>124</v>
      </c>
      <c r="T206" s="128" t="s">
        <v>134</v>
      </c>
      <c r="U206" s="128" t="s">
        <v>672</v>
      </c>
      <c r="V206" s="394" t="s">
        <v>486</v>
      </c>
      <c r="W206" s="128" t="s">
        <v>110</v>
      </c>
      <c r="X206" s="431"/>
      <c r="Y206" s="432"/>
      <c r="Z206" s="431"/>
      <c r="AA206" s="432"/>
      <c r="AB206" s="394" t="s">
        <v>511</v>
      </c>
      <c r="AC206" s="183"/>
      <c r="AD206" s="503" t="s">
        <v>600</v>
      </c>
      <c r="AE206" s="478"/>
      <c r="AF206" s="432"/>
      <c r="AG206" s="431"/>
      <c r="AH206" s="487"/>
      <c r="AI206" s="478"/>
      <c r="AJ206" s="432"/>
      <c r="AK206" s="431"/>
      <c r="AL206" s="497"/>
      <c r="AM206" s="323"/>
      <c r="AN206" s="338"/>
      <c r="AO206" s="323"/>
      <c r="AP206" s="338" t="s">
        <v>630</v>
      </c>
      <c r="AR206" s="184" t="str">
        <f t="shared" si="43"/>
        <v/>
      </c>
      <c r="AS206" s="183" t="str">
        <f t="shared" si="44"/>
        <v/>
      </c>
      <c r="AT206" s="186" t="str">
        <f t="shared" si="45"/>
        <v/>
      </c>
      <c r="AU206" s="184" t="str">
        <f t="shared" si="46"/>
        <v/>
      </c>
      <c r="AV206" s="183" t="str">
        <f t="shared" si="47"/>
        <v/>
      </c>
      <c r="AW206" s="185" t="str">
        <f t="shared" si="48"/>
        <v/>
      </c>
      <c r="AX206" s="187" t="str">
        <f t="shared" si="49"/>
        <v/>
      </c>
      <c r="AY206" s="183" t="str">
        <f t="shared" si="50"/>
        <v/>
      </c>
      <c r="AZ206" s="185" t="str">
        <f t="shared" si="51"/>
        <v/>
      </c>
      <c r="BA206" s="119"/>
      <c r="BF206" s="188" t="str">
        <f t="shared" si="52"/>
        <v>Afectat sau NU?</v>
      </c>
      <c r="BG206" s="183" t="str">
        <f t="shared" si="53"/>
        <v>-</v>
      </c>
      <c r="BH206" s="186" t="str">
        <f t="shared" si="54"/>
        <v>-</v>
      </c>
      <c r="BI206" s="188" t="str">
        <f t="shared" si="55"/>
        <v>Afectat sau NU?</v>
      </c>
      <c r="BJ206" s="183" t="str">
        <f t="shared" si="56"/>
        <v>-</v>
      </c>
      <c r="BK206" s="185" t="str">
        <f t="shared" si="57"/>
        <v>-</v>
      </c>
      <c r="BL206" s="189" t="str">
        <f t="shared" si="58"/>
        <v>Afectat sau NU?</v>
      </c>
      <c r="BM206" s="183" t="str">
        <f t="shared" si="59"/>
        <v>-</v>
      </c>
      <c r="BN206" s="185" t="str">
        <f t="shared" si="62"/>
        <v>-</v>
      </c>
    </row>
    <row r="207" spans="1:68" ht="127.5" x14ac:dyDescent="0.25">
      <c r="A207" s="543">
        <f t="shared" si="63"/>
        <v>192</v>
      </c>
      <c r="B207" s="394" t="s">
        <v>124</v>
      </c>
      <c r="C207" s="394" t="s">
        <v>85</v>
      </c>
      <c r="D207" s="430" t="s">
        <v>612</v>
      </c>
      <c r="E207" s="394">
        <v>145355</v>
      </c>
      <c r="F207" s="394" t="s">
        <v>566</v>
      </c>
      <c r="G207" s="394" t="s">
        <v>509</v>
      </c>
      <c r="H207" s="395">
        <v>449316.58</v>
      </c>
      <c r="I207" s="395">
        <v>478333.83</v>
      </c>
      <c r="J207" s="394">
        <v>451910.84</v>
      </c>
      <c r="K207" s="394">
        <v>473447.86</v>
      </c>
      <c r="L207" s="128" t="s">
        <v>124</v>
      </c>
      <c r="M207" s="128" t="s">
        <v>124</v>
      </c>
      <c r="N207" s="183" t="s">
        <v>570</v>
      </c>
      <c r="O207" s="394" t="s">
        <v>566</v>
      </c>
      <c r="P207" s="128" t="s">
        <v>124</v>
      </c>
      <c r="Q207" s="128" t="s">
        <v>124</v>
      </c>
      <c r="R207" s="128" t="s">
        <v>124</v>
      </c>
      <c r="S207" s="128" t="s">
        <v>124</v>
      </c>
      <c r="T207" s="128" t="s">
        <v>134</v>
      </c>
      <c r="U207" s="128" t="s">
        <v>672</v>
      </c>
      <c r="V207" s="394" t="s">
        <v>486</v>
      </c>
      <c r="W207" s="128" t="s">
        <v>110</v>
      </c>
      <c r="X207" s="431"/>
      <c r="Y207" s="432"/>
      <c r="Z207" s="431"/>
      <c r="AA207" s="432"/>
      <c r="AB207" s="394" t="s">
        <v>511</v>
      </c>
      <c r="AC207" s="183"/>
      <c r="AD207" s="503" t="s">
        <v>600</v>
      </c>
      <c r="AE207" s="478"/>
      <c r="AF207" s="432"/>
      <c r="AG207" s="431"/>
      <c r="AH207" s="487"/>
      <c r="AI207" s="478"/>
      <c r="AJ207" s="432"/>
      <c r="AK207" s="431"/>
      <c r="AL207" s="497"/>
      <c r="AM207" s="323"/>
      <c r="AN207" s="338"/>
      <c r="AO207" s="323"/>
      <c r="AP207" s="338" t="s">
        <v>630</v>
      </c>
      <c r="AR207" s="184" t="str">
        <f t="shared" si="43"/>
        <v/>
      </c>
      <c r="AS207" s="183" t="str">
        <f t="shared" si="44"/>
        <v/>
      </c>
      <c r="AT207" s="186" t="str">
        <f t="shared" si="45"/>
        <v/>
      </c>
      <c r="AU207" s="184" t="str">
        <f t="shared" si="46"/>
        <v/>
      </c>
      <c r="AV207" s="183" t="str">
        <f t="shared" si="47"/>
        <v/>
      </c>
      <c r="AW207" s="185" t="str">
        <f t="shared" si="48"/>
        <v/>
      </c>
      <c r="AX207" s="187" t="str">
        <f t="shared" si="49"/>
        <v/>
      </c>
      <c r="AY207" s="183" t="str">
        <f t="shared" si="50"/>
        <v/>
      </c>
      <c r="AZ207" s="185" t="str">
        <f t="shared" si="51"/>
        <v/>
      </c>
      <c r="BA207" s="119"/>
      <c r="BF207" s="188" t="str">
        <f t="shared" si="52"/>
        <v>Afectat sau NU?</v>
      </c>
      <c r="BG207" s="183" t="str">
        <f t="shared" si="53"/>
        <v>-</v>
      </c>
      <c r="BH207" s="186" t="str">
        <f t="shared" si="54"/>
        <v>-</v>
      </c>
      <c r="BI207" s="188" t="str">
        <f t="shared" si="55"/>
        <v>Afectat sau NU?</v>
      </c>
      <c r="BJ207" s="183" t="str">
        <f t="shared" si="56"/>
        <v>-</v>
      </c>
      <c r="BK207" s="185" t="str">
        <f t="shared" si="57"/>
        <v>-</v>
      </c>
      <c r="BL207" s="189" t="str">
        <f t="shared" si="58"/>
        <v>Afectat sau NU?</v>
      </c>
      <c r="BM207" s="183" t="str">
        <f t="shared" si="59"/>
        <v>-</v>
      </c>
      <c r="BN207" s="185" t="str">
        <f t="shared" si="62"/>
        <v>-</v>
      </c>
    </row>
    <row r="208" spans="1:68" ht="127.5" x14ac:dyDescent="0.25">
      <c r="A208" s="543">
        <f t="shared" si="63"/>
        <v>193</v>
      </c>
      <c r="B208" s="394" t="s">
        <v>124</v>
      </c>
      <c r="C208" s="394" t="s">
        <v>85</v>
      </c>
      <c r="D208" s="430" t="s">
        <v>612</v>
      </c>
      <c r="E208" s="394">
        <v>145355</v>
      </c>
      <c r="F208" s="394" t="s">
        <v>628</v>
      </c>
      <c r="G208" s="394" t="s">
        <v>509</v>
      </c>
      <c r="H208" s="395">
        <v>449316.58</v>
      </c>
      <c r="I208" s="395">
        <v>478333.83</v>
      </c>
      <c r="J208" s="394">
        <v>451910.84</v>
      </c>
      <c r="K208" s="394">
        <v>473447.86</v>
      </c>
      <c r="L208" s="128" t="s">
        <v>124</v>
      </c>
      <c r="M208" s="128" t="s">
        <v>124</v>
      </c>
      <c r="N208" s="183" t="s">
        <v>571</v>
      </c>
      <c r="O208" s="394" t="s">
        <v>628</v>
      </c>
      <c r="P208" s="128" t="s">
        <v>124</v>
      </c>
      <c r="Q208" s="128" t="s">
        <v>124</v>
      </c>
      <c r="R208" s="128" t="s">
        <v>124</v>
      </c>
      <c r="S208" s="128" t="s">
        <v>124</v>
      </c>
      <c r="T208" s="128" t="s">
        <v>134</v>
      </c>
      <c r="U208" s="297" t="s">
        <v>672</v>
      </c>
      <c r="V208" s="394" t="s">
        <v>486</v>
      </c>
      <c r="W208" s="128" t="s">
        <v>110</v>
      </c>
      <c r="X208" s="431"/>
      <c r="Y208" s="432"/>
      <c r="Z208" s="431"/>
      <c r="AA208" s="432"/>
      <c r="AB208" s="394" t="s">
        <v>511</v>
      </c>
      <c r="AC208" s="183"/>
      <c r="AD208" s="503" t="s">
        <v>600</v>
      </c>
      <c r="AE208" s="478"/>
      <c r="AF208" s="432"/>
      <c r="AG208" s="431"/>
      <c r="AH208" s="487"/>
      <c r="AI208" s="478"/>
      <c r="AJ208" s="432"/>
      <c r="AK208" s="431"/>
      <c r="AL208" s="497"/>
      <c r="AM208" s="323"/>
      <c r="AN208" s="338"/>
      <c r="AO208" s="323"/>
      <c r="AP208" s="338" t="s">
        <v>630</v>
      </c>
      <c r="AR208" s="184" t="str">
        <f t="shared" ref="AR208:AR221" si="64">IF(B208="X",IF(AN208="","Afectat sau NU?",IF(AN208="DA",IF(((AK208+AL208)-(AE208+AF208))*24&lt;-720,"Neinformat",((AK208+AL208)-(AE208+AF208))*24),"Nu a fost afectat producator/consumator")),"")</f>
        <v/>
      </c>
      <c r="AS208" s="183" t="str">
        <f t="shared" ref="AS208:AS221" si="65">IF(B208="X",IF(AN208="DA",IF(AR208&lt;6,LEN(TRIM(V208))-LEN(SUBSTITUTE(V208,CHAR(44),""))+1,0),"-"),"")</f>
        <v/>
      </c>
      <c r="AT208" s="186" t="str">
        <f t="shared" ref="AT208:AT221" si="66">IF(B208="X",IF(AN208="DA",LEN(TRIM(V208))-LEN(SUBSTITUTE(V208,CHAR(44),""))+1,"-"),"")</f>
        <v/>
      </c>
      <c r="AU208" s="184" t="str">
        <f t="shared" ref="AU208:AU221" si="67">IF(B208="X",IF(AN208="","Afectat sau NU?",IF(AN208="DA",IF(((AI208+AJ208)-(AE208+AF208))*24&lt;-720,"Neinformat",((AI208+AJ208)-(AE208+AF208))*24),"Nu a fost afectat producator/consumator")),"")</f>
        <v/>
      </c>
      <c r="AV208" s="183" t="str">
        <f t="shared" ref="AV208:AV221" si="68">IF(B208="X",IF(AN208="DA",IF(AU208&lt;6,LEN(TRIM(U208))-LEN(SUBSTITUTE(U208,CHAR(44),""))+1,0),"-"),"")</f>
        <v/>
      </c>
      <c r="AW208" s="185" t="str">
        <f t="shared" ref="AW208:AW221" si="69">IF(B208="X",IF(AN208="DA",LEN(TRIM(U208))-LEN(SUBSTITUTE(U208,CHAR(44),""))+1,"-"),"")</f>
        <v/>
      </c>
      <c r="AX208" s="187" t="str">
        <f t="shared" ref="AX208:AX221" si="70">IF(B208="X",IF(AN208="","Afectat sau NU?",IF(AN208="DA",((AG208+AH208)-(AE208+AF208))*24,"Nu a fost afectat producator/consumator")),"")</f>
        <v/>
      </c>
      <c r="AY208" s="183" t="str">
        <f t="shared" ref="AY208:AY221" si="71">IF(B208="X",IF(AN208="DA",IF(AX208&gt;24,IF(BA208="NU",0,LEN(TRIM(V208))-LEN(SUBSTITUTE(V208,CHAR(44),""))+1),0),"-"),"")</f>
        <v/>
      </c>
      <c r="AZ208" s="185" t="str">
        <f t="shared" ref="AZ208:AZ221" si="72">IF(B208="X",IF(AN208="DA",IF(AX208&gt;24,LEN(TRIM(V208))-LEN(SUBSTITUTE(V208,CHAR(44),""))+1,0),"-"),"")</f>
        <v/>
      </c>
      <c r="BA208" s="119"/>
      <c r="BF208" s="188" t="str">
        <f t="shared" ref="BF208:BF221" si="73">IF(C208="X",IF(AN208="","Afectat sau NU?",IF(AN208="DA",IF(AK208="","Neinformat",NETWORKDAYS(AK208+AL208,AE208+AF208,$BS$2:$BS$14)-2),"Nu a fost afectat producator/consumator")),"")</f>
        <v>Afectat sau NU?</v>
      </c>
      <c r="BG208" s="183" t="str">
        <f t="shared" ref="BG208:BG221" si="74">IF(C208="X",IF(AN208="DA",IF(AND(BF208&gt;=5,AK208&lt;&gt;""),LEN(TRIM(V208))-LEN(SUBSTITUTE(V208,CHAR(44),""))+1,0),"-"),"")</f>
        <v>-</v>
      </c>
      <c r="BH208" s="186" t="str">
        <f t="shared" ref="BH208:BH221" si="75">IF(C208="X",IF(AN208="DA",LEN(TRIM(V208))-LEN(SUBSTITUTE(V208,CHAR(44),""))+1,"-"),"")</f>
        <v>-</v>
      </c>
      <c r="BI208" s="188" t="str">
        <f t="shared" ref="BI208:BI221" si="76">IF(C208="X",IF(AN208="","Afectat sau NU?",IF(AN208="DA",IF(AI208="","Neinformat",NETWORKDAYS(AI208+AJ208,AE208+AF208,$BS$2:$BS$14)-2),"Nu a fost afectat producator/consumator")),"")</f>
        <v>Afectat sau NU?</v>
      </c>
      <c r="BJ208" s="183" t="str">
        <f t="shared" ref="BJ208:BJ221" si="77">IF(C208="X",IF(AN208="DA",IF(AND(BI208&gt;=5,AI208&lt;&gt;""),LEN(TRIM(U208))-LEN(SUBSTITUTE(U208,CHAR(44),""))+1,0),"-"),"")</f>
        <v>-</v>
      </c>
      <c r="BK208" s="185" t="str">
        <f t="shared" ref="BK208:BK221" si="78">IF(C208="X",IF(AN208="DA",LEN(TRIM(U208))-LEN(SUBSTITUTE(U208,CHAR(44),""))+1,"-"),"")</f>
        <v>-</v>
      </c>
      <c r="BL208" s="189" t="str">
        <f t="shared" ref="BL208:BL221" si="79">IF(C208="X",IF(AN208="","Afectat sau NU?",IF(AN208="DA",((AG208+AH208)-(Z208+AA208))*24,"Nu a fost afectat producator/consumator")),"")</f>
        <v>Afectat sau NU?</v>
      </c>
      <c r="BM208" s="183" t="str">
        <f t="shared" ref="BM208:BM221" si="80">IF(C208="X",IF(AN208&lt;&gt;"DA","-",IF(AND(AN208="DA",BL208&lt;=0),LEN(TRIM(V208))-LEN(SUBSTITUTE(V208,CHAR(44),""))+1+LEN(TRIM(U208))-LEN(SUBSTITUTE(U208,CHAR(44),""))+1,0)),"")</f>
        <v>-</v>
      </c>
      <c r="BN208" s="185" t="str">
        <f t="shared" si="62"/>
        <v>-</v>
      </c>
    </row>
    <row r="209" spans="1:68" ht="127.5" x14ac:dyDescent="0.25">
      <c r="A209" s="543">
        <f t="shared" si="63"/>
        <v>194</v>
      </c>
      <c r="B209" s="394" t="s">
        <v>124</v>
      </c>
      <c r="C209" s="394" t="s">
        <v>85</v>
      </c>
      <c r="D209" s="430" t="s">
        <v>612</v>
      </c>
      <c r="E209" s="394">
        <v>145934</v>
      </c>
      <c r="F209" s="394" t="s">
        <v>629</v>
      </c>
      <c r="G209" s="394" t="s">
        <v>509</v>
      </c>
      <c r="H209" s="395">
        <v>449316.58</v>
      </c>
      <c r="I209" s="395">
        <v>478333.83</v>
      </c>
      <c r="J209" s="394">
        <v>451910.84</v>
      </c>
      <c r="K209" s="394">
        <v>473447.86</v>
      </c>
      <c r="L209" s="128" t="s">
        <v>124</v>
      </c>
      <c r="M209" s="128" t="s">
        <v>124</v>
      </c>
      <c r="N209" s="183" t="s">
        <v>572</v>
      </c>
      <c r="O209" s="394" t="s">
        <v>629</v>
      </c>
      <c r="P209" s="128" t="s">
        <v>124</v>
      </c>
      <c r="Q209" s="128" t="s">
        <v>124</v>
      </c>
      <c r="R209" s="128" t="s">
        <v>124</v>
      </c>
      <c r="S209" s="128" t="s">
        <v>124</v>
      </c>
      <c r="T209" s="128" t="s">
        <v>134</v>
      </c>
      <c r="U209" s="128" t="s">
        <v>672</v>
      </c>
      <c r="V209" s="394" t="s">
        <v>486</v>
      </c>
      <c r="W209" s="128" t="s">
        <v>110</v>
      </c>
      <c r="X209" s="431"/>
      <c r="Y209" s="432"/>
      <c r="Z209" s="431"/>
      <c r="AA209" s="432"/>
      <c r="AB209" s="394" t="s">
        <v>511</v>
      </c>
      <c r="AC209" s="183"/>
      <c r="AD209" s="503" t="s">
        <v>600</v>
      </c>
      <c r="AE209" s="478"/>
      <c r="AF209" s="432"/>
      <c r="AG209" s="431"/>
      <c r="AH209" s="487"/>
      <c r="AI209" s="478"/>
      <c r="AJ209" s="432"/>
      <c r="AK209" s="431"/>
      <c r="AL209" s="497"/>
      <c r="AM209" s="323"/>
      <c r="AN209" s="338"/>
      <c r="AO209" s="323"/>
      <c r="AP209" s="338" t="s">
        <v>630</v>
      </c>
      <c r="AR209" s="184" t="str">
        <f t="shared" si="64"/>
        <v/>
      </c>
      <c r="AS209" s="183" t="str">
        <f t="shared" si="65"/>
        <v/>
      </c>
      <c r="AT209" s="186" t="str">
        <f t="shared" si="66"/>
        <v/>
      </c>
      <c r="AU209" s="184" t="str">
        <f t="shared" si="67"/>
        <v/>
      </c>
      <c r="AV209" s="183" t="str">
        <f t="shared" si="68"/>
        <v/>
      </c>
      <c r="AW209" s="185" t="str">
        <f t="shared" si="69"/>
        <v/>
      </c>
      <c r="AX209" s="187" t="str">
        <f t="shared" si="70"/>
        <v/>
      </c>
      <c r="AY209" s="183" t="str">
        <f t="shared" si="71"/>
        <v/>
      </c>
      <c r="AZ209" s="185" t="str">
        <f t="shared" si="72"/>
        <v/>
      </c>
      <c r="BA209" s="119"/>
      <c r="BF209" s="188" t="str">
        <f t="shared" si="73"/>
        <v>Afectat sau NU?</v>
      </c>
      <c r="BG209" s="183" t="str">
        <f t="shared" si="74"/>
        <v>-</v>
      </c>
      <c r="BH209" s="186" t="str">
        <f t="shared" si="75"/>
        <v>-</v>
      </c>
      <c r="BI209" s="188" t="str">
        <f t="shared" si="76"/>
        <v>Afectat sau NU?</v>
      </c>
      <c r="BJ209" s="183" t="str">
        <f t="shared" si="77"/>
        <v>-</v>
      </c>
      <c r="BK209" s="185" t="str">
        <f t="shared" si="78"/>
        <v>-</v>
      </c>
      <c r="BL209" s="189" t="str">
        <f t="shared" si="79"/>
        <v>Afectat sau NU?</v>
      </c>
      <c r="BM209" s="183" t="str">
        <f t="shared" si="80"/>
        <v>-</v>
      </c>
      <c r="BN209" s="185" t="str">
        <f t="shared" si="62"/>
        <v>-</v>
      </c>
    </row>
    <row r="210" spans="1:68" ht="128.25" thickBot="1" x14ac:dyDescent="0.3">
      <c r="A210" s="433">
        <f t="shared" si="63"/>
        <v>195</v>
      </c>
      <c r="B210" s="462" t="s">
        <v>124</v>
      </c>
      <c r="C210" s="462" t="s">
        <v>85</v>
      </c>
      <c r="D210" s="463" t="s">
        <v>612</v>
      </c>
      <c r="E210" s="462">
        <v>145934</v>
      </c>
      <c r="F210" s="462" t="s">
        <v>565</v>
      </c>
      <c r="G210" s="462" t="s">
        <v>509</v>
      </c>
      <c r="H210" s="464">
        <v>449316.58</v>
      </c>
      <c r="I210" s="464">
        <v>478333.83</v>
      </c>
      <c r="J210" s="462">
        <v>451910.84</v>
      </c>
      <c r="K210" s="462">
        <v>473447.86</v>
      </c>
      <c r="L210" s="297" t="s">
        <v>124</v>
      </c>
      <c r="M210" s="297" t="s">
        <v>124</v>
      </c>
      <c r="N210" s="325" t="s">
        <v>569</v>
      </c>
      <c r="O210" s="462" t="s">
        <v>565</v>
      </c>
      <c r="P210" s="297" t="s">
        <v>124</v>
      </c>
      <c r="Q210" s="297" t="s">
        <v>124</v>
      </c>
      <c r="R210" s="297" t="s">
        <v>124</v>
      </c>
      <c r="S210" s="297" t="s">
        <v>124</v>
      </c>
      <c r="T210" s="297" t="s">
        <v>134</v>
      </c>
      <c r="U210" s="130" t="s">
        <v>672</v>
      </c>
      <c r="V210" s="462" t="s">
        <v>486</v>
      </c>
      <c r="W210" s="297" t="s">
        <v>110</v>
      </c>
      <c r="X210" s="465"/>
      <c r="Y210" s="466"/>
      <c r="Z210" s="465"/>
      <c r="AA210" s="466"/>
      <c r="AB210" s="462" t="s">
        <v>511</v>
      </c>
      <c r="AC210" s="325"/>
      <c r="AD210" s="504" t="s">
        <v>600</v>
      </c>
      <c r="AE210" s="479"/>
      <c r="AF210" s="466"/>
      <c r="AG210" s="465"/>
      <c r="AH210" s="488"/>
      <c r="AI210" s="479"/>
      <c r="AJ210" s="466"/>
      <c r="AK210" s="465"/>
      <c r="AL210" s="498"/>
      <c r="AM210" s="318"/>
      <c r="AN210" s="472"/>
      <c r="AO210" s="318"/>
      <c r="AP210" s="472" t="s">
        <v>630</v>
      </c>
      <c r="AR210" s="284" t="str">
        <f t="shared" si="64"/>
        <v/>
      </c>
      <c r="AS210" s="16" t="str">
        <f t="shared" si="65"/>
        <v/>
      </c>
      <c r="AT210" s="42" t="str">
        <f t="shared" si="66"/>
        <v/>
      </c>
      <c r="AU210" s="284" t="str">
        <f t="shared" si="67"/>
        <v/>
      </c>
      <c r="AV210" s="16" t="str">
        <f t="shared" si="68"/>
        <v/>
      </c>
      <c r="AW210" s="33" t="str">
        <f t="shared" si="69"/>
        <v/>
      </c>
      <c r="AX210" s="285" t="str">
        <f t="shared" si="70"/>
        <v/>
      </c>
      <c r="AY210" s="16" t="str">
        <f t="shared" si="71"/>
        <v/>
      </c>
      <c r="AZ210" s="33" t="str">
        <f t="shared" si="72"/>
        <v/>
      </c>
      <c r="BA210" s="119"/>
      <c r="BF210" s="38" t="str">
        <f t="shared" si="73"/>
        <v>Afectat sau NU?</v>
      </c>
      <c r="BG210" s="16" t="str">
        <f t="shared" si="74"/>
        <v>-</v>
      </c>
      <c r="BH210" s="42" t="str">
        <f t="shared" si="75"/>
        <v>-</v>
      </c>
      <c r="BI210" s="38" t="str">
        <f t="shared" si="76"/>
        <v>Afectat sau NU?</v>
      </c>
      <c r="BJ210" s="16" t="str">
        <f t="shared" si="77"/>
        <v>-</v>
      </c>
      <c r="BK210" s="33" t="str">
        <f t="shared" si="78"/>
        <v>-</v>
      </c>
      <c r="BL210" s="43" t="str">
        <f t="shared" si="79"/>
        <v>Afectat sau NU?</v>
      </c>
      <c r="BM210" s="16" t="str">
        <f t="shared" si="80"/>
        <v>-</v>
      </c>
      <c r="BN210" s="33" t="str">
        <f t="shared" si="62"/>
        <v>-</v>
      </c>
    </row>
    <row r="211" spans="1:68" ht="51" x14ac:dyDescent="0.25">
      <c r="A211" s="439">
        <f t="shared" si="63"/>
        <v>196</v>
      </c>
      <c r="B211" s="440" t="s">
        <v>124</v>
      </c>
      <c r="C211" s="440" t="s">
        <v>85</v>
      </c>
      <c r="D211" s="470" t="s">
        <v>631</v>
      </c>
      <c r="E211" s="440">
        <v>144795</v>
      </c>
      <c r="F211" s="440" t="s">
        <v>632</v>
      </c>
      <c r="G211" s="440" t="s">
        <v>509</v>
      </c>
      <c r="H211" s="678">
        <v>422836.38</v>
      </c>
      <c r="I211" s="678">
        <v>493063.02</v>
      </c>
      <c r="J211" s="440">
        <v>422864.33</v>
      </c>
      <c r="K211" s="440">
        <v>492914.95</v>
      </c>
      <c r="L211" s="440" t="s">
        <v>124</v>
      </c>
      <c r="M211" s="440" t="s">
        <v>124</v>
      </c>
      <c r="N211" s="440" t="s">
        <v>124</v>
      </c>
      <c r="O211" s="440" t="s">
        <v>124</v>
      </c>
      <c r="P211" s="440" t="s">
        <v>124</v>
      </c>
      <c r="Q211" s="440" t="s">
        <v>124</v>
      </c>
      <c r="R211" s="440" t="s">
        <v>633</v>
      </c>
      <c r="S211" s="440" t="s">
        <v>634</v>
      </c>
      <c r="T211" s="440" t="s">
        <v>190</v>
      </c>
      <c r="U211" s="440" t="s">
        <v>518</v>
      </c>
      <c r="V211" s="440" t="s">
        <v>518</v>
      </c>
      <c r="W211" s="127" t="s">
        <v>110</v>
      </c>
      <c r="X211" s="442"/>
      <c r="Y211" s="443"/>
      <c r="Z211" s="442"/>
      <c r="AA211" s="443"/>
      <c r="AB211" s="127" t="s">
        <v>635</v>
      </c>
      <c r="AC211" s="427"/>
      <c r="AD211" s="505" t="s">
        <v>600</v>
      </c>
      <c r="AE211" s="199"/>
      <c r="AF211" s="196"/>
      <c r="AG211" s="197"/>
      <c r="AH211" s="198"/>
      <c r="AI211" s="199"/>
      <c r="AJ211" s="196"/>
      <c r="AK211" s="197"/>
      <c r="AL211" s="200"/>
      <c r="AM211" s="201"/>
      <c r="AN211" s="202"/>
      <c r="AO211" s="286"/>
      <c r="AP211" s="337" t="s">
        <v>638</v>
      </c>
      <c r="AR211" s="160" t="str">
        <f t="shared" si="64"/>
        <v/>
      </c>
      <c r="AS211" s="161" t="str">
        <f t="shared" si="65"/>
        <v/>
      </c>
      <c r="AT211" s="164" t="str">
        <f t="shared" si="66"/>
        <v/>
      </c>
      <c r="AU211" s="160" t="str">
        <f t="shared" si="67"/>
        <v/>
      </c>
      <c r="AV211" s="161" t="str">
        <f t="shared" si="68"/>
        <v/>
      </c>
      <c r="AW211" s="162" t="str">
        <f t="shared" si="69"/>
        <v/>
      </c>
      <c r="AX211" s="163" t="str">
        <f t="shared" si="70"/>
        <v/>
      </c>
      <c r="AY211" s="161" t="str">
        <f t="shared" si="71"/>
        <v/>
      </c>
      <c r="AZ211" s="162" t="str">
        <f t="shared" si="72"/>
        <v/>
      </c>
      <c r="BF211" s="172" t="str">
        <f t="shared" si="73"/>
        <v>Afectat sau NU?</v>
      </c>
      <c r="BG211" s="161" t="str">
        <f t="shared" si="74"/>
        <v>-</v>
      </c>
      <c r="BH211" s="164" t="str">
        <f t="shared" si="75"/>
        <v>-</v>
      </c>
      <c r="BI211" s="172" t="str">
        <f t="shared" si="76"/>
        <v>Afectat sau NU?</v>
      </c>
      <c r="BJ211" s="161" t="str">
        <f t="shared" si="77"/>
        <v>-</v>
      </c>
      <c r="BK211" s="162" t="str">
        <f t="shared" si="78"/>
        <v>-</v>
      </c>
      <c r="BL211" s="677" t="str">
        <f t="shared" si="79"/>
        <v>Afectat sau NU?</v>
      </c>
      <c r="BM211" s="161" t="str">
        <f t="shared" si="80"/>
        <v>-</v>
      </c>
      <c r="BN211" s="162" t="str">
        <f t="shared" si="62"/>
        <v>-</v>
      </c>
    </row>
    <row r="212" spans="1:68" ht="128.25" thickBot="1" x14ac:dyDescent="0.3">
      <c r="A212" s="433">
        <f t="shared" si="63"/>
        <v>197</v>
      </c>
      <c r="B212" s="392" t="s">
        <v>124</v>
      </c>
      <c r="C212" s="392" t="s">
        <v>85</v>
      </c>
      <c r="D212" s="471" t="s">
        <v>631</v>
      </c>
      <c r="E212" s="392">
        <v>144795</v>
      </c>
      <c r="F212" s="392" t="s">
        <v>632</v>
      </c>
      <c r="G212" s="392" t="s">
        <v>509</v>
      </c>
      <c r="H212" s="393">
        <v>422836.38</v>
      </c>
      <c r="I212" s="393">
        <v>493063.02</v>
      </c>
      <c r="J212" s="392">
        <v>422864.33</v>
      </c>
      <c r="K212" s="392">
        <v>492914.95</v>
      </c>
      <c r="L212" s="392" t="s">
        <v>124</v>
      </c>
      <c r="M212" s="392" t="s">
        <v>124</v>
      </c>
      <c r="N212" s="16" t="s">
        <v>636</v>
      </c>
      <c r="O212" s="392" t="s">
        <v>637</v>
      </c>
      <c r="P212" s="392" t="s">
        <v>124</v>
      </c>
      <c r="Q212" s="392" t="s">
        <v>124</v>
      </c>
      <c r="R212" s="392" t="s">
        <v>124</v>
      </c>
      <c r="S212" s="392" t="s">
        <v>124</v>
      </c>
      <c r="T212" s="392" t="s">
        <v>134</v>
      </c>
      <c r="U212" s="392" t="s">
        <v>672</v>
      </c>
      <c r="V212" s="392" t="s">
        <v>486</v>
      </c>
      <c r="W212" s="130" t="s">
        <v>110</v>
      </c>
      <c r="X212" s="468"/>
      <c r="Y212" s="469"/>
      <c r="Z212" s="468"/>
      <c r="AA212" s="469"/>
      <c r="AB212" s="130" t="s">
        <v>635</v>
      </c>
      <c r="AC212" s="428"/>
      <c r="AD212" s="506" t="s">
        <v>600</v>
      </c>
      <c r="AE212" s="215"/>
      <c r="AF212" s="212"/>
      <c r="AG212" s="213"/>
      <c r="AH212" s="214"/>
      <c r="AI212" s="215"/>
      <c r="AJ212" s="212"/>
      <c r="AK212" s="213"/>
      <c r="AL212" s="216"/>
      <c r="AM212" s="217"/>
      <c r="AN212" s="218"/>
      <c r="AO212" s="287"/>
      <c r="AP212" s="339" t="s">
        <v>638</v>
      </c>
      <c r="AR212" s="165" t="str">
        <f t="shared" si="64"/>
        <v/>
      </c>
      <c r="AS212" s="166" t="str">
        <f t="shared" si="65"/>
        <v/>
      </c>
      <c r="AT212" s="169" t="str">
        <f t="shared" si="66"/>
        <v/>
      </c>
      <c r="AU212" s="165" t="str">
        <f t="shared" si="67"/>
        <v/>
      </c>
      <c r="AV212" s="166" t="str">
        <f t="shared" si="68"/>
        <v/>
      </c>
      <c r="AW212" s="167" t="str">
        <f t="shared" si="69"/>
        <v/>
      </c>
      <c r="AX212" s="168" t="str">
        <f t="shared" si="70"/>
        <v/>
      </c>
      <c r="AY212" s="166" t="str">
        <f t="shared" si="71"/>
        <v/>
      </c>
      <c r="AZ212" s="167" t="str">
        <f t="shared" si="72"/>
        <v/>
      </c>
      <c r="BF212" s="173" t="str">
        <f t="shared" si="73"/>
        <v>Afectat sau NU?</v>
      </c>
      <c r="BG212" s="166" t="str">
        <f t="shared" si="74"/>
        <v>-</v>
      </c>
      <c r="BH212" s="169" t="str">
        <f t="shared" si="75"/>
        <v>-</v>
      </c>
      <c r="BI212" s="173" t="str">
        <f t="shared" si="76"/>
        <v>Afectat sau NU?</v>
      </c>
      <c r="BJ212" s="166" t="str">
        <f t="shared" si="77"/>
        <v>-</v>
      </c>
      <c r="BK212" s="167" t="str">
        <f t="shared" si="78"/>
        <v>-</v>
      </c>
      <c r="BL212" s="174" t="str">
        <f t="shared" si="79"/>
        <v>Afectat sau NU?</v>
      </c>
      <c r="BM212" s="166" t="str">
        <f t="shared" si="80"/>
        <v>-</v>
      </c>
      <c r="BN212" s="167" t="str">
        <f t="shared" si="62"/>
        <v>-</v>
      </c>
    </row>
    <row r="213" spans="1:68" ht="63.75" x14ac:dyDescent="0.25">
      <c r="A213" s="439">
        <f t="shared" si="63"/>
        <v>198</v>
      </c>
      <c r="B213" s="440" t="s">
        <v>124</v>
      </c>
      <c r="C213" s="440" t="s">
        <v>85</v>
      </c>
      <c r="D213" s="441" t="s">
        <v>641</v>
      </c>
      <c r="E213" s="440">
        <v>137540</v>
      </c>
      <c r="F213" s="440" t="s">
        <v>642</v>
      </c>
      <c r="G213" s="440" t="s">
        <v>643</v>
      </c>
      <c r="H213" s="678">
        <v>355830.23</v>
      </c>
      <c r="I213" s="678">
        <v>696040.63</v>
      </c>
      <c r="J213" s="440">
        <v>355830.23</v>
      </c>
      <c r="K213" s="440">
        <v>696040.63</v>
      </c>
      <c r="L213" s="127" t="s">
        <v>124</v>
      </c>
      <c r="M213" s="127" t="s">
        <v>124</v>
      </c>
      <c r="N213" s="440" t="s">
        <v>644</v>
      </c>
      <c r="O213" s="440" t="s">
        <v>645</v>
      </c>
      <c r="P213" s="127" t="s">
        <v>124</v>
      </c>
      <c r="Q213" s="127" t="s">
        <v>124</v>
      </c>
      <c r="R213" s="127" t="s">
        <v>124</v>
      </c>
      <c r="S213" s="127" t="s">
        <v>124</v>
      </c>
      <c r="T213" s="127" t="s">
        <v>134</v>
      </c>
      <c r="U213" s="127" t="s">
        <v>674</v>
      </c>
      <c r="V213" s="440" t="s">
        <v>646</v>
      </c>
      <c r="W213" s="127" t="s">
        <v>111</v>
      </c>
      <c r="X213" s="442"/>
      <c r="Y213" s="443"/>
      <c r="Z213" s="442"/>
      <c r="AA213" s="443"/>
      <c r="AB213" s="440" t="s">
        <v>91</v>
      </c>
      <c r="AC213" s="161"/>
      <c r="AD213" s="502" t="s">
        <v>600</v>
      </c>
      <c r="AE213" s="477"/>
      <c r="AF213" s="443"/>
      <c r="AG213" s="442"/>
      <c r="AH213" s="486"/>
      <c r="AI213" s="477"/>
      <c r="AJ213" s="443"/>
      <c r="AK213" s="442"/>
      <c r="AL213" s="496"/>
      <c r="AM213" s="286"/>
      <c r="AN213" s="337"/>
      <c r="AO213" s="286"/>
      <c r="AP213" s="337" t="s">
        <v>651</v>
      </c>
      <c r="AR213" s="155" t="str">
        <f t="shared" si="64"/>
        <v/>
      </c>
      <c r="AS213" s="156" t="str">
        <f t="shared" si="65"/>
        <v/>
      </c>
      <c r="AT213" s="159" t="str">
        <f t="shared" si="66"/>
        <v/>
      </c>
      <c r="AU213" s="155" t="str">
        <f t="shared" si="67"/>
        <v/>
      </c>
      <c r="AV213" s="156" t="str">
        <f t="shared" si="68"/>
        <v/>
      </c>
      <c r="AW213" s="157" t="str">
        <f t="shared" si="69"/>
        <v/>
      </c>
      <c r="AX213" s="158" t="str">
        <f t="shared" si="70"/>
        <v/>
      </c>
      <c r="AY213" s="156" t="str">
        <f t="shared" si="71"/>
        <v/>
      </c>
      <c r="AZ213" s="157" t="str">
        <f t="shared" si="72"/>
        <v/>
      </c>
      <c r="BF213" s="172" t="str">
        <f t="shared" si="73"/>
        <v>Afectat sau NU?</v>
      </c>
      <c r="BG213" s="161" t="str">
        <f t="shared" si="74"/>
        <v>-</v>
      </c>
      <c r="BH213" s="164" t="str">
        <f t="shared" si="75"/>
        <v>-</v>
      </c>
      <c r="BI213" s="172" t="str">
        <f t="shared" si="76"/>
        <v>Afectat sau NU?</v>
      </c>
      <c r="BJ213" s="161" t="str">
        <f t="shared" si="77"/>
        <v>-</v>
      </c>
      <c r="BK213" s="162" t="str">
        <f t="shared" si="78"/>
        <v>-</v>
      </c>
      <c r="BL213" s="677" t="str">
        <f t="shared" si="79"/>
        <v>Afectat sau NU?</v>
      </c>
      <c r="BM213" s="161" t="str">
        <f t="shared" si="80"/>
        <v>-</v>
      </c>
      <c r="BN213" s="162" t="str">
        <f t="shared" ref="BN213:BN214" si="81">IF(C213="X",IF(AN213="DA",LEN(TRIM(V213))-LEN(SUBSTITUTE(V213,CHAR(44),""))+1+LEN(TRIM(U213))-LEN(SUBSTITUTE(U213,CHAR(44),""))+1,"-"),"")</f>
        <v>-</v>
      </c>
    </row>
    <row r="214" spans="1:68" ht="51.75" thickBot="1" x14ac:dyDescent="0.3">
      <c r="A214" s="433">
        <f t="shared" si="63"/>
        <v>199</v>
      </c>
      <c r="B214" s="392" t="s">
        <v>124</v>
      </c>
      <c r="C214" s="392" t="s">
        <v>85</v>
      </c>
      <c r="D214" s="467" t="s">
        <v>641</v>
      </c>
      <c r="E214" s="392">
        <v>138084</v>
      </c>
      <c r="F214" s="392" t="s">
        <v>647</v>
      </c>
      <c r="G214" s="392" t="s">
        <v>643</v>
      </c>
      <c r="H214" s="393">
        <v>359455.97435199999</v>
      </c>
      <c r="I214" s="393">
        <v>698833.38690200006</v>
      </c>
      <c r="J214" s="393">
        <v>359455.97435199999</v>
      </c>
      <c r="K214" s="393">
        <v>698833.38690200006</v>
      </c>
      <c r="L214" s="130" t="s">
        <v>124</v>
      </c>
      <c r="M214" s="130" t="s">
        <v>124</v>
      </c>
      <c r="N214" s="392" t="s">
        <v>648</v>
      </c>
      <c r="O214" s="392" t="s">
        <v>649</v>
      </c>
      <c r="P214" s="130" t="s">
        <v>124</v>
      </c>
      <c r="Q214" s="130" t="s">
        <v>124</v>
      </c>
      <c r="R214" s="130" t="s">
        <v>124</v>
      </c>
      <c r="S214" s="130" t="s">
        <v>124</v>
      </c>
      <c r="T214" s="130" t="s">
        <v>140</v>
      </c>
      <c r="U214" s="130" t="s">
        <v>541</v>
      </c>
      <c r="V214" s="392" t="s">
        <v>650</v>
      </c>
      <c r="W214" s="130" t="s">
        <v>111</v>
      </c>
      <c r="X214" s="468"/>
      <c r="Y214" s="469"/>
      <c r="Z214" s="468"/>
      <c r="AA214" s="469"/>
      <c r="AB214" s="392" t="s">
        <v>91</v>
      </c>
      <c r="AC214" s="16"/>
      <c r="AD214" s="507" t="s">
        <v>600</v>
      </c>
      <c r="AE214" s="480"/>
      <c r="AF214" s="469"/>
      <c r="AG214" s="468"/>
      <c r="AH214" s="489"/>
      <c r="AI214" s="480"/>
      <c r="AJ214" s="469"/>
      <c r="AK214" s="468"/>
      <c r="AL214" s="499"/>
      <c r="AM214" s="287"/>
      <c r="AN214" s="339"/>
      <c r="AO214" s="287"/>
      <c r="AP214" s="339" t="s">
        <v>651</v>
      </c>
      <c r="AR214" s="284" t="str">
        <f t="shared" si="64"/>
        <v/>
      </c>
      <c r="AS214" s="16" t="str">
        <f t="shared" si="65"/>
        <v/>
      </c>
      <c r="AT214" s="42" t="str">
        <f t="shared" si="66"/>
        <v/>
      </c>
      <c r="AU214" s="284" t="str">
        <f t="shared" si="67"/>
        <v/>
      </c>
      <c r="AV214" s="16" t="str">
        <f t="shared" si="68"/>
        <v/>
      </c>
      <c r="AW214" s="33" t="str">
        <f t="shared" si="69"/>
        <v/>
      </c>
      <c r="AX214" s="285" t="str">
        <f t="shared" si="70"/>
        <v/>
      </c>
      <c r="AY214" s="16" t="str">
        <f t="shared" si="71"/>
        <v/>
      </c>
      <c r="AZ214" s="33" t="str">
        <f t="shared" si="72"/>
        <v/>
      </c>
      <c r="BF214" s="173" t="str">
        <f t="shared" si="73"/>
        <v>Afectat sau NU?</v>
      </c>
      <c r="BG214" s="166" t="str">
        <f t="shared" si="74"/>
        <v>-</v>
      </c>
      <c r="BH214" s="169" t="str">
        <f t="shared" si="75"/>
        <v>-</v>
      </c>
      <c r="BI214" s="173" t="str">
        <f t="shared" si="76"/>
        <v>Afectat sau NU?</v>
      </c>
      <c r="BJ214" s="166" t="str">
        <f t="shared" si="77"/>
        <v>-</v>
      </c>
      <c r="BK214" s="167" t="str">
        <f t="shared" si="78"/>
        <v>-</v>
      </c>
      <c r="BL214" s="174" t="str">
        <f t="shared" si="79"/>
        <v>Afectat sau NU?</v>
      </c>
      <c r="BM214" s="166" t="str">
        <f t="shared" si="80"/>
        <v>-</v>
      </c>
      <c r="BN214" s="167" t="str">
        <f t="shared" si="81"/>
        <v>-</v>
      </c>
    </row>
    <row r="215" spans="1:68" ht="127.5" x14ac:dyDescent="0.25">
      <c r="A215" s="439">
        <f t="shared" si="63"/>
        <v>200</v>
      </c>
      <c r="B215" s="440" t="s">
        <v>124</v>
      </c>
      <c r="C215" s="440" t="s">
        <v>85</v>
      </c>
      <c r="D215" s="473" t="s">
        <v>655</v>
      </c>
      <c r="E215" s="440">
        <v>144054</v>
      </c>
      <c r="F215" s="440" t="s">
        <v>463</v>
      </c>
      <c r="G215" s="440" t="s">
        <v>509</v>
      </c>
      <c r="H215" s="678">
        <v>449316.58</v>
      </c>
      <c r="I215" s="678">
        <v>478333.83</v>
      </c>
      <c r="J215" s="440">
        <v>453163.52000000002</v>
      </c>
      <c r="K215" s="440">
        <v>469648.25</v>
      </c>
      <c r="L215" s="127" t="s">
        <v>124</v>
      </c>
      <c r="M215" s="127" t="s">
        <v>124</v>
      </c>
      <c r="N215" s="161" t="s">
        <v>627</v>
      </c>
      <c r="O215" s="440" t="s">
        <v>463</v>
      </c>
      <c r="P215" s="127" t="s">
        <v>124</v>
      </c>
      <c r="Q215" s="127" t="s">
        <v>124</v>
      </c>
      <c r="R215" s="127" t="s">
        <v>124</v>
      </c>
      <c r="S215" s="127" t="s">
        <v>124</v>
      </c>
      <c r="T215" s="127" t="s">
        <v>134</v>
      </c>
      <c r="U215" s="127" t="s">
        <v>672</v>
      </c>
      <c r="V215" s="440" t="s">
        <v>486</v>
      </c>
      <c r="W215" s="476" t="s">
        <v>111</v>
      </c>
      <c r="X215" s="442"/>
      <c r="Y215" s="443"/>
      <c r="Z215" s="442"/>
      <c r="AA215" s="443"/>
      <c r="AB215" s="440" t="s">
        <v>511</v>
      </c>
      <c r="AC215" s="161"/>
      <c r="AD215" s="502" t="s">
        <v>600</v>
      </c>
      <c r="AE215" s="199"/>
      <c r="AF215" s="196"/>
      <c r="AG215" s="197"/>
      <c r="AH215" s="198"/>
      <c r="AI215" s="199"/>
      <c r="AJ215" s="196"/>
      <c r="AK215" s="197"/>
      <c r="AL215" s="200"/>
      <c r="AM215" s="201"/>
      <c r="AN215" s="202"/>
      <c r="AO215" s="286"/>
      <c r="AP215" s="337" t="s">
        <v>656</v>
      </c>
      <c r="AR215" s="160" t="str">
        <f t="shared" si="64"/>
        <v/>
      </c>
      <c r="AS215" s="161" t="str">
        <f t="shared" si="65"/>
        <v/>
      </c>
      <c r="AT215" s="164" t="str">
        <f t="shared" si="66"/>
        <v/>
      </c>
      <c r="AU215" s="160" t="str">
        <f t="shared" si="67"/>
        <v/>
      </c>
      <c r="AV215" s="161" t="str">
        <f t="shared" si="68"/>
        <v/>
      </c>
      <c r="AW215" s="162" t="str">
        <f t="shared" si="69"/>
        <v/>
      </c>
      <c r="AX215" s="163" t="str">
        <f t="shared" si="70"/>
        <v/>
      </c>
      <c r="AY215" s="161" t="str">
        <f t="shared" si="71"/>
        <v/>
      </c>
      <c r="AZ215" s="162" t="str">
        <f t="shared" si="72"/>
        <v/>
      </c>
      <c r="BF215" s="172" t="str">
        <f t="shared" si="73"/>
        <v>Afectat sau NU?</v>
      </c>
      <c r="BG215" s="161" t="str">
        <f t="shared" si="74"/>
        <v>-</v>
      </c>
      <c r="BH215" s="164" t="str">
        <f t="shared" si="75"/>
        <v>-</v>
      </c>
      <c r="BI215" s="172" t="str">
        <f t="shared" si="76"/>
        <v>Afectat sau NU?</v>
      </c>
      <c r="BJ215" s="161" t="str">
        <f t="shared" si="77"/>
        <v>-</v>
      </c>
      <c r="BK215" s="162" t="str">
        <f t="shared" si="78"/>
        <v>-</v>
      </c>
      <c r="BL215" s="677" t="str">
        <f t="shared" si="79"/>
        <v>Afectat sau NU?</v>
      </c>
      <c r="BM215" s="161" t="str">
        <f t="shared" si="80"/>
        <v>-</v>
      </c>
      <c r="BN215" s="162" t="str">
        <f t="shared" ref="BN215:BN221" si="82">IF(C215="X",IF(AN215="DA",LEN(TRIM(V215))-LEN(SUBSTITUTE(V215,CHAR(44),""))+1+LEN(TRIM(U215))-LEN(SUBSTITUTE(U215,CHAR(44),""))+1,"-"),"")</f>
        <v>-</v>
      </c>
    </row>
    <row r="216" spans="1:68" ht="127.5" x14ac:dyDescent="0.25">
      <c r="A216" s="543">
        <f t="shared" si="63"/>
        <v>201</v>
      </c>
      <c r="B216" s="394" t="s">
        <v>124</v>
      </c>
      <c r="C216" s="394" t="s">
        <v>85</v>
      </c>
      <c r="D216" s="474" t="s">
        <v>655</v>
      </c>
      <c r="E216" s="394">
        <v>145355</v>
      </c>
      <c r="F216" s="394" t="s">
        <v>566</v>
      </c>
      <c r="G216" s="394" t="s">
        <v>509</v>
      </c>
      <c r="H216" s="395">
        <v>449316.58</v>
      </c>
      <c r="I216" s="395">
        <v>478333.83</v>
      </c>
      <c r="J216" s="394">
        <v>453163.52000000002</v>
      </c>
      <c r="K216" s="394">
        <v>469648.25</v>
      </c>
      <c r="L216" s="128" t="s">
        <v>124</v>
      </c>
      <c r="M216" s="128" t="s">
        <v>124</v>
      </c>
      <c r="N216" s="183" t="s">
        <v>570</v>
      </c>
      <c r="O216" s="394" t="s">
        <v>566</v>
      </c>
      <c r="P216" s="128" t="s">
        <v>124</v>
      </c>
      <c r="Q216" s="128" t="s">
        <v>124</v>
      </c>
      <c r="R216" s="128" t="s">
        <v>124</v>
      </c>
      <c r="S216" s="128" t="s">
        <v>124</v>
      </c>
      <c r="T216" s="128" t="s">
        <v>134</v>
      </c>
      <c r="U216" s="128" t="s">
        <v>672</v>
      </c>
      <c r="V216" s="394" t="s">
        <v>486</v>
      </c>
      <c r="W216" s="460" t="s">
        <v>111</v>
      </c>
      <c r="X216" s="431"/>
      <c r="Y216" s="432"/>
      <c r="Z216" s="431"/>
      <c r="AA216" s="432"/>
      <c r="AB216" s="394" t="s">
        <v>511</v>
      </c>
      <c r="AC216" s="183"/>
      <c r="AD216" s="503" t="s">
        <v>600</v>
      </c>
      <c r="AE216" s="207"/>
      <c r="AF216" s="204"/>
      <c r="AG216" s="205"/>
      <c r="AH216" s="206"/>
      <c r="AI216" s="207"/>
      <c r="AJ216" s="204"/>
      <c r="AK216" s="205"/>
      <c r="AL216" s="208"/>
      <c r="AM216" s="209"/>
      <c r="AN216" s="210"/>
      <c r="AO216" s="323"/>
      <c r="AP216" s="338" t="s">
        <v>656</v>
      </c>
      <c r="AR216" s="184" t="str">
        <f t="shared" si="64"/>
        <v/>
      </c>
      <c r="AS216" s="183" t="str">
        <f t="shared" si="65"/>
        <v/>
      </c>
      <c r="AT216" s="186" t="str">
        <f t="shared" si="66"/>
        <v/>
      </c>
      <c r="AU216" s="184" t="str">
        <f t="shared" si="67"/>
        <v/>
      </c>
      <c r="AV216" s="183" t="str">
        <f t="shared" si="68"/>
        <v/>
      </c>
      <c r="AW216" s="185" t="str">
        <f t="shared" si="69"/>
        <v/>
      </c>
      <c r="AX216" s="187" t="str">
        <f t="shared" si="70"/>
        <v/>
      </c>
      <c r="AY216" s="183" t="str">
        <f t="shared" si="71"/>
        <v/>
      </c>
      <c r="AZ216" s="185" t="str">
        <f t="shared" si="72"/>
        <v/>
      </c>
      <c r="BF216" s="188" t="str">
        <f t="shared" si="73"/>
        <v>Afectat sau NU?</v>
      </c>
      <c r="BG216" s="183" t="str">
        <f t="shared" si="74"/>
        <v>-</v>
      </c>
      <c r="BH216" s="186" t="str">
        <f t="shared" si="75"/>
        <v>-</v>
      </c>
      <c r="BI216" s="188" t="str">
        <f t="shared" si="76"/>
        <v>Afectat sau NU?</v>
      </c>
      <c r="BJ216" s="183" t="str">
        <f t="shared" si="77"/>
        <v>-</v>
      </c>
      <c r="BK216" s="185" t="str">
        <f t="shared" si="78"/>
        <v>-</v>
      </c>
      <c r="BL216" s="189" t="str">
        <f t="shared" si="79"/>
        <v>Afectat sau NU?</v>
      </c>
      <c r="BM216" s="183" t="str">
        <f t="shared" si="80"/>
        <v>-</v>
      </c>
      <c r="BN216" s="185" t="str">
        <f t="shared" si="82"/>
        <v>-</v>
      </c>
    </row>
    <row r="217" spans="1:68" ht="127.5" x14ac:dyDescent="0.25">
      <c r="A217" s="543">
        <f t="shared" si="63"/>
        <v>202</v>
      </c>
      <c r="B217" s="394" t="s">
        <v>124</v>
      </c>
      <c r="C217" s="394" t="s">
        <v>85</v>
      </c>
      <c r="D217" s="474" t="s">
        <v>655</v>
      </c>
      <c r="E217" s="394">
        <v>145355</v>
      </c>
      <c r="F217" s="394" t="s">
        <v>628</v>
      </c>
      <c r="G217" s="394" t="s">
        <v>509</v>
      </c>
      <c r="H217" s="395">
        <v>449316.58</v>
      </c>
      <c r="I217" s="395">
        <v>478333.83</v>
      </c>
      <c r="J217" s="394">
        <v>453163.52000000002</v>
      </c>
      <c r="K217" s="394">
        <v>469648.25</v>
      </c>
      <c r="L217" s="128" t="s">
        <v>124</v>
      </c>
      <c r="M217" s="128" t="s">
        <v>124</v>
      </c>
      <c r="N217" s="183" t="s">
        <v>571</v>
      </c>
      <c r="O217" s="394" t="s">
        <v>628</v>
      </c>
      <c r="P217" s="128" t="s">
        <v>124</v>
      </c>
      <c r="Q217" s="128" t="s">
        <v>124</v>
      </c>
      <c r="R217" s="128" t="s">
        <v>124</v>
      </c>
      <c r="S217" s="128" t="s">
        <v>124</v>
      </c>
      <c r="T217" s="128" t="s">
        <v>134</v>
      </c>
      <c r="U217" s="128" t="s">
        <v>672</v>
      </c>
      <c r="V217" s="394" t="s">
        <v>486</v>
      </c>
      <c r="W217" s="394" t="s">
        <v>111</v>
      </c>
      <c r="X217" s="431"/>
      <c r="Y217" s="432"/>
      <c r="Z217" s="431"/>
      <c r="AA217" s="432"/>
      <c r="AB217" s="394" t="s">
        <v>511</v>
      </c>
      <c r="AC217" s="183"/>
      <c r="AD217" s="503" t="s">
        <v>600</v>
      </c>
      <c r="AE217" s="207"/>
      <c r="AF217" s="204"/>
      <c r="AG217" s="205"/>
      <c r="AH217" s="206"/>
      <c r="AI217" s="207"/>
      <c r="AJ217" s="204"/>
      <c r="AK217" s="205"/>
      <c r="AL217" s="208"/>
      <c r="AM217" s="209"/>
      <c r="AN217" s="210"/>
      <c r="AO217" s="323"/>
      <c r="AP217" s="338" t="s">
        <v>656</v>
      </c>
      <c r="AR217" s="184" t="str">
        <f t="shared" si="64"/>
        <v/>
      </c>
      <c r="AS217" s="183" t="str">
        <f t="shared" si="65"/>
        <v/>
      </c>
      <c r="AT217" s="186" t="str">
        <f t="shared" si="66"/>
        <v/>
      </c>
      <c r="AU217" s="184" t="str">
        <f t="shared" si="67"/>
        <v/>
      </c>
      <c r="AV217" s="183" t="str">
        <f t="shared" si="68"/>
        <v/>
      </c>
      <c r="AW217" s="185" t="str">
        <f t="shared" si="69"/>
        <v/>
      </c>
      <c r="AX217" s="187" t="str">
        <f t="shared" si="70"/>
        <v/>
      </c>
      <c r="AY217" s="183" t="str">
        <f t="shared" si="71"/>
        <v/>
      </c>
      <c r="AZ217" s="185" t="str">
        <f t="shared" si="72"/>
        <v/>
      </c>
      <c r="BF217" s="188" t="str">
        <f t="shared" si="73"/>
        <v>Afectat sau NU?</v>
      </c>
      <c r="BG217" s="183" t="str">
        <f t="shared" si="74"/>
        <v>-</v>
      </c>
      <c r="BH217" s="186" t="str">
        <f t="shared" si="75"/>
        <v>-</v>
      </c>
      <c r="BI217" s="188" t="str">
        <f t="shared" si="76"/>
        <v>Afectat sau NU?</v>
      </c>
      <c r="BJ217" s="183" t="str">
        <f t="shared" si="77"/>
        <v>-</v>
      </c>
      <c r="BK217" s="185" t="str">
        <f t="shared" si="78"/>
        <v>-</v>
      </c>
      <c r="BL217" s="189" t="str">
        <f t="shared" si="79"/>
        <v>Afectat sau NU?</v>
      </c>
      <c r="BM217" s="183" t="str">
        <f t="shared" si="80"/>
        <v>-</v>
      </c>
      <c r="BN217" s="185" t="str">
        <f t="shared" si="82"/>
        <v>-</v>
      </c>
    </row>
    <row r="218" spans="1:68" ht="127.5" x14ac:dyDescent="0.25">
      <c r="A218" s="429">
        <f t="shared" si="63"/>
        <v>203</v>
      </c>
      <c r="B218" s="394" t="s">
        <v>124</v>
      </c>
      <c r="C218" s="394" t="s">
        <v>85</v>
      </c>
      <c r="D218" s="474" t="s">
        <v>655</v>
      </c>
      <c r="E218" s="394">
        <v>145934</v>
      </c>
      <c r="F218" s="394" t="s">
        <v>629</v>
      </c>
      <c r="G218" s="394" t="s">
        <v>509</v>
      </c>
      <c r="H218" s="395">
        <v>449316.58</v>
      </c>
      <c r="I218" s="395">
        <v>478333.83</v>
      </c>
      <c r="J218" s="394">
        <v>453163.52000000002</v>
      </c>
      <c r="K218" s="394">
        <v>469648.25</v>
      </c>
      <c r="L218" s="128" t="s">
        <v>124</v>
      </c>
      <c r="M218" s="128" t="s">
        <v>124</v>
      </c>
      <c r="N218" s="183" t="s">
        <v>572</v>
      </c>
      <c r="O218" s="394" t="s">
        <v>629</v>
      </c>
      <c r="P218" s="128" t="s">
        <v>124</v>
      </c>
      <c r="Q218" s="128" t="s">
        <v>124</v>
      </c>
      <c r="R218" s="128" t="s">
        <v>124</v>
      </c>
      <c r="S218" s="128" t="s">
        <v>124</v>
      </c>
      <c r="T218" s="128" t="s">
        <v>134</v>
      </c>
      <c r="U218" s="128" t="s">
        <v>672</v>
      </c>
      <c r="V218" s="394" t="s">
        <v>486</v>
      </c>
      <c r="W218" s="460" t="s">
        <v>111</v>
      </c>
      <c r="X218" s="431"/>
      <c r="Y218" s="432"/>
      <c r="Z218" s="431"/>
      <c r="AA218" s="432"/>
      <c r="AB218" s="394" t="s">
        <v>511</v>
      </c>
      <c r="AC218" s="183"/>
      <c r="AD218" s="503" t="s">
        <v>600</v>
      </c>
      <c r="AE218" s="207"/>
      <c r="AF218" s="204"/>
      <c r="AG218" s="205"/>
      <c r="AH218" s="206"/>
      <c r="AI218" s="207"/>
      <c r="AJ218" s="204"/>
      <c r="AK218" s="205"/>
      <c r="AL218" s="208"/>
      <c r="AM218" s="209"/>
      <c r="AN218" s="210"/>
      <c r="AO218" s="323"/>
      <c r="AP218" s="338" t="s">
        <v>656</v>
      </c>
      <c r="AR218" s="184" t="str">
        <f t="shared" si="64"/>
        <v/>
      </c>
      <c r="AS218" s="183" t="str">
        <f t="shared" si="65"/>
        <v/>
      </c>
      <c r="AT218" s="186" t="str">
        <f t="shared" si="66"/>
        <v/>
      </c>
      <c r="AU218" s="184" t="str">
        <f t="shared" si="67"/>
        <v/>
      </c>
      <c r="AV218" s="183" t="str">
        <f t="shared" si="68"/>
        <v/>
      </c>
      <c r="AW218" s="185" t="str">
        <f t="shared" si="69"/>
        <v/>
      </c>
      <c r="AX218" s="187" t="str">
        <f t="shared" si="70"/>
        <v/>
      </c>
      <c r="AY218" s="183" t="str">
        <f t="shared" si="71"/>
        <v/>
      </c>
      <c r="AZ218" s="185" t="str">
        <f t="shared" si="72"/>
        <v/>
      </c>
      <c r="BF218" s="188" t="str">
        <f t="shared" si="73"/>
        <v>Afectat sau NU?</v>
      </c>
      <c r="BG218" s="183" t="str">
        <f t="shared" si="74"/>
        <v>-</v>
      </c>
      <c r="BH218" s="186" t="str">
        <f t="shared" si="75"/>
        <v>-</v>
      </c>
      <c r="BI218" s="188" t="str">
        <f t="shared" si="76"/>
        <v>Afectat sau NU?</v>
      </c>
      <c r="BJ218" s="183" t="str">
        <f t="shared" si="77"/>
        <v>-</v>
      </c>
      <c r="BK218" s="185" t="str">
        <f t="shared" si="78"/>
        <v>-</v>
      </c>
      <c r="BL218" s="189" t="str">
        <f t="shared" si="79"/>
        <v>Afectat sau NU?</v>
      </c>
      <c r="BM218" s="183" t="str">
        <f t="shared" si="80"/>
        <v>-</v>
      </c>
      <c r="BN218" s="185" t="str">
        <f t="shared" si="82"/>
        <v>-</v>
      </c>
    </row>
    <row r="219" spans="1:68" ht="128.25" thickBot="1" x14ac:dyDescent="0.3">
      <c r="A219" s="433">
        <f t="shared" si="63"/>
        <v>204</v>
      </c>
      <c r="B219" s="392" t="s">
        <v>124</v>
      </c>
      <c r="C219" s="392" t="s">
        <v>85</v>
      </c>
      <c r="D219" s="475" t="s">
        <v>655</v>
      </c>
      <c r="E219" s="392">
        <v>145934</v>
      </c>
      <c r="F219" s="392" t="s">
        <v>565</v>
      </c>
      <c r="G219" s="392" t="s">
        <v>509</v>
      </c>
      <c r="H219" s="393">
        <v>449316.58</v>
      </c>
      <c r="I219" s="393">
        <v>478333.83</v>
      </c>
      <c r="J219" s="392">
        <v>453163.52000000002</v>
      </c>
      <c r="K219" s="392">
        <v>469648.25</v>
      </c>
      <c r="L219" s="130" t="s">
        <v>124</v>
      </c>
      <c r="M219" s="130" t="s">
        <v>124</v>
      </c>
      <c r="N219" s="16" t="s">
        <v>569</v>
      </c>
      <c r="O219" s="392" t="s">
        <v>565</v>
      </c>
      <c r="P219" s="130" t="s">
        <v>124</v>
      </c>
      <c r="Q219" s="130" t="s">
        <v>124</v>
      </c>
      <c r="R219" s="130" t="s">
        <v>124</v>
      </c>
      <c r="S219" s="130" t="s">
        <v>124</v>
      </c>
      <c r="T219" s="130" t="s">
        <v>134</v>
      </c>
      <c r="U219" s="84" t="s">
        <v>672</v>
      </c>
      <c r="V219" s="392" t="s">
        <v>486</v>
      </c>
      <c r="W219" s="392" t="s">
        <v>111</v>
      </c>
      <c r="X219" s="468"/>
      <c r="Y219" s="469"/>
      <c r="Z219" s="468"/>
      <c r="AA219" s="469"/>
      <c r="AB219" s="392" t="s">
        <v>511</v>
      </c>
      <c r="AC219" s="16"/>
      <c r="AD219" s="507" t="s">
        <v>600</v>
      </c>
      <c r="AE219" s="335"/>
      <c r="AF219" s="308"/>
      <c r="AG219" s="309"/>
      <c r="AH219" s="310"/>
      <c r="AI219" s="335"/>
      <c r="AJ219" s="308"/>
      <c r="AK219" s="309"/>
      <c r="AL219" s="316"/>
      <c r="AM219" s="317"/>
      <c r="AN219" s="288"/>
      <c r="AO219" s="318"/>
      <c r="AP219" s="472" t="s">
        <v>656</v>
      </c>
      <c r="AR219" s="165" t="str">
        <f t="shared" si="64"/>
        <v/>
      </c>
      <c r="AS219" s="166" t="str">
        <f t="shared" si="65"/>
        <v/>
      </c>
      <c r="AT219" s="169" t="str">
        <f t="shared" si="66"/>
        <v/>
      </c>
      <c r="AU219" s="165" t="str">
        <f t="shared" si="67"/>
        <v/>
      </c>
      <c r="AV219" s="166" t="str">
        <f t="shared" si="68"/>
        <v/>
      </c>
      <c r="AW219" s="167" t="str">
        <f t="shared" si="69"/>
        <v/>
      </c>
      <c r="AX219" s="168" t="str">
        <f t="shared" si="70"/>
        <v/>
      </c>
      <c r="AY219" s="166" t="str">
        <f t="shared" si="71"/>
        <v/>
      </c>
      <c r="AZ219" s="167" t="str">
        <f t="shared" si="72"/>
        <v/>
      </c>
      <c r="BF219" s="173" t="str">
        <f t="shared" si="73"/>
        <v>Afectat sau NU?</v>
      </c>
      <c r="BG219" s="166" t="str">
        <f t="shared" si="74"/>
        <v>-</v>
      </c>
      <c r="BH219" s="169" t="str">
        <f t="shared" si="75"/>
        <v>-</v>
      </c>
      <c r="BI219" s="173" t="str">
        <f t="shared" si="76"/>
        <v>Afectat sau NU?</v>
      </c>
      <c r="BJ219" s="166" t="str">
        <f t="shared" si="77"/>
        <v>-</v>
      </c>
      <c r="BK219" s="167" t="str">
        <f t="shared" si="78"/>
        <v>-</v>
      </c>
      <c r="BL219" s="174" t="str">
        <f t="shared" si="79"/>
        <v>Afectat sau NU?</v>
      </c>
      <c r="BM219" s="166" t="str">
        <f t="shared" si="80"/>
        <v>-</v>
      </c>
      <c r="BN219" s="167" t="str">
        <f t="shared" si="82"/>
        <v>-</v>
      </c>
    </row>
    <row r="220" spans="1:68" ht="128.25" thickBot="1" x14ac:dyDescent="0.3">
      <c r="A220" s="433">
        <f t="shared" si="63"/>
        <v>205</v>
      </c>
      <c r="B220" s="102" t="s">
        <v>124</v>
      </c>
      <c r="C220" s="102" t="s">
        <v>85</v>
      </c>
      <c r="D220" s="482" t="s">
        <v>657</v>
      </c>
      <c r="E220" s="67">
        <v>20778</v>
      </c>
      <c r="F220" s="67" t="s">
        <v>658</v>
      </c>
      <c r="G220" s="67" t="s">
        <v>95</v>
      </c>
      <c r="H220" s="69">
        <v>629697.71</v>
      </c>
      <c r="I220" s="69">
        <v>580292.79</v>
      </c>
      <c r="J220" s="69">
        <v>629697.71</v>
      </c>
      <c r="K220" s="69">
        <v>580292.79</v>
      </c>
      <c r="L220" s="67" t="s">
        <v>124</v>
      </c>
      <c r="M220" s="67" t="s">
        <v>124</v>
      </c>
      <c r="N220" s="67" t="s">
        <v>659</v>
      </c>
      <c r="O220" s="67" t="s">
        <v>658</v>
      </c>
      <c r="P220" s="67" t="s">
        <v>124</v>
      </c>
      <c r="Q220" s="67" t="s">
        <v>124</v>
      </c>
      <c r="R220" s="67" t="s">
        <v>124</v>
      </c>
      <c r="S220" s="67" t="s">
        <v>124</v>
      </c>
      <c r="T220" s="67" t="s">
        <v>134</v>
      </c>
      <c r="U220" s="67" t="s">
        <v>672</v>
      </c>
      <c r="V220" s="67" t="s">
        <v>486</v>
      </c>
      <c r="W220" s="102" t="s">
        <v>111</v>
      </c>
      <c r="X220" s="444"/>
      <c r="Y220" s="445"/>
      <c r="Z220" s="444"/>
      <c r="AA220" s="445"/>
      <c r="AB220" s="102" t="s">
        <v>95</v>
      </c>
      <c r="AC220" s="454"/>
      <c r="AD220" s="483" t="s">
        <v>600</v>
      </c>
      <c r="AE220" s="451"/>
      <c r="AF220" s="398"/>
      <c r="AG220" s="397"/>
      <c r="AH220" s="485"/>
      <c r="AI220" s="451"/>
      <c r="AJ220" s="398"/>
      <c r="AK220" s="397"/>
      <c r="AL220" s="495"/>
      <c r="AM220" s="500"/>
      <c r="AN220" s="391"/>
      <c r="AO220" s="501"/>
      <c r="AP220" s="452" t="s">
        <v>660</v>
      </c>
      <c r="AR220" s="284" t="str">
        <f t="shared" si="64"/>
        <v/>
      </c>
      <c r="AS220" s="16" t="str">
        <f t="shared" si="65"/>
        <v/>
      </c>
      <c r="AT220" s="42" t="str">
        <f t="shared" si="66"/>
        <v/>
      </c>
      <c r="AU220" s="284" t="str">
        <f t="shared" si="67"/>
        <v/>
      </c>
      <c r="AV220" s="16" t="str">
        <f t="shared" si="68"/>
        <v/>
      </c>
      <c r="AW220" s="33" t="str">
        <f t="shared" si="69"/>
        <v/>
      </c>
      <c r="AX220" s="285" t="str">
        <f t="shared" si="70"/>
        <v/>
      </c>
      <c r="AY220" s="16" t="str">
        <f t="shared" si="71"/>
        <v/>
      </c>
      <c r="AZ220" s="33" t="str">
        <f t="shared" si="72"/>
        <v/>
      </c>
      <c r="BF220" s="173" t="str">
        <f t="shared" si="73"/>
        <v>Afectat sau NU?</v>
      </c>
      <c r="BG220" s="166" t="str">
        <f t="shared" si="74"/>
        <v>-</v>
      </c>
      <c r="BH220" s="169" t="str">
        <f t="shared" si="75"/>
        <v>-</v>
      </c>
      <c r="BI220" s="173" t="str">
        <f t="shared" si="76"/>
        <v>Afectat sau NU?</v>
      </c>
      <c r="BJ220" s="166" t="str">
        <f t="shared" si="77"/>
        <v>-</v>
      </c>
      <c r="BK220" s="167" t="str">
        <f t="shared" si="78"/>
        <v>-</v>
      </c>
      <c r="BL220" s="174" t="str">
        <f t="shared" si="79"/>
        <v>Afectat sau NU?</v>
      </c>
      <c r="BM220" s="166" t="str">
        <f t="shared" si="80"/>
        <v>-</v>
      </c>
      <c r="BN220" s="167" t="str">
        <f t="shared" si="82"/>
        <v>-</v>
      </c>
    </row>
    <row r="221" spans="1:68" ht="128.25" thickBot="1" x14ac:dyDescent="0.3">
      <c r="A221" s="433">
        <f t="shared" si="63"/>
        <v>206</v>
      </c>
      <c r="B221" s="102" t="s">
        <v>124</v>
      </c>
      <c r="C221" s="102" t="s">
        <v>85</v>
      </c>
      <c r="D221" s="68" t="s">
        <v>661</v>
      </c>
      <c r="E221" s="102">
        <v>9459</v>
      </c>
      <c r="F221" s="102" t="s">
        <v>662</v>
      </c>
      <c r="G221" s="102" t="s">
        <v>93</v>
      </c>
      <c r="H221" s="396">
        <v>234036.92</v>
      </c>
      <c r="I221" s="396">
        <v>564622.17000000004</v>
      </c>
      <c r="J221" s="102">
        <v>233939.72</v>
      </c>
      <c r="K221" s="102">
        <v>564386.77</v>
      </c>
      <c r="L221" s="102" t="s">
        <v>124</v>
      </c>
      <c r="M221" s="102" t="s">
        <v>124</v>
      </c>
      <c r="N221" s="102" t="s">
        <v>663</v>
      </c>
      <c r="O221" s="102" t="s">
        <v>662</v>
      </c>
      <c r="P221" s="102" t="s">
        <v>124</v>
      </c>
      <c r="Q221" s="102" t="s">
        <v>124</v>
      </c>
      <c r="R221" s="102" t="s">
        <v>124</v>
      </c>
      <c r="S221" s="102" t="s">
        <v>124</v>
      </c>
      <c r="T221" s="102" t="s">
        <v>134</v>
      </c>
      <c r="U221" s="67" t="s">
        <v>672</v>
      </c>
      <c r="V221" s="102" t="s">
        <v>486</v>
      </c>
      <c r="W221" s="102" t="s">
        <v>111</v>
      </c>
      <c r="X221" s="444"/>
      <c r="Y221" s="445"/>
      <c r="Z221" s="444"/>
      <c r="AA221" s="445"/>
      <c r="AB221" s="102" t="s">
        <v>93</v>
      </c>
      <c r="AC221" s="102"/>
      <c r="AD221" s="508" t="s">
        <v>600</v>
      </c>
      <c r="AE221" s="451"/>
      <c r="AF221" s="398"/>
      <c r="AG221" s="397"/>
      <c r="AH221" s="485"/>
      <c r="AI221" s="451"/>
      <c r="AJ221" s="398"/>
      <c r="AK221" s="397"/>
      <c r="AL221" s="495"/>
      <c r="AM221" s="500"/>
      <c r="AN221" s="391"/>
      <c r="AO221" s="481"/>
      <c r="AP221" s="481" t="s">
        <v>664</v>
      </c>
      <c r="AR221" s="284" t="str">
        <f t="shared" si="64"/>
        <v/>
      </c>
      <c r="AS221" s="16" t="str">
        <f t="shared" si="65"/>
        <v/>
      </c>
      <c r="AT221" s="42" t="str">
        <f t="shared" si="66"/>
        <v/>
      </c>
      <c r="AU221" s="284" t="str">
        <f t="shared" si="67"/>
        <v/>
      </c>
      <c r="AV221" s="16" t="str">
        <f t="shared" si="68"/>
        <v/>
      </c>
      <c r="AW221" s="33" t="str">
        <f t="shared" si="69"/>
        <v/>
      </c>
      <c r="AX221" s="285" t="str">
        <f t="shared" si="70"/>
        <v/>
      </c>
      <c r="AY221" s="16" t="str">
        <f t="shared" si="71"/>
        <v/>
      </c>
      <c r="AZ221" s="33" t="str">
        <f t="shared" si="72"/>
        <v/>
      </c>
      <c r="BF221" s="173" t="str">
        <f t="shared" si="73"/>
        <v>Afectat sau NU?</v>
      </c>
      <c r="BG221" s="166" t="str">
        <f t="shared" si="74"/>
        <v>-</v>
      </c>
      <c r="BH221" s="169" t="str">
        <f t="shared" si="75"/>
        <v>-</v>
      </c>
      <c r="BI221" s="173" t="str">
        <f t="shared" si="76"/>
        <v>Afectat sau NU?</v>
      </c>
      <c r="BJ221" s="166" t="str">
        <f t="shared" si="77"/>
        <v>-</v>
      </c>
      <c r="BK221" s="167" t="str">
        <f t="shared" si="78"/>
        <v>-</v>
      </c>
      <c r="BL221" s="174" t="str">
        <f t="shared" si="79"/>
        <v>Afectat sau NU?</v>
      </c>
      <c r="BM221" s="166" t="str">
        <f t="shared" si="80"/>
        <v>-</v>
      </c>
      <c r="BN221" s="167" t="str">
        <f t="shared" si="82"/>
        <v>-</v>
      </c>
    </row>
    <row r="222" spans="1:68" ht="51.75" thickBot="1" x14ac:dyDescent="0.3">
      <c r="A222" s="66">
        <f t="shared" si="63"/>
        <v>207</v>
      </c>
      <c r="B222" s="67" t="s">
        <v>85</v>
      </c>
      <c r="C222" s="67" t="s">
        <v>124</v>
      </c>
      <c r="D222" s="68" t="s">
        <v>676</v>
      </c>
      <c r="E222" s="67">
        <v>85225</v>
      </c>
      <c r="F222" s="67" t="s">
        <v>410</v>
      </c>
      <c r="G222" s="67" t="s">
        <v>272</v>
      </c>
      <c r="H222" s="69">
        <v>508390.27</v>
      </c>
      <c r="I222" s="69">
        <v>530075.59</v>
      </c>
      <c r="J222" s="69">
        <v>508390.27</v>
      </c>
      <c r="K222" s="69">
        <v>530075.59</v>
      </c>
      <c r="L222" s="67" t="s">
        <v>124</v>
      </c>
      <c r="M222" s="67" t="s">
        <v>124</v>
      </c>
      <c r="N222" s="67" t="s">
        <v>394</v>
      </c>
      <c r="O222" s="67" t="s">
        <v>410</v>
      </c>
      <c r="P222" s="67" t="s">
        <v>124</v>
      </c>
      <c r="Q222" s="67" t="s">
        <v>124</v>
      </c>
      <c r="R222" s="67" t="s">
        <v>124</v>
      </c>
      <c r="S222" s="67" t="s">
        <v>124</v>
      </c>
      <c r="T222" s="67" t="s">
        <v>134</v>
      </c>
      <c r="U222" s="67" t="s">
        <v>677</v>
      </c>
      <c r="V222" s="67" t="s">
        <v>408</v>
      </c>
      <c r="W222" s="67" t="s">
        <v>124</v>
      </c>
      <c r="X222" s="70">
        <v>43825</v>
      </c>
      <c r="Y222" s="71">
        <v>0.77083333333333337</v>
      </c>
      <c r="Z222" s="70">
        <v>43825</v>
      </c>
      <c r="AA222" s="71">
        <v>0.85416666666666663</v>
      </c>
      <c r="AB222" s="67" t="s">
        <v>98</v>
      </c>
      <c r="AC222" s="67" t="s">
        <v>478</v>
      </c>
      <c r="AD222" s="72" t="s">
        <v>124</v>
      </c>
      <c r="AE222" s="446">
        <v>43825</v>
      </c>
      <c r="AF222" s="447">
        <v>0.77083333333333337</v>
      </c>
      <c r="AG222" s="446">
        <v>43825</v>
      </c>
      <c r="AH222" s="484">
        <v>0.85763888888888884</v>
      </c>
      <c r="AI222" s="493">
        <v>43825</v>
      </c>
      <c r="AJ222" s="447">
        <v>0.80902777777777779</v>
      </c>
      <c r="AK222" s="446">
        <v>43825</v>
      </c>
      <c r="AL222" s="494">
        <v>0.80138888888888893</v>
      </c>
      <c r="AM222" s="491" t="s">
        <v>124</v>
      </c>
      <c r="AN222" s="448" t="s">
        <v>480</v>
      </c>
      <c r="AO222" s="449"/>
      <c r="AP222" s="450"/>
      <c r="AQ222" s="116"/>
      <c r="AR222" s="165">
        <f t="shared" ref="AR222" si="83">IF(B222="X",IF(AN222="","Afectat sau NU?",IF(AN222="DA",IF(((AK222+AL222)-(AE222+AF222))*24&lt;-720,"Neinformat",((AK222+AL222)-(AE222+AF222))*24),"Nu a fost afectat producator/consumator")),"")</f>
        <v>0.73333333327900618</v>
      </c>
      <c r="AS222" s="166">
        <f t="shared" ref="AS222" si="84">IF(B222="X",IF(AN222="DA",IF(AR222&lt;6,LEN(TRIM(V222))-LEN(SUBSTITUTE(V222,CHAR(44),""))+1,0),"-"),"")</f>
        <v>1</v>
      </c>
      <c r="AT222" s="167">
        <f t="shared" ref="AT222" si="85">IF(B222="X",IF(AN222="DA",LEN(TRIM(V222))-LEN(SUBSTITUTE(V222,CHAR(44),""))+1,"-"),"")</f>
        <v>1</v>
      </c>
      <c r="AU222" s="168">
        <f t="shared" ref="AU222" si="86">IF(B222="X",IF(AN222="","Afectat sau NU?",IF(AN222="DA",IF(((AI222+AJ222)-(AE222+AF222))*24&lt;-720,"Neinformat",((AI222+AJ222)-(AE222+AF222))*24),"Nu a fost afectat producator/consumator")),"")</f>
        <v>0.91666666668606922</v>
      </c>
      <c r="AV222" s="166">
        <f t="shared" ref="AV222" si="87">IF(B222="X",IF(AN222="DA",IF(AU222&lt;6,LEN(TRIM(U222))-LEN(SUBSTITUTE(U222,CHAR(44),""))+1,0),"-"),"")</f>
        <v>14</v>
      </c>
      <c r="AW222" s="169">
        <f t="shared" ref="AW222" si="88">IF(B222="X",IF(AN222="DA",LEN(TRIM(U222))-LEN(SUBSTITUTE(U222,CHAR(44),""))+1,"-"),"")</f>
        <v>14</v>
      </c>
      <c r="AX222" s="165">
        <f t="shared" ref="AX222" si="89">IF(B222="X",IF(AN222="","Afectat sau NU?",IF(AN222="DA",((AG222+AH222)-(AE222+AF222))*24,"Nu a fost afectat producator/consumator")),"")</f>
        <v>2.0833333333139308</v>
      </c>
      <c r="AY222" s="166">
        <f t="shared" ref="AY222" si="90">IF(B222="X",IF(AN222="DA",IF(AX222&gt;24,IF(BA222="NU",0,LEN(TRIM(V222))-LEN(SUBSTITUTE(V222,CHAR(44),""))+1),0),"-"),"")</f>
        <v>0</v>
      </c>
      <c r="AZ222" s="167">
        <f t="shared" ref="AZ222" si="91">IF(B222="X",IF(AN222="DA",IF(AX222&gt;24,LEN(TRIM(V222))-LEN(SUBSTITUTE(V222,CHAR(44),""))+1,0),"-"),"")</f>
        <v>0</v>
      </c>
      <c r="BA222" s="119"/>
      <c r="BF222" s="173" t="str">
        <f t="shared" ref="BF222" si="92">IF(C222="X",IF(AN222="","Afectat sau NU?",IF(AN222="DA",IF(AK222="","Neinformat",NETWORKDAYS(AK222+AL222,AE222+AF222,$BS$2:$BS$14)-2),"Nu a fost afectat producator/consumator")),"")</f>
        <v/>
      </c>
      <c r="BG222" s="166" t="str">
        <f t="shared" ref="BG222" si="93">IF(C222="X",IF(AN222="DA",IF(AND(BF222&gt;=5,AK222&lt;&gt;""),LEN(TRIM(V222))-LEN(SUBSTITUTE(V222,CHAR(44),""))+1,0),"-"),"")</f>
        <v/>
      </c>
      <c r="BH222" s="167" t="str">
        <f t="shared" ref="BH222" si="94">IF(C222="X",IF(AN222="DA",LEN(TRIM(V222))-LEN(SUBSTITUTE(V222,CHAR(44),""))+1,"-"),"")</f>
        <v/>
      </c>
      <c r="BI222" s="174" t="str">
        <f t="shared" ref="BI222" si="95">IF(C222="X",IF(AN222="","Afectat sau NU?",IF(AN222="DA",IF(AI222="","Neinformat",NETWORKDAYS(AI222+AJ222,AE222+AF222,$BS$2:$BS$14)-2),"Nu a fost afectat producator/consumator")),"")</f>
        <v/>
      </c>
      <c r="BJ222" s="166" t="str">
        <f t="shared" ref="BJ222" si="96">IF(C222="X",IF(AN222="DA",IF(AND(BI222&gt;=5,AI222&lt;&gt;""),LEN(TRIM(U222))-LEN(SUBSTITUTE(U222,CHAR(44),""))+1,0),"-"),"")</f>
        <v/>
      </c>
      <c r="BK222" s="169" t="str">
        <f t="shared" ref="BK222" si="97">IF(C222="X",IF(AN222="DA",LEN(TRIM(U222))-LEN(SUBSTITUTE(U222,CHAR(44),""))+1,"-"),"")</f>
        <v/>
      </c>
      <c r="BL222" s="173" t="str">
        <f t="shared" ref="BL222" si="98">IF(C222="X",IF(AN222="","Afectat sau NU?",IF(AN222="DA",((AG222+AH222)-(Z222+AA222))*24,"Nu a fost afectat producator/consumator")),"")</f>
        <v/>
      </c>
      <c r="BM222" s="166" t="str">
        <f t="shared" ref="BM222" si="99">IF(C222="X",IF(AN222&lt;&gt;"DA","-",IF(AND(AN222="DA",BL222&lt;=0),LEN(TRIM(V222))-LEN(SUBSTITUTE(V222,CHAR(44),""))+1+LEN(TRIM(U222))-LEN(SUBSTITUTE(U222,CHAR(44),""))+1,0)),"")</f>
        <v/>
      </c>
      <c r="BN222" s="167" t="str">
        <f t="shared" ref="BN222" si="100">IF(C222="X",IF(AN222="DA",LEN(TRIM(V222))-LEN(SUBSTITUTE(V222,CHAR(44),""))+1+LEN(TRIM(U222))-LEN(SUBSTITUTE(U222,CHAR(44),""))+1,"-"),"")</f>
        <v/>
      </c>
      <c r="BP222" s="116"/>
    </row>
    <row r="223" spans="1:68" ht="141" thickBot="1" x14ac:dyDescent="0.3">
      <c r="A223" s="66">
        <f t="shared" si="63"/>
        <v>208</v>
      </c>
      <c r="B223" s="67" t="s">
        <v>85</v>
      </c>
      <c r="C223" s="67" t="s">
        <v>124</v>
      </c>
      <c r="D223" s="68" t="s">
        <v>679</v>
      </c>
      <c r="E223" s="67">
        <v>145809</v>
      </c>
      <c r="F223" s="67" t="s">
        <v>680</v>
      </c>
      <c r="G223" s="67" t="s">
        <v>509</v>
      </c>
      <c r="H223" s="69">
        <v>426188.55</v>
      </c>
      <c r="I223" s="69">
        <v>482641.82</v>
      </c>
      <c r="J223" s="69">
        <v>426188.55</v>
      </c>
      <c r="K223" s="69">
        <v>482641.82</v>
      </c>
      <c r="L223" s="67" t="s">
        <v>124</v>
      </c>
      <c r="M223" s="67" t="s">
        <v>124</v>
      </c>
      <c r="N223" s="67" t="s">
        <v>681</v>
      </c>
      <c r="O223" s="67" t="s">
        <v>680</v>
      </c>
      <c r="P223" s="67" t="s">
        <v>124</v>
      </c>
      <c r="Q223" s="67" t="s">
        <v>124</v>
      </c>
      <c r="R223" s="67" t="s">
        <v>124</v>
      </c>
      <c r="S223" s="67" t="s">
        <v>124</v>
      </c>
      <c r="T223" s="67" t="s">
        <v>134</v>
      </c>
      <c r="U223" s="67" t="s">
        <v>685</v>
      </c>
      <c r="V223" s="67" t="s">
        <v>486</v>
      </c>
      <c r="W223" s="67" t="s">
        <v>124</v>
      </c>
      <c r="X223" s="70">
        <v>43830</v>
      </c>
      <c r="Y223" s="71">
        <v>0.375</v>
      </c>
      <c r="Z223" s="70">
        <v>43830</v>
      </c>
      <c r="AA223" s="71">
        <v>0.54166666666666663</v>
      </c>
      <c r="AB223" s="67" t="s">
        <v>511</v>
      </c>
      <c r="AC223" s="67" t="s">
        <v>478</v>
      </c>
      <c r="AD223" s="72" t="s">
        <v>124</v>
      </c>
      <c r="AE223" s="446">
        <v>43830</v>
      </c>
      <c r="AF223" s="447">
        <v>0.375</v>
      </c>
      <c r="AG223" s="446">
        <v>43830</v>
      </c>
      <c r="AH223" s="484">
        <v>0.54166666666666663</v>
      </c>
      <c r="AI223" s="493">
        <v>43830</v>
      </c>
      <c r="AJ223" s="447">
        <v>0.38263888888888892</v>
      </c>
      <c r="AK223" s="446">
        <v>43830</v>
      </c>
      <c r="AL223" s="494">
        <v>0.3756944444444445</v>
      </c>
      <c r="AM223" s="491" t="s">
        <v>124</v>
      </c>
      <c r="AN223" s="448" t="s">
        <v>480</v>
      </c>
      <c r="AO223" s="449"/>
      <c r="AP223" s="450"/>
      <c r="AQ223" s="116"/>
      <c r="AR223" s="165">
        <f t="shared" ref="AR223" si="101">IF(B223="X",IF(AN223="","Afectat sau NU?",IF(AN223="DA",IF(((AK223+AL223)-(AE223+AF223))*24&lt;-720,"Neinformat",((AK223+AL223)-(AE223+AF223))*24),"Nu a fost afectat producator/consumator")),"")</f>
        <v>1.6666666720993817E-2</v>
      </c>
      <c r="AS223" s="166">
        <f t="shared" ref="AS223" si="102">IF(B223="X",IF(AN223="DA",IF(AR223&lt;6,LEN(TRIM(V223))-LEN(SUBSTITUTE(V223,CHAR(44),""))+1,0),"-"),"")</f>
        <v>1</v>
      </c>
      <c r="AT223" s="167">
        <f t="shared" ref="AT223" si="103">IF(B223="X",IF(AN223="DA",LEN(TRIM(V223))-LEN(SUBSTITUTE(V223,CHAR(44),""))+1,"-"),"")</f>
        <v>1</v>
      </c>
      <c r="AU223" s="168">
        <f t="shared" ref="AU223" si="104">IF(B223="X",IF(AN223="","Afectat sau NU?",IF(AN223="DA",IF(((AI223+AJ223)-(AE223+AF223))*24&lt;-720,"Neinformat",((AI223+AJ223)-(AE223+AF223))*24),"Nu a fost afectat producator/consumator")),"")</f>
        <v>0.18333333340706304</v>
      </c>
      <c r="AV223" s="166">
        <f t="shared" ref="AV223" si="105">IF(B223="X",IF(AN223="DA",IF(AU223&lt;6,LEN(TRIM(U223))-LEN(SUBSTITUTE(U223,CHAR(44),""))+1,0),"-"),"")</f>
        <v>41</v>
      </c>
      <c r="AW223" s="169">
        <f t="shared" ref="AW223" si="106">IF(B223="X",IF(AN223="DA",LEN(TRIM(U223))-LEN(SUBSTITUTE(U223,CHAR(44),""))+1,"-"),"")</f>
        <v>41</v>
      </c>
      <c r="AX223" s="165">
        <f t="shared" ref="AX223" si="107">IF(B223="X",IF(AN223="","Afectat sau NU?",IF(AN223="DA",((AG223+AH223)-(AE223+AF223))*24,"Nu a fost afectat producator/consumator")),"")</f>
        <v>3.9999999999417923</v>
      </c>
      <c r="AY223" s="166">
        <f t="shared" ref="AY223" si="108">IF(B223="X",IF(AN223="DA",IF(AX223&gt;24,IF(BA223="NU",0,LEN(TRIM(V223))-LEN(SUBSTITUTE(V223,CHAR(44),""))+1),0),"-"),"")</f>
        <v>0</v>
      </c>
      <c r="AZ223" s="167">
        <f t="shared" ref="AZ223" si="109">IF(B223="X",IF(AN223="DA",IF(AX223&gt;24,LEN(TRIM(V223))-LEN(SUBSTITUTE(V223,CHAR(44),""))+1,0),"-"),"")</f>
        <v>0</v>
      </c>
      <c r="BA223" s="119"/>
      <c r="BF223" s="173" t="str">
        <f t="shared" ref="BF223" si="110">IF(C223="X",IF(AN223="","Afectat sau NU?",IF(AN223="DA",IF(AK223="","Neinformat",NETWORKDAYS(AK223+AL223,AE223+AF223,$BS$2:$BS$14)-2),"Nu a fost afectat producator/consumator")),"")</f>
        <v/>
      </c>
      <c r="BG223" s="166" t="str">
        <f t="shared" ref="BG223" si="111">IF(C223="X",IF(AN223="DA",IF(AND(BF223&gt;=5,AK223&lt;&gt;""),LEN(TRIM(V223))-LEN(SUBSTITUTE(V223,CHAR(44),""))+1,0),"-"),"")</f>
        <v/>
      </c>
      <c r="BH223" s="167" t="str">
        <f t="shared" ref="BH223" si="112">IF(C223="X",IF(AN223="DA",LEN(TRIM(V223))-LEN(SUBSTITUTE(V223,CHAR(44),""))+1,"-"),"")</f>
        <v/>
      </c>
      <c r="BI223" s="174" t="str">
        <f t="shared" ref="BI223" si="113">IF(C223="X",IF(AN223="","Afectat sau NU?",IF(AN223="DA",IF(AI223="","Neinformat",NETWORKDAYS(AI223+AJ223,AE223+AF223,$BS$2:$BS$14)-2),"Nu a fost afectat producator/consumator")),"")</f>
        <v/>
      </c>
      <c r="BJ223" s="166" t="str">
        <f t="shared" ref="BJ223" si="114">IF(C223="X",IF(AN223="DA",IF(AND(BI223&gt;=5,AI223&lt;&gt;""),LEN(TRIM(U223))-LEN(SUBSTITUTE(U223,CHAR(44),""))+1,0),"-"),"")</f>
        <v/>
      </c>
      <c r="BK223" s="169" t="str">
        <f t="shared" ref="BK223" si="115">IF(C223="X",IF(AN223="DA",LEN(TRIM(U223))-LEN(SUBSTITUTE(U223,CHAR(44),""))+1,"-"),"")</f>
        <v/>
      </c>
      <c r="BL223" s="173" t="str">
        <f t="shared" ref="BL223" si="116">IF(C223="X",IF(AN223="","Afectat sau NU?",IF(AN223="DA",((AG223+AH223)-(Z223+AA223))*24,"Nu a fost afectat producator/consumator")),"")</f>
        <v/>
      </c>
      <c r="BM223" s="166" t="str">
        <f t="shared" ref="BM223" si="117">IF(C223="X",IF(AN223&lt;&gt;"DA","-",IF(AND(AN223="DA",BL223&lt;=0),LEN(TRIM(V223))-LEN(SUBSTITUTE(V223,CHAR(44),""))+1+LEN(TRIM(U223))-LEN(SUBSTITUTE(U223,CHAR(44),""))+1,0)),"")</f>
        <v/>
      </c>
      <c r="BN223" s="167" t="str">
        <f t="shared" ref="BN223" si="118">IF(C223="X",IF(AN223="DA",LEN(TRIM(V223))-LEN(SUBSTITUTE(V223,CHAR(44),""))+1+LEN(TRIM(U223))-LEN(SUBSTITUTE(U223,CHAR(44),""))+1,"-"),"")</f>
        <v/>
      </c>
      <c r="BP223" s="116"/>
    </row>
    <row r="224" spans="1:68" ht="13.5" thickBot="1" x14ac:dyDescent="0.3">
      <c r="A224" s="66">
        <f t="shared" si="63"/>
        <v>209</v>
      </c>
      <c r="B224" s="67" t="s">
        <v>85</v>
      </c>
      <c r="C224" s="67" t="s">
        <v>124</v>
      </c>
      <c r="D224" s="68" t="s">
        <v>679</v>
      </c>
      <c r="E224" s="67">
        <v>143860</v>
      </c>
      <c r="F224" s="67" t="s">
        <v>682</v>
      </c>
      <c r="G224" s="67" t="s">
        <v>509</v>
      </c>
      <c r="H224" s="69">
        <v>427341</v>
      </c>
      <c r="I224" s="69">
        <v>485344.46</v>
      </c>
      <c r="J224" s="69">
        <v>427341</v>
      </c>
      <c r="K224" s="69">
        <v>485344.46</v>
      </c>
      <c r="L224" s="67" t="s">
        <v>124</v>
      </c>
      <c r="M224" s="67" t="s">
        <v>124</v>
      </c>
      <c r="N224" s="67" t="s">
        <v>683</v>
      </c>
      <c r="O224" s="67" t="s">
        <v>686</v>
      </c>
      <c r="P224" s="67" t="s">
        <v>124</v>
      </c>
      <c r="Q224" s="67" t="s">
        <v>124</v>
      </c>
      <c r="R224" s="67" t="s">
        <v>124</v>
      </c>
      <c r="S224" s="67" t="s">
        <v>124</v>
      </c>
      <c r="T224" s="67" t="s">
        <v>140</v>
      </c>
      <c r="U224" s="67" t="s">
        <v>540</v>
      </c>
      <c r="V224" s="67" t="s">
        <v>684</v>
      </c>
      <c r="W224" s="67" t="s">
        <v>124</v>
      </c>
      <c r="X224" s="70">
        <v>43830</v>
      </c>
      <c r="Y224" s="71">
        <v>0.375</v>
      </c>
      <c r="Z224" s="70">
        <v>43830</v>
      </c>
      <c r="AA224" s="71">
        <v>0.54166666666666663</v>
      </c>
      <c r="AB224" s="67" t="s">
        <v>511</v>
      </c>
      <c r="AC224" s="67" t="s">
        <v>478</v>
      </c>
      <c r="AD224" s="72" t="s">
        <v>124</v>
      </c>
      <c r="AE224" s="387">
        <v>43830</v>
      </c>
      <c r="AF224" s="385">
        <v>0.375</v>
      </c>
      <c r="AG224" s="384">
        <v>43830</v>
      </c>
      <c r="AH224" s="386">
        <v>0.54166666666666663</v>
      </c>
      <c r="AI224" s="387">
        <v>43830</v>
      </c>
      <c r="AJ224" s="385">
        <v>0.48402777777777778</v>
      </c>
      <c r="AK224" s="384">
        <v>43830</v>
      </c>
      <c r="AL224" s="492">
        <v>0.49652777777777773</v>
      </c>
      <c r="AM224" s="490" t="s">
        <v>124</v>
      </c>
      <c r="AN224" s="389" t="s">
        <v>480</v>
      </c>
      <c r="AO224" s="390"/>
      <c r="AP224" s="391"/>
      <c r="AQ224" s="116"/>
      <c r="AR224" s="165">
        <f t="shared" ref="AR224" si="119">IF(B224="X",IF(AN224="","Afectat sau NU?",IF(AN224="DA",IF(((AK224+AL224)-(AE224+AF224))*24&lt;-720,"Neinformat",((AK224+AL224)-(AE224+AF224))*24),"Nu a fost afectat producator/consumator")),"")</f>
        <v>2.9166666667442769</v>
      </c>
      <c r="AS224" s="166">
        <f t="shared" ref="AS224" si="120">IF(B224="X",IF(AN224="DA",IF(AR224&lt;6,LEN(TRIM(V224))-LEN(SUBSTITUTE(V224,CHAR(44),""))+1,0),"-"),"")</f>
        <v>1</v>
      </c>
      <c r="AT224" s="167">
        <f t="shared" ref="AT224" si="121">IF(B224="X",IF(AN224="DA",LEN(TRIM(V224))-LEN(SUBSTITUTE(V224,CHAR(44),""))+1,"-"),"")</f>
        <v>1</v>
      </c>
      <c r="AU224" s="168">
        <f t="shared" ref="AU224" si="122">IF(B224="X",IF(AN224="","Afectat sau NU?",IF(AN224="DA",IF(((AI224+AJ224)-(AE224+AF224))*24&lt;-720,"Neinformat",((AI224+AJ224)-(AE224+AF224))*24),"Nu a fost afectat producator/consumator")),"")</f>
        <v>2.6166666666395031</v>
      </c>
      <c r="AV224" s="166">
        <f t="shared" ref="AV224" si="123">IF(B224="X",IF(AN224="DA",IF(AU224&lt;6,LEN(TRIM(U224))-LEN(SUBSTITUTE(U224,CHAR(44),""))+1,0),"-"),"")</f>
        <v>1</v>
      </c>
      <c r="AW224" s="169">
        <f t="shared" ref="AW224" si="124">IF(B224="X",IF(AN224="DA",LEN(TRIM(U224))-LEN(SUBSTITUTE(U224,CHAR(44),""))+1,"-"),"")</f>
        <v>1</v>
      </c>
      <c r="AX224" s="165">
        <f t="shared" ref="AX224" si="125">IF(B224="X",IF(AN224="","Afectat sau NU?",IF(AN224="DA",((AG224+AH224)-(AE224+AF224))*24,"Nu a fost afectat producator/consumator")),"")</f>
        <v>3.9999999999417923</v>
      </c>
      <c r="AY224" s="166">
        <f t="shared" ref="AY224" si="126">IF(B224="X",IF(AN224="DA",IF(AX224&gt;24,IF(BA224="NU",0,LEN(TRIM(V224))-LEN(SUBSTITUTE(V224,CHAR(44),""))+1),0),"-"),"")</f>
        <v>0</v>
      </c>
      <c r="AZ224" s="167">
        <f t="shared" ref="AZ224" si="127">IF(B224="X",IF(AN224="DA",IF(AX224&gt;24,LEN(TRIM(V224))-LEN(SUBSTITUTE(V224,CHAR(44),""))+1,0),"-"),"")</f>
        <v>0</v>
      </c>
      <c r="BA224" s="119"/>
      <c r="BF224" s="173" t="str">
        <f t="shared" ref="BF224" si="128">IF(C224="X",IF(AN224="","Afectat sau NU?",IF(AN224="DA",IF(AK224="","Neinformat",NETWORKDAYS(AK224+AL224,AE224+AF224,$BS$2:$BS$14)-2),"Nu a fost afectat producator/consumator")),"")</f>
        <v/>
      </c>
      <c r="BG224" s="166" t="str">
        <f t="shared" ref="BG224" si="129">IF(C224="X",IF(AN224="DA",IF(AND(BF224&gt;=5,AK224&lt;&gt;""),LEN(TRIM(V224))-LEN(SUBSTITUTE(V224,CHAR(44),""))+1,0),"-"),"")</f>
        <v/>
      </c>
      <c r="BH224" s="167" t="str">
        <f t="shared" ref="BH224" si="130">IF(C224="X",IF(AN224="DA",LEN(TRIM(V224))-LEN(SUBSTITUTE(V224,CHAR(44),""))+1,"-"),"")</f>
        <v/>
      </c>
      <c r="BI224" s="174" t="str">
        <f t="shared" ref="BI224" si="131">IF(C224="X",IF(AN224="","Afectat sau NU?",IF(AN224="DA",IF(AI224="","Neinformat",NETWORKDAYS(AI224+AJ224,AE224+AF224,$BS$2:$BS$14)-2),"Nu a fost afectat producator/consumator")),"")</f>
        <v/>
      </c>
      <c r="BJ224" s="166" t="str">
        <f t="shared" ref="BJ224" si="132">IF(C224="X",IF(AN224="DA",IF(AND(BI224&gt;=5,AI224&lt;&gt;""),LEN(TRIM(U224))-LEN(SUBSTITUTE(U224,CHAR(44),""))+1,0),"-"),"")</f>
        <v/>
      </c>
      <c r="BK224" s="169" t="str">
        <f t="shared" ref="BK224" si="133">IF(C224="X",IF(AN224="DA",LEN(TRIM(U224))-LEN(SUBSTITUTE(U224,CHAR(44),""))+1,"-"),"")</f>
        <v/>
      </c>
      <c r="BL224" s="173" t="str">
        <f t="shared" ref="BL224" si="134">IF(C224="X",IF(AN224="","Afectat sau NU?",IF(AN224="DA",((AG224+AH224)-(Z224+AA224))*24,"Nu a fost afectat producator/consumator")),"")</f>
        <v/>
      </c>
      <c r="BM224" s="166" t="str">
        <f t="shared" ref="BM224" si="135">IF(C224="X",IF(AN224&lt;&gt;"DA","-",IF(AND(AN224="DA",BL224&lt;=0),LEN(TRIM(V224))-LEN(SUBSTITUTE(V224,CHAR(44),""))+1+LEN(TRIM(U224))-LEN(SUBSTITUTE(U224,CHAR(44),""))+1,0)),"")</f>
        <v/>
      </c>
      <c r="BN224" s="167" t="str">
        <f t="shared" ref="BN224" si="136">IF(C224="X",IF(AN224="DA",LEN(TRIM(V224))-LEN(SUBSTITUTE(V224,CHAR(44),""))+1+LEN(TRIM(U224))-LEN(SUBSTITUTE(U224,CHAR(44),""))+1,"-"),"")</f>
        <v/>
      </c>
      <c r="BP224" s="116"/>
    </row>
    <row r="225" spans="1:68" ht="141" thickBot="1" x14ac:dyDescent="0.3">
      <c r="A225" s="66">
        <f t="shared" si="63"/>
        <v>210</v>
      </c>
      <c r="B225" s="67" t="s">
        <v>85</v>
      </c>
      <c r="C225" s="67" t="s">
        <v>124</v>
      </c>
      <c r="D225" s="68" t="s">
        <v>687</v>
      </c>
      <c r="E225" s="67">
        <v>146389</v>
      </c>
      <c r="F225" s="67" t="s">
        <v>688</v>
      </c>
      <c r="G225" s="67" t="s">
        <v>230</v>
      </c>
      <c r="H225" s="69">
        <v>602294.65</v>
      </c>
      <c r="I225" s="69">
        <v>685126.82</v>
      </c>
      <c r="J225" s="69">
        <v>602294.65</v>
      </c>
      <c r="K225" s="69">
        <v>685126.82</v>
      </c>
      <c r="L225" s="67" t="s">
        <v>124</v>
      </c>
      <c r="M225" s="67" t="s">
        <v>124</v>
      </c>
      <c r="N225" s="67" t="s">
        <v>689</v>
      </c>
      <c r="O225" s="67" t="s">
        <v>688</v>
      </c>
      <c r="P225" s="67" t="s">
        <v>124</v>
      </c>
      <c r="Q225" s="67" t="s">
        <v>124</v>
      </c>
      <c r="R225" s="67" t="s">
        <v>124</v>
      </c>
      <c r="S225" s="67" t="s">
        <v>124</v>
      </c>
      <c r="T225" s="67" t="s">
        <v>134</v>
      </c>
      <c r="U225" s="67" t="s">
        <v>685</v>
      </c>
      <c r="V225" s="67" t="s">
        <v>486</v>
      </c>
      <c r="W225" s="67" t="s">
        <v>124</v>
      </c>
      <c r="X225" s="70">
        <v>43833</v>
      </c>
      <c r="Y225" s="71">
        <v>0.9375</v>
      </c>
      <c r="Z225" s="70">
        <v>43834</v>
      </c>
      <c r="AA225" s="71">
        <v>0.33333333333333331</v>
      </c>
      <c r="AB225" s="67" t="s">
        <v>95</v>
      </c>
      <c r="AC225" s="67" t="s">
        <v>478</v>
      </c>
      <c r="AD225" s="72" t="s">
        <v>124</v>
      </c>
      <c r="AE225" s="493">
        <v>43833</v>
      </c>
      <c r="AF225" s="447">
        <v>0.9375</v>
      </c>
      <c r="AG225" s="446">
        <v>43834</v>
      </c>
      <c r="AH225" s="484">
        <v>0.33333333333333331</v>
      </c>
      <c r="AI225" s="493">
        <v>43833</v>
      </c>
      <c r="AJ225" s="447">
        <v>0.99861111111111101</v>
      </c>
      <c r="AK225" s="446">
        <v>43833</v>
      </c>
      <c r="AL225" s="494">
        <v>0.99236111111111114</v>
      </c>
      <c r="AM225" s="491" t="s">
        <v>124</v>
      </c>
      <c r="AN225" s="448" t="s">
        <v>480</v>
      </c>
      <c r="AO225" s="449"/>
      <c r="AP225" s="450"/>
      <c r="AQ225" s="116"/>
      <c r="AR225" s="165">
        <f t="shared" ref="AR225" si="137">IF(B225="X",IF(AN225="","Afectat sau NU?",IF(AN225="DA",IF(((AK225+AL225)-(AE225+AF225))*24&lt;-720,"Neinformat",((AK225+AL225)-(AE225+AF225))*24),"Nu a fost afectat producator/consumator")),"")</f>
        <v>1.316666666592937</v>
      </c>
      <c r="AS225" s="166">
        <f t="shared" ref="AS225" si="138">IF(B225="X",IF(AN225="DA",IF(AR225&lt;6,LEN(TRIM(V225))-LEN(SUBSTITUTE(V225,CHAR(44),""))+1,0),"-"),"")</f>
        <v>1</v>
      </c>
      <c r="AT225" s="167">
        <f t="shared" ref="AT225" si="139">IF(B225="X",IF(AN225="DA",LEN(TRIM(V225))-LEN(SUBSTITUTE(V225,CHAR(44),""))+1,"-"),"")</f>
        <v>1</v>
      </c>
      <c r="AU225" s="168">
        <f t="shared" ref="AU225" si="140">IF(B225="X",IF(AN225="","Afectat sau NU?",IF(AN225="DA",IF(((AI225+AJ225)-(AE225+AF225))*24&lt;-720,"Neinformat",((AI225+AJ225)-(AE225+AF225))*24),"Nu a fost afectat producator/consumator")),"")</f>
        <v>1.4666666667326353</v>
      </c>
      <c r="AV225" s="166">
        <f t="shared" ref="AV225" si="141">IF(B225="X",IF(AN225="DA",IF(AU225&lt;6,LEN(TRIM(U225))-LEN(SUBSTITUTE(U225,CHAR(44),""))+1,0),"-"),"")</f>
        <v>41</v>
      </c>
      <c r="AW225" s="169">
        <f t="shared" ref="AW225" si="142">IF(B225="X",IF(AN225="DA",LEN(TRIM(U225))-LEN(SUBSTITUTE(U225,CHAR(44),""))+1,"-"),"")</f>
        <v>41</v>
      </c>
      <c r="AX225" s="165">
        <f t="shared" ref="AX225" si="143">IF(B225="X",IF(AN225="","Afectat sau NU?",IF(AN225="DA",((AG225+AH225)-(AE225+AF225))*24,"Nu a fost afectat producator/consumator")),"")</f>
        <v>9.5000000000582077</v>
      </c>
      <c r="AY225" s="166">
        <f t="shared" ref="AY225" si="144">IF(B225="X",IF(AN225="DA",IF(AX225&gt;24,IF(BA225="NU",0,LEN(TRIM(V225))-LEN(SUBSTITUTE(V225,CHAR(44),""))+1),0),"-"),"")</f>
        <v>0</v>
      </c>
      <c r="AZ225" s="167">
        <f t="shared" ref="AZ225" si="145">IF(B225="X",IF(AN225="DA",IF(AX225&gt;24,LEN(TRIM(V225))-LEN(SUBSTITUTE(V225,CHAR(44),""))+1,0),"-"),"")</f>
        <v>0</v>
      </c>
      <c r="BA225" s="119"/>
      <c r="BF225" s="173" t="str">
        <f t="shared" ref="BF225" si="146">IF(C225="X",IF(AN225="","Afectat sau NU?",IF(AN225="DA",IF(AK225="","Neinformat",NETWORKDAYS(AK225+AL225,AE225+AF225,$BS$2:$BS$14)-2),"Nu a fost afectat producator/consumator")),"")</f>
        <v/>
      </c>
      <c r="BG225" s="166" t="str">
        <f t="shared" ref="BG225" si="147">IF(C225="X",IF(AN225="DA",IF(AND(BF225&gt;=5,AK225&lt;&gt;""),LEN(TRIM(V225))-LEN(SUBSTITUTE(V225,CHAR(44),""))+1,0),"-"),"")</f>
        <v/>
      </c>
      <c r="BH225" s="167" t="str">
        <f t="shared" ref="BH225" si="148">IF(C225="X",IF(AN225="DA",LEN(TRIM(V225))-LEN(SUBSTITUTE(V225,CHAR(44),""))+1,"-"),"")</f>
        <v/>
      </c>
      <c r="BI225" s="174" t="str">
        <f t="shared" ref="BI225" si="149">IF(C225="X",IF(AN225="","Afectat sau NU?",IF(AN225="DA",IF(AI225="","Neinformat",NETWORKDAYS(AI225+AJ225,AE225+AF225,$BS$2:$BS$14)-2),"Nu a fost afectat producator/consumator")),"")</f>
        <v/>
      </c>
      <c r="BJ225" s="166" t="str">
        <f t="shared" ref="BJ225" si="150">IF(C225="X",IF(AN225="DA",IF(AND(BI225&gt;=5,AI225&lt;&gt;""),LEN(TRIM(U225))-LEN(SUBSTITUTE(U225,CHAR(44),""))+1,0),"-"),"")</f>
        <v/>
      </c>
      <c r="BK225" s="169" t="str">
        <f t="shared" ref="BK225" si="151">IF(C225="X",IF(AN225="DA",LEN(TRIM(U225))-LEN(SUBSTITUTE(U225,CHAR(44),""))+1,"-"),"")</f>
        <v/>
      </c>
      <c r="BL225" s="173" t="str">
        <f t="shared" ref="BL225" si="152">IF(C225="X",IF(AN225="","Afectat sau NU?",IF(AN225="DA",((AG225+AH225)-(Z225+AA225))*24,"Nu a fost afectat producator/consumator")),"")</f>
        <v/>
      </c>
      <c r="BM225" s="166" t="str">
        <f t="shared" ref="BM225" si="153">IF(C225="X",IF(AN225&lt;&gt;"DA","-",IF(AND(AN225="DA",BL225&lt;=0),LEN(TRIM(V225))-LEN(SUBSTITUTE(V225,CHAR(44),""))+1+LEN(TRIM(U225))-LEN(SUBSTITUTE(U225,CHAR(44),""))+1,0)),"")</f>
        <v/>
      </c>
      <c r="BN225" s="167" t="str">
        <f t="shared" ref="BN225" si="154">IF(C225="X",IF(AN225="DA",LEN(TRIM(V225))-LEN(SUBSTITUTE(V225,CHAR(44),""))+1+LEN(TRIM(U225))-LEN(SUBSTITUTE(U225,CHAR(44),""))+1,"-"),"")</f>
        <v/>
      </c>
      <c r="BP225" s="116"/>
    </row>
    <row r="226" spans="1:68" ht="140.25" x14ac:dyDescent="0.25">
      <c r="A226" s="439">
        <f t="shared" si="63"/>
        <v>211</v>
      </c>
      <c r="B226" s="440" t="s">
        <v>124</v>
      </c>
      <c r="C226" s="440" t="s">
        <v>85</v>
      </c>
      <c r="D226" s="153" t="s">
        <v>690</v>
      </c>
      <c r="E226" s="127">
        <v>77153</v>
      </c>
      <c r="F226" s="127" t="s">
        <v>691</v>
      </c>
      <c r="G226" s="127" t="s">
        <v>692</v>
      </c>
      <c r="H226" s="65">
        <v>724254.19</v>
      </c>
      <c r="I226" s="65">
        <v>442629.69</v>
      </c>
      <c r="J226" s="127">
        <v>716510.08</v>
      </c>
      <c r="K226" s="127">
        <v>451620.98</v>
      </c>
      <c r="L226" s="127" t="s">
        <v>124</v>
      </c>
      <c r="M226" s="127" t="s">
        <v>124</v>
      </c>
      <c r="N226" s="127" t="s">
        <v>693</v>
      </c>
      <c r="O226" s="127" t="s">
        <v>691</v>
      </c>
      <c r="P226" s="127" t="s">
        <v>124</v>
      </c>
      <c r="Q226" s="127" t="s">
        <v>124</v>
      </c>
      <c r="R226" s="127" t="s">
        <v>124</v>
      </c>
      <c r="S226" s="127" t="s">
        <v>124</v>
      </c>
      <c r="T226" s="127" t="s">
        <v>134</v>
      </c>
      <c r="U226" s="127" t="s">
        <v>713</v>
      </c>
      <c r="V226" s="127" t="s">
        <v>415</v>
      </c>
      <c r="W226" s="127" t="s">
        <v>110</v>
      </c>
      <c r="X226" s="442"/>
      <c r="Y226" s="443"/>
      <c r="Z226" s="442"/>
      <c r="AA226" s="443"/>
      <c r="AB226" s="127" t="s">
        <v>694</v>
      </c>
      <c r="AC226" s="545"/>
      <c r="AD226" s="505" t="s">
        <v>700</v>
      </c>
      <c r="AE226" s="199"/>
      <c r="AF226" s="196"/>
      <c r="AG226" s="197"/>
      <c r="AH226" s="200"/>
      <c r="AI226" s="195"/>
      <c r="AJ226" s="196"/>
      <c r="AK226" s="197"/>
      <c r="AL226" s="198"/>
      <c r="AM226" s="202"/>
      <c r="AN226" s="201"/>
      <c r="AO226" s="281"/>
      <c r="AP226" s="552" t="s">
        <v>714</v>
      </c>
      <c r="AR226" s="160" t="str">
        <f t="shared" ref="AR226:AR238" si="155">IF(B226="X",IF(AN226="","Afectat sau NU?",IF(AN226="DA",IF(((AK226+AL226)-(AE226+AF226))*24&lt;-720,"Neinformat",((AK226+AL226)-(AE226+AF226))*24),"Nu a fost afectat producator/consumator")),"")</f>
        <v/>
      </c>
      <c r="AS226" s="161" t="str">
        <f t="shared" ref="AS226:AS238" si="156">IF(B226="X",IF(AN226="DA",IF(AR226&lt;6,LEN(TRIM(V226))-LEN(SUBSTITUTE(V226,CHAR(44),""))+1,0),"-"),"")</f>
        <v/>
      </c>
      <c r="AT226" s="162" t="str">
        <f t="shared" ref="AT226:AT238" si="157">IF(B226="X",IF(AN226="DA",LEN(TRIM(V226))-LEN(SUBSTITUTE(V226,CHAR(44),""))+1,"-"),"")</f>
        <v/>
      </c>
      <c r="AU226" s="163" t="str">
        <f t="shared" ref="AU226:AU238" si="158">IF(B226="X",IF(AN226="","Afectat sau NU?",IF(AN226="DA",IF(((AI226+AJ226)-(AE226+AF226))*24&lt;-720,"Neinformat",((AI226+AJ226)-(AE226+AF226))*24),"Nu a fost afectat producator/consumator")),"")</f>
        <v/>
      </c>
      <c r="AV226" s="161" t="str">
        <f t="shared" ref="AV226:AV238" si="159">IF(B226="X",IF(AN226="DA",IF(AU226&lt;6,LEN(TRIM(U226))-LEN(SUBSTITUTE(U226,CHAR(44),""))+1,0),"-"),"")</f>
        <v/>
      </c>
      <c r="AW226" s="164" t="str">
        <f t="shared" ref="AW226:AW238" si="160">IF(B226="X",IF(AN226="DA",LEN(TRIM(U226))-LEN(SUBSTITUTE(U226,CHAR(44),""))+1,"-"),"")</f>
        <v/>
      </c>
      <c r="AX226" s="160" t="str">
        <f t="shared" ref="AX226:AX238" si="161">IF(B226="X",IF(AN226="","Afectat sau NU?",IF(AN226="DA",((AG226+AH226)-(AE226+AF226))*24,"Nu a fost afectat producator/consumator")),"")</f>
        <v/>
      </c>
      <c r="AY226" s="161" t="str">
        <f t="shared" ref="AY226:AY238" si="162">IF(B226="X",IF(AN226="DA",IF(AX226&gt;24,IF(BA226="NU",0,LEN(TRIM(V226))-LEN(SUBSTITUTE(V226,CHAR(44),""))+1),0),"-"),"")</f>
        <v/>
      </c>
      <c r="AZ226" s="162" t="str">
        <f t="shared" ref="AZ226:AZ238" si="163">IF(B226="X",IF(AN226="DA",IF(AX226&gt;24,LEN(TRIM(V226))-LEN(SUBSTITUTE(V226,CHAR(44),""))+1,0),"-"),"")</f>
        <v/>
      </c>
      <c r="BA226" s="119"/>
      <c r="BF226" s="172" t="str">
        <f t="shared" ref="BF226:BF238" si="164">IF(C226="X",IF(AN226="","Afectat sau NU?",IF(AN226="DA",IF(AK226="","Neinformat",NETWORKDAYS(AK226+AL226,AE226+AF226,$BS$2:$BS$14)-2),"Nu a fost afectat producator/consumator")),"")</f>
        <v>Afectat sau NU?</v>
      </c>
      <c r="BG226" s="161" t="str">
        <f t="shared" ref="BG226:BG238" si="165">IF(C226="X",IF(AN226="DA",IF(AND(BF226&gt;=5,AK226&lt;&gt;""),LEN(TRIM(V226))-LEN(SUBSTITUTE(V226,CHAR(44),""))+1,0),"-"),"")</f>
        <v>-</v>
      </c>
      <c r="BH226" s="162" t="str">
        <f t="shared" ref="BH226:BH238" si="166">IF(C226="X",IF(AN226="DA",LEN(TRIM(V226))-LEN(SUBSTITUTE(V226,CHAR(44),""))+1,"-"),"")</f>
        <v>-</v>
      </c>
      <c r="BI226" s="677" t="str">
        <f t="shared" ref="BI226:BI238" si="167">IF(C226="X",IF(AN226="","Afectat sau NU?",IF(AN226="DA",IF(AI226="","Neinformat",NETWORKDAYS(AI226+AJ226,AE226+AF226,$BS$2:$BS$14)-2),"Nu a fost afectat producator/consumator")),"")</f>
        <v>Afectat sau NU?</v>
      </c>
      <c r="BJ226" s="161" t="str">
        <f t="shared" ref="BJ226:BJ238" si="168">IF(C226="X",IF(AN226="DA",IF(AND(BI226&gt;=5,AI226&lt;&gt;""),LEN(TRIM(U226))-LEN(SUBSTITUTE(U226,CHAR(44),""))+1,0),"-"),"")</f>
        <v>-</v>
      </c>
      <c r="BK226" s="164" t="str">
        <f t="shared" ref="BK226:BK238" si="169">IF(C226="X",IF(AN226="DA",LEN(TRIM(U226))-LEN(SUBSTITUTE(U226,CHAR(44),""))+1,"-"),"")</f>
        <v>-</v>
      </c>
      <c r="BL226" s="172" t="str">
        <f t="shared" ref="BL226:BL238" si="170">IF(C226="X",IF(AN226="","Afectat sau NU?",IF(AN226="DA",((AG226+AH226)-(Z226+AA226))*24,"Nu a fost afectat producator/consumator")),"")</f>
        <v>Afectat sau NU?</v>
      </c>
      <c r="BM226" s="161" t="str">
        <f t="shared" ref="BM226:BM238" si="171">IF(C226="X",IF(AN226&lt;&gt;"DA","-",IF(AND(AN226="DA",BL226&lt;=0),LEN(TRIM(V226))-LEN(SUBSTITUTE(V226,CHAR(44),""))+1+LEN(TRIM(U226))-LEN(SUBSTITUTE(U226,CHAR(44),""))+1,0)),"")</f>
        <v>-</v>
      </c>
      <c r="BN226" s="162" t="str">
        <f t="shared" ref="BN226:BN238" si="172">IF(C226="X",IF(AN226="DA",LEN(TRIM(V226))-LEN(SUBSTITUTE(V226,CHAR(44),""))+1+LEN(TRIM(U226))-LEN(SUBSTITUTE(U226,CHAR(44),""))+1,"-"),"")</f>
        <v>-</v>
      </c>
    </row>
    <row r="227" spans="1:68" ht="140.25" x14ac:dyDescent="0.25">
      <c r="A227" s="429">
        <f t="shared" si="63"/>
        <v>212</v>
      </c>
      <c r="B227" s="394" t="s">
        <v>124</v>
      </c>
      <c r="C227" s="394" t="s">
        <v>85</v>
      </c>
      <c r="D227" s="129" t="s">
        <v>690</v>
      </c>
      <c r="E227" s="128">
        <v>76585</v>
      </c>
      <c r="F227" s="128" t="s">
        <v>695</v>
      </c>
      <c r="G227" s="128" t="s">
        <v>692</v>
      </c>
      <c r="H227" s="30">
        <v>724254.19</v>
      </c>
      <c r="I227" s="30">
        <v>442629.69</v>
      </c>
      <c r="J227" s="128">
        <v>716510.08</v>
      </c>
      <c r="K227" s="128">
        <v>451620.98</v>
      </c>
      <c r="L227" s="128" t="s">
        <v>124</v>
      </c>
      <c r="M227" s="128" t="s">
        <v>124</v>
      </c>
      <c r="N227" s="128" t="s">
        <v>696</v>
      </c>
      <c r="O227" s="128" t="s">
        <v>695</v>
      </c>
      <c r="P227" s="128" t="s">
        <v>124</v>
      </c>
      <c r="Q227" s="128" t="s">
        <v>124</v>
      </c>
      <c r="R227" s="128" t="s">
        <v>124</v>
      </c>
      <c r="S227" s="128" t="s">
        <v>124</v>
      </c>
      <c r="T227" s="128" t="s">
        <v>134</v>
      </c>
      <c r="U227" s="128" t="s">
        <v>713</v>
      </c>
      <c r="V227" s="128" t="s">
        <v>415</v>
      </c>
      <c r="W227" s="128" t="s">
        <v>110</v>
      </c>
      <c r="X227" s="431"/>
      <c r="Y227" s="432"/>
      <c r="Z227" s="431"/>
      <c r="AA227" s="432"/>
      <c r="AB227" s="128" t="s">
        <v>694</v>
      </c>
      <c r="AC227" s="546"/>
      <c r="AD227" s="562" t="s">
        <v>700</v>
      </c>
      <c r="AE227" s="207"/>
      <c r="AF227" s="204"/>
      <c r="AG227" s="205"/>
      <c r="AH227" s="208"/>
      <c r="AI227" s="203"/>
      <c r="AJ227" s="204"/>
      <c r="AK227" s="205"/>
      <c r="AL227" s="206"/>
      <c r="AM227" s="210"/>
      <c r="AN227" s="209"/>
      <c r="AO227" s="282"/>
      <c r="AP227" s="553" t="s">
        <v>714</v>
      </c>
      <c r="AR227" s="184" t="str">
        <f t="shared" si="155"/>
        <v/>
      </c>
      <c r="AS227" s="183" t="str">
        <f t="shared" si="156"/>
        <v/>
      </c>
      <c r="AT227" s="185" t="str">
        <f t="shared" si="157"/>
        <v/>
      </c>
      <c r="AU227" s="187" t="str">
        <f t="shared" si="158"/>
        <v/>
      </c>
      <c r="AV227" s="183" t="str">
        <f t="shared" si="159"/>
        <v/>
      </c>
      <c r="AW227" s="186" t="str">
        <f t="shared" si="160"/>
        <v/>
      </c>
      <c r="AX227" s="184" t="str">
        <f t="shared" si="161"/>
        <v/>
      </c>
      <c r="AY227" s="183" t="str">
        <f t="shared" si="162"/>
        <v/>
      </c>
      <c r="AZ227" s="185" t="str">
        <f t="shared" si="163"/>
        <v/>
      </c>
      <c r="BA227" s="119"/>
      <c r="BF227" s="188" t="str">
        <f t="shared" si="164"/>
        <v>Afectat sau NU?</v>
      </c>
      <c r="BG227" s="183" t="str">
        <f t="shared" si="165"/>
        <v>-</v>
      </c>
      <c r="BH227" s="185" t="str">
        <f t="shared" si="166"/>
        <v>-</v>
      </c>
      <c r="BI227" s="189" t="str">
        <f t="shared" si="167"/>
        <v>Afectat sau NU?</v>
      </c>
      <c r="BJ227" s="183" t="str">
        <f t="shared" si="168"/>
        <v>-</v>
      </c>
      <c r="BK227" s="186" t="str">
        <f t="shared" si="169"/>
        <v>-</v>
      </c>
      <c r="BL227" s="188" t="str">
        <f t="shared" si="170"/>
        <v>Afectat sau NU?</v>
      </c>
      <c r="BM227" s="183" t="str">
        <f t="shared" si="171"/>
        <v>-</v>
      </c>
      <c r="BN227" s="185" t="str">
        <f t="shared" si="172"/>
        <v>-</v>
      </c>
    </row>
    <row r="228" spans="1:68" ht="64.5" thickBot="1" x14ac:dyDescent="0.3">
      <c r="A228" s="547">
        <f>A227+1</f>
        <v>213</v>
      </c>
      <c r="B228" s="392" t="s">
        <v>124</v>
      </c>
      <c r="C228" s="392" t="s">
        <v>85</v>
      </c>
      <c r="D228" s="131" t="s">
        <v>690</v>
      </c>
      <c r="E228" s="130">
        <v>42682</v>
      </c>
      <c r="F228" s="130" t="s">
        <v>697</v>
      </c>
      <c r="G228" s="130" t="s">
        <v>692</v>
      </c>
      <c r="H228" s="31">
        <v>724254.19</v>
      </c>
      <c r="I228" s="31">
        <v>442629.69</v>
      </c>
      <c r="J228" s="130">
        <v>716510.08</v>
      </c>
      <c r="K228" s="130">
        <v>451620.98</v>
      </c>
      <c r="L228" s="130" t="s">
        <v>124</v>
      </c>
      <c r="M228" s="130" t="s">
        <v>124</v>
      </c>
      <c r="N228" s="130" t="s">
        <v>698</v>
      </c>
      <c r="O228" s="130" t="s">
        <v>699</v>
      </c>
      <c r="P228" s="130" t="s">
        <v>124</v>
      </c>
      <c r="Q228" s="130" t="s">
        <v>124</v>
      </c>
      <c r="R228" s="130" t="s">
        <v>124</v>
      </c>
      <c r="S228" s="130" t="s">
        <v>124</v>
      </c>
      <c r="T228" s="130" t="s">
        <v>140</v>
      </c>
      <c r="U228" s="130" t="s">
        <v>718</v>
      </c>
      <c r="V228" s="130" t="s">
        <v>466</v>
      </c>
      <c r="W228" s="130" t="s">
        <v>110</v>
      </c>
      <c r="X228" s="468"/>
      <c r="Y228" s="469"/>
      <c r="Z228" s="468"/>
      <c r="AA228" s="469"/>
      <c r="AB228" s="130" t="s">
        <v>694</v>
      </c>
      <c r="AC228" s="548"/>
      <c r="AD228" s="506" t="s">
        <v>700</v>
      </c>
      <c r="AE228" s="335"/>
      <c r="AF228" s="308"/>
      <c r="AG228" s="309"/>
      <c r="AH228" s="316"/>
      <c r="AI228" s="307"/>
      <c r="AJ228" s="308"/>
      <c r="AK228" s="309"/>
      <c r="AL228" s="310"/>
      <c r="AM228" s="288"/>
      <c r="AN228" s="317"/>
      <c r="AO228" s="549"/>
      <c r="AP228" s="554" t="s">
        <v>714</v>
      </c>
      <c r="AR228" s="165" t="str">
        <f t="shared" si="155"/>
        <v/>
      </c>
      <c r="AS228" s="166" t="str">
        <f t="shared" si="156"/>
        <v/>
      </c>
      <c r="AT228" s="167" t="str">
        <f t="shared" si="157"/>
        <v/>
      </c>
      <c r="AU228" s="168" t="str">
        <f t="shared" si="158"/>
        <v/>
      </c>
      <c r="AV228" s="166" t="str">
        <f t="shared" si="159"/>
        <v/>
      </c>
      <c r="AW228" s="169" t="str">
        <f t="shared" si="160"/>
        <v/>
      </c>
      <c r="AX228" s="165" t="str">
        <f t="shared" si="161"/>
        <v/>
      </c>
      <c r="AY228" s="166" t="str">
        <f t="shared" si="162"/>
        <v/>
      </c>
      <c r="AZ228" s="167" t="str">
        <f t="shared" si="163"/>
        <v/>
      </c>
      <c r="BA228" s="119"/>
      <c r="BF228" s="173" t="str">
        <f t="shared" si="164"/>
        <v>Afectat sau NU?</v>
      </c>
      <c r="BG228" s="166" t="str">
        <f t="shared" si="165"/>
        <v>-</v>
      </c>
      <c r="BH228" s="167" t="str">
        <f t="shared" si="166"/>
        <v>-</v>
      </c>
      <c r="BI228" s="174" t="str">
        <f t="shared" si="167"/>
        <v>Afectat sau NU?</v>
      </c>
      <c r="BJ228" s="166" t="str">
        <f t="shared" si="168"/>
        <v>-</v>
      </c>
      <c r="BK228" s="169" t="str">
        <f t="shared" si="169"/>
        <v>-</v>
      </c>
      <c r="BL228" s="173" t="str">
        <f t="shared" si="170"/>
        <v>Afectat sau NU?</v>
      </c>
      <c r="BM228" s="166" t="str">
        <f t="shared" si="171"/>
        <v>-</v>
      </c>
      <c r="BN228" s="167" t="str">
        <f t="shared" si="172"/>
        <v>-</v>
      </c>
    </row>
    <row r="229" spans="1:68" ht="153" x14ac:dyDescent="0.25">
      <c r="A229" s="439">
        <f t="shared" ref="A229:A292" si="173">A228+1</f>
        <v>214</v>
      </c>
      <c r="B229" s="127" t="s">
        <v>124</v>
      </c>
      <c r="C229" s="127" t="s">
        <v>85</v>
      </c>
      <c r="D229" s="153" t="s">
        <v>701</v>
      </c>
      <c r="E229" s="127">
        <v>46830</v>
      </c>
      <c r="F229" s="127" t="s">
        <v>702</v>
      </c>
      <c r="G229" s="127" t="s">
        <v>703</v>
      </c>
      <c r="H229" s="65">
        <v>673804.03</v>
      </c>
      <c r="I229" s="65">
        <v>417584.6</v>
      </c>
      <c r="J229" s="127">
        <v>664130.81999999995</v>
      </c>
      <c r="K229" s="127">
        <v>407745.49</v>
      </c>
      <c r="L229" s="127" t="s">
        <v>124</v>
      </c>
      <c r="M229" s="127" t="s">
        <v>124</v>
      </c>
      <c r="N229" s="127" t="s">
        <v>704</v>
      </c>
      <c r="O229" s="127" t="s">
        <v>702</v>
      </c>
      <c r="P229" s="127" t="s">
        <v>124</v>
      </c>
      <c r="Q229" s="127" t="s">
        <v>124</v>
      </c>
      <c r="R229" s="127" t="s">
        <v>124</v>
      </c>
      <c r="S229" s="127" t="s">
        <v>124</v>
      </c>
      <c r="T229" s="127" t="s">
        <v>134</v>
      </c>
      <c r="U229" s="127" t="s">
        <v>719</v>
      </c>
      <c r="V229" s="127" t="s">
        <v>415</v>
      </c>
      <c r="W229" s="127" t="s">
        <v>709</v>
      </c>
      <c r="X229" s="442"/>
      <c r="Y229" s="443"/>
      <c r="Z229" s="442"/>
      <c r="AA229" s="443"/>
      <c r="AB229" s="127" t="s">
        <v>694</v>
      </c>
      <c r="AC229" s="545"/>
      <c r="AD229" s="502" t="s">
        <v>700</v>
      </c>
      <c r="AE229" s="199"/>
      <c r="AF229" s="196"/>
      <c r="AG229" s="197"/>
      <c r="AH229" s="200"/>
      <c r="AI229" s="195"/>
      <c r="AJ229" s="196"/>
      <c r="AK229" s="197"/>
      <c r="AL229" s="198"/>
      <c r="AM229" s="550"/>
      <c r="AN229" s="550"/>
      <c r="AO229" s="337"/>
      <c r="AP229" s="555" t="s">
        <v>715</v>
      </c>
      <c r="AR229" s="160" t="str">
        <f t="shared" si="155"/>
        <v/>
      </c>
      <c r="AS229" s="161" t="str">
        <f t="shared" si="156"/>
        <v/>
      </c>
      <c r="AT229" s="162" t="str">
        <f t="shared" si="157"/>
        <v/>
      </c>
      <c r="AU229" s="163" t="str">
        <f t="shared" si="158"/>
        <v/>
      </c>
      <c r="AV229" s="161" t="str">
        <f t="shared" si="159"/>
        <v/>
      </c>
      <c r="AW229" s="164" t="str">
        <f t="shared" si="160"/>
        <v/>
      </c>
      <c r="AX229" s="160" t="str">
        <f t="shared" si="161"/>
        <v/>
      </c>
      <c r="AY229" s="161" t="str">
        <f t="shared" si="162"/>
        <v/>
      </c>
      <c r="AZ229" s="162" t="str">
        <f t="shared" si="163"/>
        <v/>
      </c>
      <c r="BA229" s="119"/>
      <c r="BF229" s="172" t="str">
        <f t="shared" si="164"/>
        <v>Afectat sau NU?</v>
      </c>
      <c r="BG229" s="161" t="str">
        <f t="shared" si="165"/>
        <v>-</v>
      </c>
      <c r="BH229" s="162" t="str">
        <f t="shared" si="166"/>
        <v>-</v>
      </c>
      <c r="BI229" s="677" t="str">
        <f t="shared" si="167"/>
        <v>Afectat sau NU?</v>
      </c>
      <c r="BJ229" s="161" t="str">
        <f t="shared" si="168"/>
        <v>-</v>
      </c>
      <c r="BK229" s="164" t="str">
        <f t="shared" si="169"/>
        <v>-</v>
      </c>
      <c r="BL229" s="172" t="str">
        <f t="shared" si="170"/>
        <v>Afectat sau NU?</v>
      </c>
      <c r="BM229" s="161" t="str">
        <f t="shared" si="171"/>
        <v>-</v>
      </c>
      <c r="BN229" s="162" t="str">
        <f t="shared" si="172"/>
        <v>-</v>
      </c>
    </row>
    <row r="230" spans="1:68" ht="63.75" x14ac:dyDescent="0.25">
      <c r="A230" s="429">
        <f t="shared" si="173"/>
        <v>215</v>
      </c>
      <c r="B230" s="128" t="s">
        <v>124</v>
      </c>
      <c r="C230" s="128" t="s">
        <v>85</v>
      </c>
      <c r="D230" s="129" t="s">
        <v>701</v>
      </c>
      <c r="E230" s="128">
        <v>46830</v>
      </c>
      <c r="F230" s="128" t="s">
        <v>702</v>
      </c>
      <c r="G230" s="128" t="s">
        <v>703</v>
      </c>
      <c r="H230" s="30">
        <v>673815.46</v>
      </c>
      <c r="I230" s="30">
        <v>417595.58</v>
      </c>
      <c r="J230" s="128">
        <v>673804.03</v>
      </c>
      <c r="K230" s="128">
        <v>417584.6</v>
      </c>
      <c r="L230" s="128" t="s">
        <v>124</v>
      </c>
      <c r="M230" s="128" t="s">
        <v>124</v>
      </c>
      <c r="N230" s="128" t="s">
        <v>124</v>
      </c>
      <c r="O230" s="128" t="s">
        <v>124</v>
      </c>
      <c r="P230" s="128" t="s">
        <v>124</v>
      </c>
      <c r="Q230" s="128" t="s">
        <v>124</v>
      </c>
      <c r="R230" s="128" t="s">
        <v>705</v>
      </c>
      <c r="S230" s="128" t="s">
        <v>706</v>
      </c>
      <c r="T230" s="128" t="s">
        <v>190</v>
      </c>
      <c r="U230" s="128" t="s">
        <v>518</v>
      </c>
      <c r="V230" s="128" t="s">
        <v>518</v>
      </c>
      <c r="W230" s="128" t="s">
        <v>709</v>
      </c>
      <c r="X230" s="431"/>
      <c r="Y230" s="432"/>
      <c r="Z230" s="431"/>
      <c r="AA230" s="432"/>
      <c r="AB230" s="128" t="s">
        <v>694</v>
      </c>
      <c r="AC230" s="546"/>
      <c r="AD230" s="563" t="s">
        <v>700</v>
      </c>
      <c r="AE230" s="207"/>
      <c r="AF230" s="204"/>
      <c r="AG230" s="205"/>
      <c r="AH230" s="208"/>
      <c r="AI230" s="203"/>
      <c r="AJ230" s="204"/>
      <c r="AK230" s="205"/>
      <c r="AL230" s="206"/>
      <c r="AM230" s="322"/>
      <c r="AN230" s="322"/>
      <c r="AO230" s="338"/>
      <c r="AP230" s="556" t="s">
        <v>715</v>
      </c>
      <c r="AR230" s="184" t="str">
        <f t="shared" si="155"/>
        <v/>
      </c>
      <c r="AS230" s="183" t="str">
        <f t="shared" si="156"/>
        <v/>
      </c>
      <c r="AT230" s="185" t="str">
        <f t="shared" si="157"/>
        <v/>
      </c>
      <c r="AU230" s="187" t="str">
        <f t="shared" si="158"/>
        <v/>
      </c>
      <c r="AV230" s="183" t="str">
        <f t="shared" si="159"/>
        <v/>
      </c>
      <c r="AW230" s="186" t="str">
        <f t="shared" si="160"/>
        <v/>
      </c>
      <c r="AX230" s="184" t="str">
        <f t="shared" si="161"/>
        <v/>
      </c>
      <c r="AY230" s="183" t="str">
        <f t="shared" si="162"/>
        <v/>
      </c>
      <c r="AZ230" s="185" t="str">
        <f t="shared" si="163"/>
        <v/>
      </c>
      <c r="BA230" s="119"/>
      <c r="BF230" s="145" t="str">
        <f t="shared" si="164"/>
        <v>Afectat sau NU?</v>
      </c>
      <c r="BG230" s="126" t="str">
        <f t="shared" si="165"/>
        <v>-</v>
      </c>
      <c r="BH230" s="132" t="str">
        <f t="shared" si="166"/>
        <v>-</v>
      </c>
      <c r="BI230" s="146" t="str">
        <f t="shared" si="167"/>
        <v>Afectat sau NU?</v>
      </c>
      <c r="BJ230" s="126" t="str">
        <f t="shared" si="168"/>
        <v>-</v>
      </c>
      <c r="BK230" s="133" t="str">
        <f t="shared" si="169"/>
        <v>-</v>
      </c>
      <c r="BL230" s="145" t="str">
        <f t="shared" si="170"/>
        <v>Afectat sau NU?</v>
      </c>
      <c r="BM230" s="126" t="str">
        <f t="shared" si="171"/>
        <v>-</v>
      </c>
      <c r="BN230" s="132" t="str">
        <f t="shared" si="172"/>
        <v>-</v>
      </c>
    </row>
    <row r="231" spans="1:68" ht="64.5" thickBot="1" x14ac:dyDescent="0.3">
      <c r="A231" s="547">
        <f t="shared" si="173"/>
        <v>216</v>
      </c>
      <c r="B231" s="130" t="s">
        <v>124</v>
      </c>
      <c r="C231" s="130" t="s">
        <v>85</v>
      </c>
      <c r="D231" s="131" t="s">
        <v>701</v>
      </c>
      <c r="E231" s="130">
        <v>46830</v>
      </c>
      <c r="F231" s="130" t="s">
        <v>702</v>
      </c>
      <c r="G231" s="130" t="s">
        <v>703</v>
      </c>
      <c r="H231" s="31">
        <v>673815.46</v>
      </c>
      <c r="I231" s="31">
        <v>417595.58</v>
      </c>
      <c r="J231" s="130">
        <v>673804.03</v>
      </c>
      <c r="K231" s="130">
        <v>417584.6</v>
      </c>
      <c r="L231" s="130" t="s">
        <v>124</v>
      </c>
      <c r="M231" s="130" t="s">
        <v>124</v>
      </c>
      <c r="N231" s="130" t="s">
        <v>124</v>
      </c>
      <c r="O231" s="130" t="s">
        <v>124</v>
      </c>
      <c r="P231" s="130" t="s">
        <v>124</v>
      </c>
      <c r="Q231" s="130" t="s">
        <v>124</v>
      </c>
      <c r="R231" s="130" t="s">
        <v>707</v>
      </c>
      <c r="S231" s="130" t="s">
        <v>708</v>
      </c>
      <c r="T231" s="130" t="s">
        <v>190</v>
      </c>
      <c r="U231" s="130" t="s">
        <v>423</v>
      </c>
      <c r="V231" s="130" t="s">
        <v>423</v>
      </c>
      <c r="W231" s="130" t="s">
        <v>709</v>
      </c>
      <c r="X231" s="468"/>
      <c r="Y231" s="469"/>
      <c r="Z231" s="468"/>
      <c r="AA231" s="469"/>
      <c r="AB231" s="130" t="s">
        <v>694</v>
      </c>
      <c r="AC231" s="548"/>
      <c r="AD231" s="544" t="s">
        <v>700</v>
      </c>
      <c r="AE231" s="335"/>
      <c r="AF231" s="308"/>
      <c r="AG231" s="309"/>
      <c r="AH231" s="316"/>
      <c r="AI231" s="307"/>
      <c r="AJ231" s="308"/>
      <c r="AK231" s="309"/>
      <c r="AL231" s="310"/>
      <c r="AM231" s="551"/>
      <c r="AN231" s="551"/>
      <c r="AO231" s="339"/>
      <c r="AP231" s="557" t="s">
        <v>715</v>
      </c>
      <c r="AR231" s="165" t="str">
        <f t="shared" si="155"/>
        <v/>
      </c>
      <c r="AS231" s="166" t="str">
        <f t="shared" si="156"/>
        <v/>
      </c>
      <c r="AT231" s="167" t="str">
        <f t="shared" si="157"/>
        <v/>
      </c>
      <c r="AU231" s="168" t="str">
        <f t="shared" si="158"/>
        <v/>
      </c>
      <c r="AV231" s="166" t="str">
        <f t="shared" si="159"/>
        <v/>
      </c>
      <c r="AW231" s="169" t="str">
        <f t="shared" si="160"/>
        <v/>
      </c>
      <c r="AX231" s="165" t="str">
        <f t="shared" si="161"/>
        <v/>
      </c>
      <c r="AY231" s="166" t="str">
        <f t="shared" si="162"/>
        <v/>
      </c>
      <c r="AZ231" s="167" t="str">
        <f t="shared" si="163"/>
        <v/>
      </c>
      <c r="BA231" s="119"/>
      <c r="BF231" s="173" t="str">
        <f t="shared" si="164"/>
        <v>Afectat sau NU?</v>
      </c>
      <c r="BG231" s="166" t="str">
        <f t="shared" si="165"/>
        <v>-</v>
      </c>
      <c r="BH231" s="167" t="str">
        <f t="shared" si="166"/>
        <v>-</v>
      </c>
      <c r="BI231" s="174" t="str">
        <f t="shared" si="167"/>
        <v>Afectat sau NU?</v>
      </c>
      <c r="BJ231" s="166" t="str">
        <f t="shared" si="168"/>
        <v>-</v>
      </c>
      <c r="BK231" s="169" t="str">
        <f t="shared" si="169"/>
        <v>-</v>
      </c>
      <c r="BL231" s="173" t="str">
        <f t="shared" si="170"/>
        <v>Afectat sau NU?</v>
      </c>
      <c r="BM231" s="166" t="str">
        <f t="shared" si="171"/>
        <v>-</v>
      </c>
      <c r="BN231" s="167" t="str">
        <f t="shared" si="172"/>
        <v>-</v>
      </c>
    </row>
    <row r="232" spans="1:68" ht="63.75" x14ac:dyDescent="0.25">
      <c r="A232" s="439">
        <f t="shared" si="173"/>
        <v>217</v>
      </c>
      <c r="B232" s="440" t="s">
        <v>124</v>
      </c>
      <c r="C232" s="440" t="s">
        <v>85</v>
      </c>
      <c r="D232" s="153" t="s">
        <v>710</v>
      </c>
      <c r="E232" s="127">
        <v>85582</v>
      </c>
      <c r="F232" s="127" t="s">
        <v>409</v>
      </c>
      <c r="G232" s="127" t="s">
        <v>272</v>
      </c>
      <c r="H232" s="127">
        <v>528595</v>
      </c>
      <c r="I232" s="127">
        <v>498017</v>
      </c>
      <c r="J232" s="127">
        <v>528595</v>
      </c>
      <c r="K232" s="127">
        <v>498017</v>
      </c>
      <c r="L232" s="127" t="s">
        <v>124</v>
      </c>
      <c r="M232" s="127" t="s">
        <v>124</v>
      </c>
      <c r="N232" s="127" t="s">
        <v>400</v>
      </c>
      <c r="O232" s="127" t="s">
        <v>711</v>
      </c>
      <c r="P232" s="127" t="s">
        <v>124</v>
      </c>
      <c r="Q232" s="127" t="s">
        <v>124</v>
      </c>
      <c r="R232" s="127" t="s">
        <v>124</v>
      </c>
      <c r="S232" s="127" t="s">
        <v>124</v>
      </c>
      <c r="T232" s="127" t="s">
        <v>134</v>
      </c>
      <c r="U232" s="127" t="s">
        <v>721</v>
      </c>
      <c r="V232" s="440" t="s">
        <v>712</v>
      </c>
      <c r="W232" s="127" t="s">
        <v>119</v>
      </c>
      <c r="X232" s="442"/>
      <c r="Y232" s="443"/>
      <c r="Z232" s="442"/>
      <c r="AA232" s="443"/>
      <c r="AB232" s="127" t="s">
        <v>98</v>
      </c>
      <c r="AC232" s="545"/>
      <c r="AD232" s="563" t="s">
        <v>700</v>
      </c>
      <c r="AE232" s="199"/>
      <c r="AF232" s="196"/>
      <c r="AG232" s="197"/>
      <c r="AH232" s="198"/>
      <c r="AI232" s="199"/>
      <c r="AJ232" s="196"/>
      <c r="AK232" s="197"/>
      <c r="AL232" s="200"/>
      <c r="AM232" s="550"/>
      <c r="AN232" s="202"/>
      <c r="AO232" s="286"/>
      <c r="AP232" s="552" t="s">
        <v>717</v>
      </c>
      <c r="AR232" s="160" t="str">
        <f t="shared" si="155"/>
        <v/>
      </c>
      <c r="AS232" s="161" t="str">
        <f t="shared" si="156"/>
        <v/>
      </c>
      <c r="AT232" s="162" t="str">
        <f t="shared" si="157"/>
        <v/>
      </c>
      <c r="AU232" s="163" t="str">
        <f t="shared" si="158"/>
        <v/>
      </c>
      <c r="AV232" s="161" t="str">
        <f t="shared" si="159"/>
        <v/>
      </c>
      <c r="AW232" s="164" t="str">
        <f t="shared" si="160"/>
        <v/>
      </c>
      <c r="AX232" s="160" t="str">
        <f t="shared" si="161"/>
        <v/>
      </c>
      <c r="AY232" s="161" t="str">
        <f t="shared" si="162"/>
        <v/>
      </c>
      <c r="AZ232" s="162" t="str">
        <f t="shared" si="163"/>
        <v/>
      </c>
      <c r="BA232" s="119"/>
      <c r="BF232" s="172" t="str">
        <f t="shared" si="164"/>
        <v>Afectat sau NU?</v>
      </c>
      <c r="BG232" s="161" t="str">
        <f t="shared" si="165"/>
        <v>-</v>
      </c>
      <c r="BH232" s="162" t="str">
        <f t="shared" si="166"/>
        <v>-</v>
      </c>
      <c r="BI232" s="677" t="str">
        <f t="shared" si="167"/>
        <v>Afectat sau NU?</v>
      </c>
      <c r="BJ232" s="161" t="str">
        <f t="shared" si="168"/>
        <v>-</v>
      </c>
      <c r="BK232" s="164" t="str">
        <f t="shared" si="169"/>
        <v>-</v>
      </c>
      <c r="BL232" s="172" t="str">
        <f t="shared" si="170"/>
        <v>Afectat sau NU?</v>
      </c>
      <c r="BM232" s="161" t="str">
        <f t="shared" si="171"/>
        <v>-</v>
      </c>
      <c r="BN232" s="162" t="str">
        <f t="shared" si="172"/>
        <v>-</v>
      </c>
    </row>
    <row r="233" spans="1:68" ht="63.75" x14ac:dyDescent="0.25">
      <c r="A233" s="543">
        <f t="shared" si="173"/>
        <v>218</v>
      </c>
      <c r="B233" s="394" t="s">
        <v>124</v>
      </c>
      <c r="C233" s="394" t="s">
        <v>85</v>
      </c>
      <c r="D233" s="129" t="s">
        <v>710</v>
      </c>
      <c r="E233" s="128">
        <v>85582</v>
      </c>
      <c r="F233" s="128" t="s">
        <v>409</v>
      </c>
      <c r="G233" s="128" t="s">
        <v>272</v>
      </c>
      <c r="H233" s="128">
        <v>528595</v>
      </c>
      <c r="I233" s="128">
        <v>498017</v>
      </c>
      <c r="J233" s="128">
        <v>528595</v>
      </c>
      <c r="K233" s="128">
        <v>498017</v>
      </c>
      <c r="L233" s="128" t="s">
        <v>124</v>
      </c>
      <c r="M233" s="128" t="s">
        <v>124</v>
      </c>
      <c r="N233" s="128" t="s">
        <v>390</v>
      </c>
      <c r="O233" s="128" t="s">
        <v>407</v>
      </c>
      <c r="P233" s="128" t="s">
        <v>124</v>
      </c>
      <c r="Q233" s="128" t="s">
        <v>124</v>
      </c>
      <c r="R233" s="128" t="s">
        <v>124</v>
      </c>
      <c r="S233" s="128" t="s">
        <v>124</v>
      </c>
      <c r="T233" s="128" t="s">
        <v>134</v>
      </c>
      <c r="U233" s="148" t="s">
        <v>721</v>
      </c>
      <c r="V233" s="394" t="s">
        <v>712</v>
      </c>
      <c r="W233" s="128" t="s">
        <v>119</v>
      </c>
      <c r="X233" s="431"/>
      <c r="Y233" s="432"/>
      <c r="Z233" s="431"/>
      <c r="AA233" s="432"/>
      <c r="AB233" s="128" t="s">
        <v>98</v>
      </c>
      <c r="AC233" s="546"/>
      <c r="AD233" s="563" t="s">
        <v>700</v>
      </c>
      <c r="AE233" s="207"/>
      <c r="AF233" s="204"/>
      <c r="AG233" s="205"/>
      <c r="AH233" s="206"/>
      <c r="AI233" s="207"/>
      <c r="AJ233" s="204"/>
      <c r="AK233" s="205"/>
      <c r="AL233" s="208"/>
      <c r="AM233" s="322"/>
      <c r="AN233" s="210"/>
      <c r="AO233" s="323"/>
      <c r="AP233" s="553" t="s">
        <v>717</v>
      </c>
      <c r="AR233" s="184" t="str">
        <f t="shared" si="155"/>
        <v/>
      </c>
      <c r="AS233" s="183" t="str">
        <f t="shared" si="156"/>
        <v/>
      </c>
      <c r="AT233" s="185" t="str">
        <f t="shared" si="157"/>
        <v/>
      </c>
      <c r="AU233" s="187" t="str">
        <f t="shared" si="158"/>
        <v/>
      </c>
      <c r="AV233" s="183" t="str">
        <f t="shared" si="159"/>
        <v/>
      </c>
      <c r="AW233" s="186" t="str">
        <f t="shared" si="160"/>
        <v/>
      </c>
      <c r="AX233" s="184" t="str">
        <f t="shared" si="161"/>
        <v/>
      </c>
      <c r="AY233" s="183" t="str">
        <f t="shared" si="162"/>
        <v/>
      </c>
      <c r="AZ233" s="185" t="str">
        <f t="shared" si="163"/>
        <v/>
      </c>
      <c r="BA233" s="119"/>
      <c r="BF233" s="188" t="str">
        <f t="shared" si="164"/>
        <v>Afectat sau NU?</v>
      </c>
      <c r="BG233" s="183" t="str">
        <f t="shared" si="165"/>
        <v>-</v>
      </c>
      <c r="BH233" s="185" t="str">
        <f t="shared" si="166"/>
        <v>-</v>
      </c>
      <c r="BI233" s="189" t="str">
        <f t="shared" si="167"/>
        <v>Afectat sau NU?</v>
      </c>
      <c r="BJ233" s="183" t="str">
        <f t="shared" si="168"/>
        <v>-</v>
      </c>
      <c r="BK233" s="186" t="str">
        <f t="shared" si="169"/>
        <v>-</v>
      </c>
      <c r="BL233" s="188" t="str">
        <f t="shared" si="170"/>
        <v>Afectat sau NU?</v>
      </c>
      <c r="BM233" s="183" t="str">
        <f t="shared" si="171"/>
        <v>-</v>
      </c>
      <c r="BN233" s="185" t="str">
        <f t="shared" si="172"/>
        <v>-</v>
      </c>
    </row>
    <row r="234" spans="1:68" ht="127.5" x14ac:dyDescent="0.25">
      <c r="A234" s="543">
        <f t="shared" si="173"/>
        <v>219</v>
      </c>
      <c r="B234" s="394" t="s">
        <v>124</v>
      </c>
      <c r="C234" s="394" t="s">
        <v>85</v>
      </c>
      <c r="D234" s="129" t="s">
        <v>710</v>
      </c>
      <c r="E234" s="128">
        <v>83525</v>
      </c>
      <c r="F234" s="128" t="s">
        <v>401</v>
      </c>
      <c r="G234" s="128" t="s">
        <v>272</v>
      </c>
      <c r="H234" s="128">
        <v>502769</v>
      </c>
      <c r="I234" s="128">
        <v>530742</v>
      </c>
      <c r="J234" s="128">
        <v>502769</v>
      </c>
      <c r="K234" s="128">
        <v>530742</v>
      </c>
      <c r="L234" s="128" t="s">
        <v>124</v>
      </c>
      <c r="M234" s="128" t="s">
        <v>124</v>
      </c>
      <c r="N234" s="128" t="s">
        <v>391</v>
      </c>
      <c r="O234" s="128" t="s">
        <v>401</v>
      </c>
      <c r="P234" s="128" t="s">
        <v>124</v>
      </c>
      <c r="Q234" s="128" t="s">
        <v>124</v>
      </c>
      <c r="R234" s="128" t="s">
        <v>124</v>
      </c>
      <c r="S234" s="128" t="s">
        <v>124</v>
      </c>
      <c r="T234" s="128" t="s">
        <v>134</v>
      </c>
      <c r="U234" s="128" t="s">
        <v>672</v>
      </c>
      <c r="V234" s="394" t="s">
        <v>486</v>
      </c>
      <c r="W234" s="128" t="s">
        <v>119</v>
      </c>
      <c r="X234" s="431"/>
      <c r="Y234" s="432"/>
      <c r="Z234" s="431"/>
      <c r="AA234" s="432"/>
      <c r="AB234" s="128" t="s">
        <v>98</v>
      </c>
      <c r="AC234" s="546"/>
      <c r="AD234" s="563" t="s">
        <v>700</v>
      </c>
      <c r="AE234" s="207"/>
      <c r="AF234" s="204"/>
      <c r="AG234" s="205"/>
      <c r="AH234" s="206"/>
      <c r="AI234" s="207"/>
      <c r="AJ234" s="204"/>
      <c r="AK234" s="205"/>
      <c r="AL234" s="208"/>
      <c r="AM234" s="322"/>
      <c r="AN234" s="210"/>
      <c r="AO234" s="323"/>
      <c r="AP234" s="553" t="s">
        <v>717</v>
      </c>
      <c r="AR234" s="184" t="str">
        <f t="shared" si="155"/>
        <v/>
      </c>
      <c r="AS234" s="183" t="str">
        <f t="shared" si="156"/>
        <v/>
      </c>
      <c r="AT234" s="185" t="str">
        <f t="shared" si="157"/>
        <v/>
      </c>
      <c r="AU234" s="187" t="str">
        <f t="shared" si="158"/>
        <v/>
      </c>
      <c r="AV234" s="183" t="str">
        <f t="shared" si="159"/>
        <v/>
      </c>
      <c r="AW234" s="186" t="str">
        <f t="shared" si="160"/>
        <v/>
      </c>
      <c r="AX234" s="184" t="str">
        <f t="shared" si="161"/>
        <v/>
      </c>
      <c r="AY234" s="183" t="str">
        <f t="shared" si="162"/>
        <v/>
      </c>
      <c r="AZ234" s="185" t="str">
        <f t="shared" si="163"/>
        <v/>
      </c>
      <c r="BA234" s="119"/>
      <c r="BF234" s="188" t="str">
        <f t="shared" si="164"/>
        <v>Afectat sau NU?</v>
      </c>
      <c r="BG234" s="183" t="str">
        <f t="shared" si="165"/>
        <v>-</v>
      </c>
      <c r="BH234" s="185" t="str">
        <f t="shared" si="166"/>
        <v>-</v>
      </c>
      <c r="BI234" s="189" t="str">
        <f t="shared" si="167"/>
        <v>Afectat sau NU?</v>
      </c>
      <c r="BJ234" s="183" t="str">
        <f t="shared" si="168"/>
        <v>-</v>
      </c>
      <c r="BK234" s="186" t="str">
        <f t="shared" si="169"/>
        <v>-</v>
      </c>
      <c r="BL234" s="188" t="str">
        <f t="shared" si="170"/>
        <v>Afectat sau NU?</v>
      </c>
      <c r="BM234" s="183" t="str">
        <f t="shared" si="171"/>
        <v>-</v>
      </c>
      <c r="BN234" s="185" t="str">
        <f t="shared" si="172"/>
        <v>-</v>
      </c>
    </row>
    <row r="235" spans="1:68" ht="63.75" x14ac:dyDescent="0.25">
      <c r="A235" s="543">
        <f t="shared" si="173"/>
        <v>220</v>
      </c>
      <c r="B235" s="394" t="s">
        <v>124</v>
      </c>
      <c r="C235" s="394" t="s">
        <v>85</v>
      </c>
      <c r="D235" s="129" t="s">
        <v>710</v>
      </c>
      <c r="E235" s="128">
        <v>85127</v>
      </c>
      <c r="F235" s="128" t="s">
        <v>410</v>
      </c>
      <c r="G235" s="128" t="s">
        <v>272</v>
      </c>
      <c r="H235" s="128">
        <v>508388</v>
      </c>
      <c r="I235" s="128">
        <v>530078</v>
      </c>
      <c r="J235" s="128">
        <v>508388</v>
      </c>
      <c r="K235" s="128">
        <v>530078</v>
      </c>
      <c r="L235" s="128" t="s">
        <v>124</v>
      </c>
      <c r="M235" s="128" t="s">
        <v>124</v>
      </c>
      <c r="N235" s="128" t="s">
        <v>394</v>
      </c>
      <c r="O235" s="128" t="s">
        <v>410</v>
      </c>
      <c r="P235" s="128" t="s">
        <v>124</v>
      </c>
      <c r="Q235" s="128" t="s">
        <v>124</v>
      </c>
      <c r="R235" s="128" t="s">
        <v>124</v>
      </c>
      <c r="S235" s="128" t="s">
        <v>124</v>
      </c>
      <c r="T235" s="128" t="s">
        <v>134</v>
      </c>
      <c r="U235" s="148" t="s">
        <v>721</v>
      </c>
      <c r="V235" s="394" t="s">
        <v>712</v>
      </c>
      <c r="W235" s="128" t="s">
        <v>119</v>
      </c>
      <c r="X235" s="431"/>
      <c r="Y235" s="432"/>
      <c r="Z235" s="431"/>
      <c r="AA235" s="432"/>
      <c r="AB235" s="128" t="s">
        <v>98</v>
      </c>
      <c r="AC235" s="546"/>
      <c r="AD235" s="563" t="s">
        <v>700</v>
      </c>
      <c r="AE235" s="207"/>
      <c r="AF235" s="204"/>
      <c r="AG235" s="205"/>
      <c r="AH235" s="206"/>
      <c r="AI235" s="207"/>
      <c r="AJ235" s="204"/>
      <c r="AK235" s="205"/>
      <c r="AL235" s="208"/>
      <c r="AM235" s="322"/>
      <c r="AN235" s="210"/>
      <c r="AO235" s="323"/>
      <c r="AP235" s="553" t="s">
        <v>717</v>
      </c>
      <c r="AR235" s="184" t="str">
        <f t="shared" si="155"/>
        <v/>
      </c>
      <c r="AS235" s="183" t="str">
        <f t="shared" si="156"/>
        <v/>
      </c>
      <c r="AT235" s="185" t="str">
        <f t="shared" si="157"/>
        <v/>
      </c>
      <c r="AU235" s="187" t="str">
        <f t="shared" si="158"/>
        <v/>
      </c>
      <c r="AV235" s="183" t="str">
        <f t="shared" si="159"/>
        <v/>
      </c>
      <c r="AW235" s="186" t="str">
        <f t="shared" si="160"/>
        <v/>
      </c>
      <c r="AX235" s="184" t="str">
        <f t="shared" si="161"/>
        <v/>
      </c>
      <c r="AY235" s="183" t="str">
        <f t="shared" si="162"/>
        <v/>
      </c>
      <c r="AZ235" s="185" t="str">
        <f t="shared" si="163"/>
        <v/>
      </c>
      <c r="BA235" s="119"/>
      <c r="BF235" s="188" t="str">
        <f t="shared" si="164"/>
        <v>Afectat sau NU?</v>
      </c>
      <c r="BG235" s="183" t="str">
        <f t="shared" si="165"/>
        <v>-</v>
      </c>
      <c r="BH235" s="185" t="str">
        <f t="shared" si="166"/>
        <v>-</v>
      </c>
      <c r="BI235" s="189" t="str">
        <f t="shared" si="167"/>
        <v>Afectat sau NU?</v>
      </c>
      <c r="BJ235" s="183" t="str">
        <f t="shared" si="168"/>
        <v>-</v>
      </c>
      <c r="BK235" s="186" t="str">
        <f t="shared" si="169"/>
        <v>-</v>
      </c>
      <c r="BL235" s="188" t="str">
        <f t="shared" si="170"/>
        <v>Afectat sau NU?</v>
      </c>
      <c r="BM235" s="183" t="str">
        <f t="shared" si="171"/>
        <v>-</v>
      </c>
      <c r="BN235" s="185" t="str">
        <f t="shared" si="172"/>
        <v>-</v>
      </c>
    </row>
    <row r="236" spans="1:68" ht="63.75" x14ac:dyDescent="0.25">
      <c r="A236" s="543">
        <f t="shared" si="173"/>
        <v>221</v>
      </c>
      <c r="B236" s="394" t="s">
        <v>124</v>
      </c>
      <c r="C236" s="394" t="s">
        <v>85</v>
      </c>
      <c r="D236" s="129" t="s">
        <v>710</v>
      </c>
      <c r="E236" s="128">
        <v>85127</v>
      </c>
      <c r="F236" s="128" t="s">
        <v>393</v>
      </c>
      <c r="G236" s="128" t="s">
        <v>272</v>
      </c>
      <c r="H236" s="128">
        <v>510975</v>
      </c>
      <c r="I236" s="128">
        <v>529795</v>
      </c>
      <c r="J236" s="128">
        <v>510975</v>
      </c>
      <c r="K236" s="128">
        <v>529795</v>
      </c>
      <c r="L236" s="128" t="s">
        <v>124</v>
      </c>
      <c r="M236" s="128" t="s">
        <v>124</v>
      </c>
      <c r="N236" s="128" t="s">
        <v>392</v>
      </c>
      <c r="O236" s="128" t="s">
        <v>393</v>
      </c>
      <c r="P236" s="128" t="s">
        <v>124</v>
      </c>
      <c r="Q236" s="128" t="s">
        <v>124</v>
      </c>
      <c r="R236" s="128" t="s">
        <v>124</v>
      </c>
      <c r="S236" s="128" t="s">
        <v>124</v>
      </c>
      <c r="T236" s="128" t="s">
        <v>134</v>
      </c>
      <c r="U236" s="148" t="s">
        <v>721</v>
      </c>
      <c r="V236" s="394" t="s">
        <v>712</v>
      </c>
      <c r="W236" s="128" t="s">
        <v>119</v>
      </c>
      <c r="X236" s="431"/>
      <c r="Y236" s="432"/>
      <c r="Z236" s="431"/>
      <c r="AA236" s="432"/>
      <c r="AB236" s="128" t="s">
        <v>98</v>
      </c>
      <c r="AC236" s="546"/>
      <c r="AD236" s="563" t="s">
        <v>700</v>
      </c>
      <c r="AE236" s="207"/>
      <c r="AF236" s="204"/>
      <c r="AG236" s="205"/>
      <c r="AH236" s="206"/>
      <c r="AI236" s="207"/>
      <c r="AJ236" s="204"/>
      <c r="AK236" s="205"/>
      <c r="AL236" s="208"/>
      <c r="AM236" s="322"/>
      <c r="AN236" s="210"/>
      <c r="AO236" s="323"/>
      <c r="AP236" s="553" t="s">
        <v>717</v>
      </c>
      <c r="AR236" s="184" t="str">
        <f t="shared" si="155"/>
        <v/>
      </c>
      <c r="AS236" s="183" t="str">
        <f t="shared" si="156"/>
        <v/>
      </c>
      <c r="AT236" s="185" t="str">
        <f t="shared" si="157"/>
        <v/>
      </c>
      <c r="AU236" s="187" t="str">
        <f t="shared" si="158"/>
        <v/>
      </c>
      <c r="AV236" s="183" t="str">
        <f t="shared" si="159"/>
        <v/>
      </c>
      <c r="AW236" s="186" t="str">
        <f t="shared" si="160"/>
        <v/>
      </c>
      <c r="AX236" s="184" t="str">
        <f t="shared" si="161"/>
        <v/>
      </c>
      <c r="AY236" s="183" t="str">
        <f t="shared" si="162"/>
        <v/>
      </c>
      <c r="AZ236" s="185" t="str">
        <f t="shared" si="163"/>
        <v/>
      </c>
      <c r="BA236" s="119"/>
      <c r="BF236" s="188" t="str">
        <f t="shared" si="164"/>
        <v>Afectat sau NU?</v>
      </c>
      <c r="BG236" s="183" t="str">
        <f t="shared" si="165"/>
        <v>-</v>
      </c>
      <c r="BH236" s="185" t="str">
        <f t="shared" si="166"/>
        <v>-</v>
      </c>
      <c r="BI236" s="189" t="str">
        <f t="shared" si="167"/>
        <v>Afectat sau NU?</v>
      </c>
      <c r="BJ236" s="183" t="str">
        <f t="shared" si="168"/>
        <v>-</v>
      </c>
      <c r="BK236" s="186" t="str">
        <f t="shared" si="169"/>
        <v>-</v>
      </c>
      <c r="BL236" s="188" t="str">
        <f t="shared" si="170"/>
        <v>Afectat sau NU?</v>
      </c>
      <c r="BM236" s="183" t="str">
        <f t="shared" si="171"/>
        <v>-</v>
      </c>
      <c r="BN236" s="185" t="str">
        <f t="shared" si="172"/>
        <v>-</v>
      </c>
    </row>
    <row r="237" spans="1:68" ht="141" customHeight="1" thickBot="1" x14ac:dyDescent="0.3">
      <c r="A237" s="433">
        <f t="shared" si="173"/>
        <v>222</v>
      </c>
      <c r="B237" s="392" t="s">
        <v>124</v>
      </c>
      <c r="C237" s="392" t="s">
        <v>85</v>
      </c>
      <c r="D237" s="131" t="s">
        <v>710</v>
      </c>
      <c r="E237" s="130">
        <v>85127</v>
      </c>
      <c r="F237" s="130" t="s">
        <v>403</v>
      </c>
      <c r="G237" s="130" t="s">
        <v>272</v>
      </c>
      <c r="H237" s="130">
        <v>514498</v>
      </c>
      <c r="I237" s="130">
        <v>528363</v>
      </c>
      <c r="J237" s="130">
        <v>514498</v>
      </c>
      <c r="K237" s="130">
        <v>528363</v>
      </c>
      <c r="L237" s="130" t="s">
        <v>124</v>
      </c>
      <c r="M237" s="130" t="s">
        <v>124</v>
      </c>
      <c r="N237" s="130" t="s">
        <v>396</v>
      </c>
      <c r="O237" s="130" t="s">
        <v>403</v>
      </c>
      <c r="P237" s="130" t="s">
        <v>124</v>
      </c>
      <c r="Q237" s="130" t="s">
        <v>124</v>
      </c>
      <c r="R237" s="130" t="s">
        <v>124</v>
      </c>
      <c r="S237" s="130" t="s">
        <v>124</v>
      </c>
      <c r="T237" s="130" t="s">
        <v>134</v>
      </c>
      <c r="U237" s="130" t="s">
        <v>672</v>
      </c>
      <c r="V237" s="392" t="s">
        <v>486</v>
      </c>
      <c r="W237" s="130" t="s">
        <v>119</v>
      </c>
      <c r="X237" s="468"/>
      <c r="Y237" s="469"/>
      <c r="Z237" s="468"/>
      <c r="AA237" s="469"/>
      <c r="AB237" s="130" t="s">
        <v>98</v>
      </c>
      <c r="AC237" s="548"/>
      <c r="AD237" s="507" t="s">
        <v>700</v>
      </c>
      <c r="AE237" s="335"/>
      <c r="AF237" s="308"/>
      <c r="AG237" s="309"/>
      <c r="AH237" s="310"/>
      <c r="AI237" s="335"/>
      <c r="AJ237" s="308"/>
      <c r="AK237" s="309"/>
      <c r="AL237" s="316"/>
      <c r="AM237" s="551"/>
      <c r="AN237" s="288"/>
      <c r="AO237" s="318"/>
      <c r="AP237" s="554" t="s">
        <v>717</v>
      </c>
      <c r="AR237" s="165" t="str">
        <f t="shared" si="155"/>
        <v/>
      </c>
      <c r="AS237" s="166" t="str">
        <f t="shared" si="156"/>
        <v/>
      </c>
      <c r="AT237" s="167" t="str">
        <f t="shared" si="157"/>
        <v/>
      </c>
      <c r="AU237" s="168" t="str">
        <f t="shared" si="158"/>
        <v/>
      </c>
      <c r="AV237" s="166" t="str">
        <f t="shared" si="159"/>
        <v/>
      </c>
      <c r="AW237" s="169" t="str">
        <f t="shared" si="160"/>
        <v/>
      </c>
      <c r="AX237" s="165" t="str">
        <f t="shared" si="161"/>
        <v/>
      </c>
      <c r="AY237" s="166" t="str">
        <f t="shared" si="162"/>
        <v/>
      </c>
      <c r="AZ237" s="167" t="str">
        <f t="shared" si="163"/>
        <v/>
      </c>
      <c r="BA237" s="119"/>
      <c r="BF237" s="173" t="str">
        <f t="shared" si="164"/>
        <v>Afectat sau NU?</v>
      </c>
      <c r="BG237" s="166" t="str">
        <f t="shared" si="165"/>
        <v>-</v>
      </c>
      <c r="BH237" s="167" t="str">
        <f t="shared" si="166"/>
        <v>-</v>
      </c>
      <c r="BI237" s="174" t="str">
        <f t="shared" si="167"/>
        <v>Afectat sau NU?</v>
      </c>
      <c r="BJ237" s="166" t="str">
        <f t="shared" si="168"/>
        <v>-</v>
      </c>
      <c r="BK237" s="169" t="str">
        <f t="shared" si="169"/>
        <v>-</v>
      </c>
      <c r="BL237" s="173" t="str">
        <f t="shared" si="170"/>
        <v>Afectat sau NU?</v>
      </c>
      <c r="BM237" s="166" t="str">
        <f t="shared" si="171"/>
        <v>-</v>
      </c>
      <c r="BN237" s="167" t="str">
        <f t="shared" si="172"/>
        <v>-</v>
      </c>
    </row>
    <row r="238" spans="1:68" ht="77.25" thickBot="1" x14ac:dyDescent="0.3">
      <c r="A238" s="66">
        <f t="shared" si="173"/>
        <v>223</v>
      </c>
      <c r="B238" s="67" t="s">
        <v>85</v>
      </c>
      <c r="C238" s="67" t="s">
        <v>124</v>
      </c>
      <c r="D238" s="68" t="s">
        <v>735</v>
      </c>
      <c r="E238" s="67">
        <v>157353</v>
      </c>
      <c r="F238" s="67" t="s">
        <v>736</v>
      </c>
      <c r="G238" s="67" t="s">
        <v>483</v>
      </c>
      <c r="H238" s="564">
        <v>196587</v>
      </c>
      <c r="I238" s="564">
        <v>479175</v>
      </c>
      <c r="J238" s="564">
        <v>196587</v>
      </c>
      <c r="K238" s="564">
        <v>479175</v>
      </c>
      <c r="L238" s="67" t="s">
        <v>124</v>
      </c>
      <c r="M238" s="67" t="s">
        <v>124</v>
      </c>
      <c r="N238" s="67" t="s">
        <v>737</v>
      </c>
      <c r="O238" s="67" t="s">
        <v>736</v>
      </c>
      <c r="P238" s="67" t="s">
        <v>124</v>
      </c>
      <c r="Q238" s="67" t="s">
        <v>124</v>
      </c>
      <c r="R238" s="67" t="s">
        <v>124</v>
      </c>
      <c r="S238" s="67" t="s">
        <v>124</v>
      </c>
      <c r="T238" s="67" t="s">
        <v>134</v>
      </c>
      <c r="U238" s="67" t="s">
        <v>738</v>
      </c>
      <c r="V238" s="67" t="s">
        <v>491</v>
      </c>
      <c r="W238" s="67" t="s">
        <v>124</v>
      </c>
      <c r="X238" s="70">
        <v>43843</v>
      </c>
      <c r="Y238" s="71">
        <v>0.60416666666666663</v>
      </c>
      <c r="Z238" s="70">
        <v>43843</v>
      </c>
      <c r="AA238" s="71">
        <v>0.64583333333333337</v>
      </c>
      <c r="AB238" s="67" t="s">
        <v>93</v>
      </c>
      <c r="AC238" s="67" t="s">
        <v>478</v>
      </c>
      <c r="AD238" s="72" t="s">
        <v>124</v>
      </c>
      <c r="AE238" s="387">
        <v>43843</v>
      </c>
      <c r="AF238" s="385">
        <v>0.60416666666666663</v>
      </c>
      <c r="AG238" s="384">
        <v>43843</v>
      </c>
      <c r="AH238" s="386">
        <v>0.78680555555555554</v>
      </c>
      <c r="AI238" s="387">
        <v>43843</v>
      </c>
      <c r="AJ238" s="385">
        <v>0.64374999999999993</v>
      </c>
      <c r="AK238" s="384">
        <v>43843</v>
      </c>
      <c r="AL238" s="492">
        <v>0.64027777777777783</v>
      </c>
      <c r="AM238" s="490" t="s">
        <v>124</v>
      </c>
      <c r="AN238" s="389" t="s">
        <v>480</v>
      </c>
      <c r="AO238" s="390"/>
      <c r="AP238" s="391" t="s">
        <v>124</v>
      </c>
      <c r="AQ238" s="116"/>
      <c r="AR238" s="165">
        <f t="shared" si="155"/>
        <v>0.86666666669771075</v>
      </c>
      <c r="AS238" s="166">
        <f t="shared" si="156"/>
        <v>1</v>
      </c>
      <c r="AT238" s="167">
        <f t="shared" si="157"/>
        <v>1</v>
      </c>
      <c r="AU238" s="168">
        <f t="shared" si="158"/>
        <v>0.95000000012805685</v>
      </c>
      <c r="AV238" s="166">
        <f t="shared" si="159"/>
        <v>21</v>
      </c>
      <c r="AW238" s="169">
        <f t="shared" si="160"/>
        <v>21</v>
      </c>
      <c r="AX238" s="165">
        <f t="shared" si="161"/>
        <v>4.3833333334769122</v>
      </c>
      <c r="AY238" s="166">
        <f t="shared" si="162"/>
        <v>0</v>
      </c>
      <c r="AZ238" s="167">
        <f t="shared" si="163"/>
        <v>0</v>
      </c>
      <c r="BA238" s="119"/>
      <c r="BF238" s="173" t="str">
        <f t="shared" si="164"/>
        <v/>
      </c>
      <c r="BG238" s="166" t="str">
        <f t="shared" si="165"/>
        <v/>
      </c>
      <c r="BH238" s="167" t="str">
        <f t="shared" si="166"/>
        <v/>
      </c>
      <c r="BI238" s="174" t="str">
        <f t="shared" si="167"/>
        <v/>
      </c>
      <c r="BJ238" s="166" t="str">
        <f t="shared" si="168"/>
        <v/>
      </c>
      <c r="BK238" s="169" t="str">
        <f t="shared" si="169"/>
        <v/>
      </c>
      <c r="BL238" s="173" t="str">
        <f t="shared" si="170"/>
        <v/>
      </c>
      <c r="BM238" s="166" t="str">
        <f t="shared" si="171"/>
        <v/>
      </c>
      <c r="BN238" s="167" t="str">
        <f t="shared" si="172"/>
        <v/>
      </c>
      <c r="BP238" s="116"/>
    </row>
    <row r="239" spans="1:68" ht="26.25" thickBot="1" x14ac:dyDescent="0.3">
      <c r="A239" s="66">
        <f t="shared" si="173"/>
        <v>224</v>
      </c>
      <c r="B239" s="67" t="s">
        <v>85</v>
      </c>
      <c r="C239" s="67" t="s">
        <v>124</v>
      </c>
      <c r="D239" s="68" t="s">
        <v>739</v>
      </c>
      <c r="E239" s="67">
        <v>17833</v>
      </c>
      <c r="F239" s="67" t="s">
        <v>740</v>
      </c>
      <c r="G239" s="67" t="s">
        <v>223</v>
      </c>
      <c r="H239" s="564">
        <v>495799</v>
      </c>
      <c r="I239" s="564">
        <v>364386</v>
      </c>
      <c r="J239" s="564">
        <v>495799</v>
      </c>
      <c r="K239" s="564">
        <v>364386</v>
      </c>
      <c r="L239" s="67" t="s">
        <v>124</v>
      </c>
      <c r="M239" s="67" t="s">
        <v>124</v>
      </c>
      <c r="N239" s="67" t="s">
        <v>741</v>
      </c>
      <c r="O239" s="67" t="s">
        <v>742</v>
      </c>
      <c r="P239" s="67" t="s">
        <v>124</v>
      </c>
      <c r="Q239" s="67" t="s">
        <v>124</v>
      </c>
      <c r="R239" s="67" t="s">
        <v>124</v>
      </c>
      <c r="S239" s="67" t="s">
        <v>124</v>
      </c>
      <c r="T239" s="67" t="s">
        <v>140</v>
      </c>
      <c r="U239" s="67" t="s">
        <v>744</v>
      </c>
      <c r="V239" s="67" t="s">
        <v>743</v>
      </c>
      <c r="W239" s="67" t="s">
        <v>124</v>
      </c>
      <c r="X239" s="70">
        <v>43845</v>
      </c>
      <c r="Y239" s="71">
        <v>0.39583333333333331</v>
      </c>
      <c r="Z239" s="70">
        <v>43845</v>
      </c>
      <c r="AA239" s="71">
        <v>0.75</v>
      </c>
      <c r="AB239" s="67" t="s">
        <v>96</v>
      </c>
      <c r="AC239" s="67" t="s">
        <v>478</v>
      </c>
      <c r="AD239" s="72" t="s">
        <v>124</v>
      </c>
      <c r="AE239" s="387">
        <v>43845</v>
      </c>
      <c r="AF239" s="385">
        <v>0.39583333333333331</v>
      </c>
      <c r="AG239" s="384">
        <v>43845</v>
      </c>
      <c r="AH239" s="386">
        <v>0.70486111111111116</v>
      </c>
      <c r="AI239" s="387">
        <v>43845</v>
      </c>
      <c r="AJ239" s="385">
        <v>0.40416666666666662</v>
      </c>
      <c r="AK239" s="384">
        <v>43845</v>
      </c>
      <c r="AL239" s="492">
        <v>0.40069444444444446</v>
      </c>
      <c r="AM239" s="490" t="s">
        <v>124</v>
      </c>
      <c r="AN239" s="389" t="s">
        <v>480</v>
      </c>
      <c r="AO239" s="390"/>
      <c r="AP239" s="391" t="s">
        <v>124</v>
      </c>
      <c r="AQ239" s="116"/>
      <c r="AR239" s="165">
        <f t="shared" ref="AR239" si="174">IF(B239="X",IF(AN239="","Afectat sau NU?",IF(AN239="DA",IF(((AK239+AL239)-(AE239+AF239))*24&lt;-720,"Neinformat",((AK239+AL239)-(AE239+AF239))*24),"Nu a fost afectat producator/consumator")),"")</f>
        <v>0.11666666652308777</v>
      </c>
      <c r="AS239" s="166">
        <f t="shared" ref="AS239" si="175">IF(B239="X",IF(AN239="DA",IF(AR239&lt;6,LEN(TRIM(V239))-LEN(SUBSTITUTE(V239,CHAR(44),""))+1,0),"-"),"")</f>
        <v>1</v>
      </c>
      <c r="AT239" s="167">
        <f t="shared" ref="AT239" si="176">IF(B239="X",IF(AN239="DA",LEN(TRIM(V239))-LEN(SUBSTITUTE(V239,CHAR(44),""))+1,"-"),"")</f>
        <v>1</v>
      </c>
      <c r="AU239" s="168">
        <f t="shared" ref="AU239" si="177">IF(B239="X",IF(AN239="","Afectat sau NU?",IF(AN239="DA",IF(((AI239+AJ239)-(AE239+AF239))*24&lt;-720,"Neinformat",((AI239+AJ239)-(AE239+AF239))*24),"Nu a fost afectat producator/consumator")),"")</f>
        <v>0.19999999995343387</v>
      </c>
      <c r="AV239" s="166">
        <f t="shared" ref="AV239" si="178">IF(B239="X",IF(AN239="DA",IF(AU239&lt;6,LEN(TRIM(U239))-LEN(SUBSTITUTE(U239,CHAR(44),""))+1,0),"-"),"")</f>
        <v>1</v>
      </c>
      <c r="AW239" s="169">
        <f t="shared" ref="AW239" si="179">IF(B239="X",IF(AN239="DA",LEN(TRIM(U239))-LEN(SUBSTITUTE(U239,CHAR(44),""))+1,"-"),"")</f>
        <v>1</v>
      </c>
      <c r="AX239" s="165">
        <f t="shared" ref="AX239" si="180">IF(B239="X",IF(AN239="","Afectat sau NU?",IF(AN239="DA",((AG239+AH239)-(AE239+AF239))*24,"Nu a fost afectat producator/consumator")),"")</f>
        <v>7.4166666665696539</v>
      </c>
      <c r="AY239" s="166">
        <f t="shared" ref="AY239" si="181">IF(B239="X",IF(AN239="DA",IF(AX239&gt;24,IF(BA239="NU",0,LEN(TRIM(V239))-LEN(SUBSTITUTE(V239,CHAR(44),""))+1),0),"-"),"")</f>
        <v>0</v>
      </c>
      <c r="AZ239" s="167">
        <f t="shared" ref="AZ239" si="182">IF(B239="X",IF(AN239="DA",IF(AX239&gt;24,LEN(TRIM(V239))-LEN(SUBSTITUTE(V239,CHAR(44),""))+1,0),"-"),"")</f>
        <v>0</v>
      </c>
      <c r="BA239" s="119"/>
      <c r="BF239" s="173" t="str">
        <f t="shared" ref="BF239" si="183">IF(C239="X",IF(AN239="","Afectat sau NU?",IF(AN239="DA",IF(AK239="","Neinformat",NETWORKDAYS(AK239+AL239,AE239+AF239,$BS$2:$BS$14)-2),"Nu a fost afectat producator/consumator")),"")</f>
        <v/>
      </c>
      <c r="BG239" s="166" t="str">
        <f t="shared" ref="BG239" si="184">IF(C239="X",IF(AN239="DA",IF(AND(BF239&gt;=5,AK239&lt;&gt;""),LEN(TRIM(V239))-LEN(SUBSTITUTE(V239,CHAR(44),""))+1,0),"-"),"")</f>
        <v/>
      </c>
      <c r="BH239" s="167" t="str">
        <f t="shared" ref="BH239" si="185">IF(C239="X",IF(AN239="DA",LEN(TRIM(V239))-LEN(SUBSTITUTE(V239,CHAR(44),""))+1,"-"),"")</f>
        <v/>
      </c>
      <c r="BI239" s="174" t="str">
        <f t="shared" ref="BI239" si="186">IF(C239="X",IF(AN239="","Afectat sau NU?",IF(AN239="DA",IF(AI239="","Neinformat",NETWORKDAYS(AI239+AJ239,AE239+AF239,$BS$2:$BS$14)-2),"Nu a fost afectat producator/consumator")),"")</f>
        <v/>
      </c>
      <c r="BJ239" s="166" t="str">
        <f t="shared" ref="BJ239" si="187">IF(C239="X",IF(AN239="DA",IF(AND(BI239&gt;=5,AI239&lt;&gt;""),LEN(TRIM(U239))-LEN(SUBSTITUTE(U239,CHAR(44),""))+1,0),"-"),"")</f>
        <v/>
      </c>
      <c r="BK239" s="169" t="str">
        <f t="shared" ref="BK239" si="188">IF(C239="X",IF(AN239="DA",LEN(TRIM(U239))-LEN(SUBSTITUTE(U239,CHAR(44),""))+1,"-"),"")</f>
        <v/>
      </c>
      <c r="BL239" s="173" t="str">
        <f t="shared" ref="BL239" si="189">IF(C239="X",IF(AN239="","Afectat sau NU?",IF(AN239="DA",((AG239+AH239)-(Z239+AA239))*24,"Nu a fost afectat producator/consumator")),"")</f>
        <v/>
      </c>
      <c r="BM239" s="166" t="str">
        <f t="shared" ref="BM239" si="190">IF(C239="X",IF(AN239&lt;&gt;"DA","-",IF(AND(AN239="DA",BL239&lt;=0),LEN(TRIM(V239))-LEN(SUBSTITUTE(V239,CHAR(44),""))+1+LEN(TRIM(U239))-LEN(SUBSTITUTE(U239,CHAR(44),""))+1,0)),"")</f>
        <v/>
      </c>
      <c r="BN239" s="167" t="str">
        <f t="shared" ref="BN239" si="191">IF(C239="X",IF(AN239="DA",LEN(TRIM(V239))-LEN(SUBSTITUTE(V239,CHAR(44),""))+1+LEN(TRIM(U239))-LEN(SUBSTITUTE(U239,CHAR(44),""))+1,"-"),"")</f>
        <v/>
      </c>
      <c r="BP239" s="116"/>
    </row>
    <row r="240" spans="1:68" ht="26.25" thickBot="1" x14ac:dyDescent="0.3">
      <c r="A240" s="66">
        <f t="shared" si="173"/>
        <v>225</v>
      </c>
      <c r="B240" s="67" t="s">
        <v>85</v>
      </c>
      <c r="C240" s="67" t="s">
        <v>124</v>
      </c>
      <c r="D240" s="68" t="s">
        <v>750</v>
      </c>
      <c r="E240" s="67">
        <v>139713</v>
      </c>
      <c r="F240" s="67" t="s">
        <v>747</v>
      </c>
      <c r="G240" s="67" t="s">
        <v>748</v>
      </c>
      <c r="H240" s="564">
        <v>350924.68400000001</v>
      </c>
      <c r="I240" s="564">
        <v>637612.27399999998</v>
      </c>
      <c r="J240" s="564">
        <v>350924.68400000001</v>
      </c>
      <c r="K240" s="564">
        <v>637612.27399999998</v>
      </c>
      <c r="L240" s="67" t="s">
        <v>124</v>
      </c>
      <c r="M240" s="67" t="s">
        <v>124</v>
      </c>
      <c r="N240" s="67" t="s">
        <v>745</v>
      </c>
      <c r="O240" s="67" t="s">
        <v>746</v>
      </c>
      <c r="P240" s="67" t="s">
        <v>124</v>
      </c>
      <c r="Q240" s="67" t="s">
        <v>124</v>
      </c>
      <c r="R240" s="67" t="s">
        <v>124</v>
      </c>
      <c r="S240" s="67" t="s">
        <v>124</v>
      </c>
      <c r="T240" s="67" t="s">
        <v>140</v>
      </c>
      <c r="U240" s="67" t="s">
        <v>513</v>
      </c>
      <c r="V240" s="67" t="s">
        <v>749</v>
      </c>
      <c r="W240" s="179" t="s">
        <v>124</v>
      </c>
      <c r="X240" s="291">
        <v>43857</v>
      </c>
      <c r="Y240" s="292">
        <v>0.33333333333333331</v>
      </c>
      <c r="Z240" s="291">
        <v>43857</v>
      </c>
      <c r="AA240" s="292">
        <v>0.5</v>
      </c>
      <c r="AB240" s="179" t="s">
        <v>91</v>
      </c>
      <c r="AC240" s="179" t="s">
        <v>478</v>
      </c>
      <c r="AD240" s="293" t="s">
        <v>124</v>
      </c>
      <c r="AE240" s="387">
        <v>43857</v>
      </c>
      <c r="AF240" s="385">
        <v>0.33333333333333331</v>
      </c>
      <c r="AG240" s="384">
        <v>43857</v>
      </c>
      <c r="AH240" s="386">
        <v>0.52500000000000002</v>
      </c>
      <c r="AI240" s="387">
        <v>43857</v>
      </c>
      <c r="AJ240" s="385">
        <v>0.375</v>
      </c>
      <c r="AK240" s="384">
        <v>43857</v>
      </c>
      <c r="AL240" s="492">
        <v>0.36041666666666666</v>
      </c>
      <c r="AM240" s="490" t="s">
        <v>124</v>
      </c>
      <c r="AN240" s="389" t="s">
        <v>480</v>
      </c>
      <c r="AO240" s="565" t="s">
        <v>751</v>
      </c>
      <c r="AP240" s="391" t="s">
        <v>124</v>
      </c>
      <c r="AQ240" s="116"/>
      <c r="AR240" s="165">
        <f t="shared" ref="AR240" si="192">IF(B240="X",IF(AN240="","Afectat sau NU?",IF(AN240="DA",IF(((AK240+AL240)-(AE240+AF240))*24&lt;-720,"Neinformat",((AK240+AL240)-(AE240+AF240))*24),"Nu a fost afectat producator/consumator")),"")</f>
        <v>0.65000000002328306</v>
      </c>
      <c r="AS240" s="166">
        <f t="shared" ref="AS240" si="193">IF(B240="X",IF(AN240="DA",IF(AR240&lt;6,LEN(TRIM(V240))-LEN(SUBSTITUTE(V240,CHAR(44),""))+1,0),"-"),"")</f>
        <v>1</v>
      </c>
      <c r="AT240" s="167">
        <f t="shared" ref="AT240" si="194">IF(B240="X",IF(AN240="DA",LEN(TRIM(V240))-LEN(SUBSTITUTE(V240,CHAR(44),""))+1,"-"),"")</f>
        <v>1</v>
      </c>
      <c r="AU240" s="168">
        <f t="shared" ref="AU240" si="195">IF(B240="X",IF(AN240="","Afectat sau NU?",IF(AN240="DA",IF(((AI240+AJ240)-(AE240+AF240))*24&lt;-720,"Neinformat",((AI240+AJ240)-(AE240+AF240))*24),"Nu a fost afectat producator/consumator")),"")</f>
        <v>0.99999999994179234</v>
      </c>
      <c r="AV240" s="166">
        <f t="shared" ref="AV240" si="196">IF(B240="X",IF(AN240="DA",IF(AU240&lt;6,LEN(TRIM(U240))-LEN(SUBSTITUTE(U240,CHAR(44),""))+1,0),"-"),"")</f>
        <v>1</v>
      </c>
      <c r="AW240" s="169">
        <f t="shared" ref="AW240" si="197">IF(B240="X",IF(AN240="DA",LEN(TRIM(U240))-LEN(SUBSTITUTE(U240,CHAR(44),""))+1,"-"),"")</f>
        <v>1</v>
      </c>
      <c r="AX240" s="165">
        <f t="shared" ref="AX240" si="198">IF(B240="X",IF(AN240="","Afectat sau NU?",IF(AN240="DA",((AG240+AH240)-(AE240+AF240))*24,"Nu a fost afectat producator/consumator")),"")</f>
        <v>4.5999999999767169</v>
      </c>
      <c r="AY240" s="166">
        <f t="shared" ref="AY240" si="199">IF(B240="X",IF(AN240="DA",IF(AX240&gt;24,IF(BA240="NU",0,LEN(TRIM(V240))-LEN(SUBSTITUTE(V240,CHAR(44),""))+1),0),"-"),"")</f>
        <v>0</v>
      </c>
      <c r="AZ240" s="167">
        <f t="shared" ref="AZ240" si="200">IF(B240="X",IF(AN240="DA",IF(AX240&gt;24,LEN(TRIM(V240))-LEN(SUBSTITUTE(V240,CHAR(44),""))+1,0),"-"),"")</f>
        <v>0</v>
      </c>
      <c r="BA240" s="119"/>
      <c r="BF240" s="173" t="str">
        <f t="shared" ref="BF240" si="201">IF(C240="X",IF(AN240="","Afectat sau NU?",IF(AN240="DA",IF(AK240="","Neinformat",NETWORKDAYS(AK240+AL240,AE240+AF240,$BS$2:$BS$14)-2),"Nu a fost afectat producator/consumator")),"")</f>
        <v/>
      </c>
      <c r="BG240" s="166" t="str">
        <f t="shared" ref="BG240" si="202">IF(C240="X",IF(AN240="DA",IF(AND(BF240&gt;=5,AK240&lt;&gt;""),LEN(TRIM(V240))-LEN(SUBSTITUTE(V240,CHAR(44),""))+1,0),"-"),"")</f>
        <v/>
      </c>
      <c r="BH240" s="167" t="str">
        <f t="shared" ref="BH240" si="203">IF(C240="X",IF(AN240="DA",LEN(TRIM(V240))-LEN(SUBSTITUTE(V240,CHAR(44),""))+1,"-"),"")</f>
        <v/>
      </c>
      <c r="BI240" s="174" t="str">
        <f t="shared" ref="BI240" si="204">IF(C240="X",IF(AN240="","Afectat sau NU?",IF(AN240="DA",IF(AI240="","Neinformat",NETWORKDAYS(AI240+AJ240,AE240+AF240,$BS$2:$BS$14)-2),"Nu a fost afectat producator/consumator")),"")</f>
        <v/>
      </c>
      <c r="BJ240" s="166" t="str">
        <f t="shared" ref="BJ240" si="205">IF(C240="X",IF(AN240="DA",IF(AND(BI240&gt;=5,AI240&lt;&gt;""),LEN(TRIM(U240))-LEN(SUBSTITUTE(U240,CHAR(44),""))+1,0),"-"),"")</f>
        <v/>
      </c>
      <c r="BK240" s="169" t="str">
        <f t="shared" ref="BK240" si="206">IF(C240="X",IF(AN240="DA",LEN(TRIM(U240))-LEN(SUBSTITUTE(U240,CHAR(44),""))+1,"-"),"")</f>
        <v/>
      </c>
      <c r="BL240" s="173" t="str">
        <f t="shared" ref="BL240" si="207">IF(C240="X",IF(AN240="","Afectat sau NU?",IF(AN240="DA",((AG240+AH240)-(Z240+AA240))*24,"Nu a fost afectat producator/consumator")),"")</f>
        <v/>
      </c>
      <c r="BM240" s="166" t="str">
        <f t="shared" ref="BM240" si="208">IF(C240="X",IF(AN240&lt;&gt;"DA","-",IF(AND(AN240="DA",BL240&lt;=0),LEN(TRIM(V240))-LEN(SUBSTITUTE(V240,CHAR(44),""))+1+LEN(TRIM(U240))-LEN(SUBSTITUTE(U240,CHAR(44),""))+1,0)),"")</f>
        <v/>
      </c>
      <c r="BN240" s="167" t="str">
        <f t="shared" ref="BN240" si="209">IF(C240="X",IF(AN240="DA",LEN(TRIM(V240))-LEN(SUBSTITUTE(V240,CHAR(44),""))+1+LEN(TRIM(U240))-LEN(SUBSTITUTE(U240,CHAR(44),""))+1,"-"),"")</f>
        <v/>
      </c>
      <c r="BP240" s="116"/>
    </row>
    <row r="241" spans="1:68" ht="26.25" thickBot="1" x14ac:dyDescent="0.3">
      <c r="A241" s="66">
        <f t="shared" si="173"/>
        <v>226</v>
      </c>
      <c r="B241" s="67" t="s">
        <v>124</v>
      </c>
      <c r="C241" s="67" t="s">
        <v>85</v>
      </c>
      <c r="D241" s="68" t="s">
        <v>752</v>
      </c>
      <c r="E241" s="67">
        <v>92051</v>
      </c>
      <c r="F241" s="67" t="s">
        <v>753</v>
      </c>
      <c r="G241" s="67" t="s">
        <v>754</v>
      </c>
      <c r="H241" s="564">
        <v>331826</v>
      </c>
      <c r="I241" s="564">
        <v>492733</v>
      </c>
      <c r="J241" s="564">
        <v>331826</v>
      </c>
      <c r="K241" s="564">
        <v>492733</v>
      </c>
      <c r="L241" s="67" t="s">
        <v>124</v>
      </c>
      <c r="M241" s="67" t="s">
        <v>124</v>
      </c>
      <c r="N241" s="67" t="s">
        <v>755</v>
      </c>
      <c r="O241" s="67" t="s">
        <v>753</v>
      </c>
      <c r="P241" s="67" t="s">
        <v>124</v>
      </c>
      <c r="Q241" s="67" t="s">
        <v>124</v>
      </c>
      <c r="R241" s="67" t="s">
        <v>124</v>
      </c>
      <c r="S241" s="67" t="s">
        <v>124</v>
      </c>
      <c r="T241" s="67" t="s">
        <v>124</v>
      </c>
      <c r="U241" s="67" t="s">
        <v>1083</v>
      </c>
      <c r="V241" s="193" t="s">
        <v>756</v>
      </c>
      <c r="W241" s="67" t="s">
        <v>110</v>
      </c>
      <c r="X241" s="70"/>
      <c r="Y241" s="71"/>
      <c r="Z241" s="70"/>
      <c r="AA241" s="71"/>
      <c r="AB241" s="67" t="s">
        <v>93</v>
      </c>
      <c r="AC241" s="67"/>
      <c r="AD241" s="72"/>
      <c r="AE241" s="611"/>
      <c r="AF241" s="445"/>
      <c r="AG241" s="611"/>
      <c r="AH241" s="612"/>
      <c r="AI241" s="613"/>
      <c r="AJ241" s="445"/>
      <c r="AK241" s="611"/>
      <c r="AL241" s="614"/>
      <c r="AM241" s="501"/>
      <c r="AN241" s="390"/>
      <c r="AO241" s="565"/>
      <c r="AP241" s="633" t="s">
        <v>1047</v>
      </c>
      <c r="AQ241" s="116"/>
      <c r="AR241" s="165" t="str">
        <f t="shared" ref="AR241:AR304" si="210">IF(B241="X",IF(AN241="","Afectat sau NU?",IF(AN241="DA",IF(((AK241+AL241)-(AE241+AF241))*24&lt;-720,"Neinformat",((AK241+AL241)-(AE241+AF241))*24),"Nu a fost afectat producator/consumator")),"")</f>
        <v/>
      </c>
      <c r="AS241" s="166" t="str">
        <f t="shared" ref="AS241:AS304" si="211">IF(B241="X",IF(AN241="DA",IF(AR241&lt;6,LEN(TRIM(V241))-LEN(SUBSTITUTE(V241,CHAR(44),""))+1,0),"-"),"")</f>
        <v/>
      </c>
      <c r="AT241" s="167" t="str">
        <f t="shared" ref="AT241:AT304" si="212">IF(B241="X",IF(AN241="DA",LEN(TRIM(V241))-LEN(SUBSTITUTE(V241,CHAR(44),""))+1,"-"),"")</f>
        <v/>
      </c>
      <c r="AU241" s="168" t="str">
        <f t="shared" ref="AU241:AU304" si="213">IF(B241="X",IF(AN241="","Afectat sau NU?",IF(AN241="DA",IF(((AI241+AJ241)-(AE241+AF241))*24&lt;-720,"Neinformat",((AI241+AJ241)-(AE241+AF241))*24),"Nu a fost afectat producator/consumator")),"")</f>
        <v/>
      </c>
      <c r="AV241" s="166" t="str">
        <f t="shared" ref="AV241:AV304" si="214">IF(B241="X",IF(AN241="DA",IF(AU241&lt;6,LEN(TRIM(U241))-LEN(SUBSTITUTE(U241,CHAR(44),""))+1,0),"-"),"")</f>
        <v/>
      </c>
      <c r="AW241" s="169" t="str">
        <f t="shared" ref="AW241:AW304" si="215">IF(B241="X",IF(AN241="DA",LEN(TRIM(U241))-LEN(SUBSTITUTE(U241,CHAR(44),""))+1,"-"),"")</f>
        <v/>
      </c>
      <c r="AX241" s="165" t="str">
        <f t="shared" ref="AX241:AX304" si="216">IF(B241="X",IF(AN241="","Afectat sau NU?",IF(AN241="DA",((AG241+AH241)-(AE241+AF241))*24,"Nu a fost afectat producator/consumator")),"")</f>
        <v/>
      </c>
      <c r="AY241" s="166" t="str">
        <f t="shared" ref="AY241:AY304" si="217">IF(B241="X",IF(AN241="DA",IF(AX241&gt;24,IF(BA241="NU",0,LEN(TRIM(V241))-LEN(SUBSTITUTE(V241,CHAR(44),""))+1),0),"-"),"")</f>
        <v/>
      </c>
      <c r="AZ241" s="167" t="str">
        <f t="shared" ref="AZ241:AZ304" si="218">IF(B241="X",IF(AN241="DA",IF(AX241&gt;24,LEN(TRIM(V241))-LEN(SUBSTITUTE(V241,CHAR(44),""))+1,0),"-"),"")</f>
        <v/>
      </c>
      <c r="BA241" s="119"/>
      <c r="BF241" s="173" t="str">
        <f t="shared" ref="BF241:BF304" si="219">IF(C241="X",IF(AN241="","Afectat sau NU?",IF(AN241="DA",IF(AK241="","Neinformat",NETWORKDAYS(AK241+AL241,AE241+AF241,$BS$2:$BS$14)-2),"Nu a fost afectat producator/consumator")),"")</f>
        <v>Afectat sau NU?</v>
      </c>
      <c r="BG241" s="166" t="str">
        <f t="shared" ref="BG241:BG304" si="220">IF(C241="X",IF(AN241="DA",IF(AND(BF241&gt;=5,AK241&lt;&gt;""),LEN(TRIM(V241))-LEN(SUBSTITUTE(V241,CHAR(44),""))+1,0),"-"),"")</f>
        <v>-</v>
      </c>
      <c r="BH241" s="167" t="str">
        <f t="shared" ref="BH241:BH304" si="221">IF(C241="X",IF(AN241="DA",LEN(TRIM(V241))-LEN(SUBSTITUTE(V241,CHAR(44),""))+1,"-"),"")</f>
        <v>-</v>
      </c>
      <c r="BI241" s="174" t="str">
        <f t="shared" ref="BI241:BI304" si="222">IF(C241="X",IF(AN241="","Afectat sau NU?",IF(AN241="DA",IF(AI241="","Neinformat",NETWORKDAYS(AI241+AJ241,AE241+AF241,$BS$2:$BS$14)-2),"Nu a fost afectat producator/consumator")),"")</f>
        <v>Afectat sau NU?</v>
      </c>
      <c r="BJ241" s="166" t="str">
        <f t="shared" ref="BJ241:BJ304" si="223">IF(C241="X",IF(AN241="DA",IF(AND(BI241&gt;=5,AI241&lt;&gt;""),LEN(TRIM(U241))-LEN(SUBSTITUTE(U241,CHAR(44),""))+1,0),"-"),"")</f>
        <v>-</v>
      </c>
      <c r="BK241" s="169" t="str">
        <f t="shared" ref="BK241:BK304" si="224">IF(C241="X",IF(AN241="DA",LEN(TRIM(U241))-LEN(SUBSTITUTE(U241,CHAR(44),""))+1,"-"),"")</f>
        <v>-</v>
      </c>
      <c r="BL241" s="173" t="str">
        <f t="shared" ref="BL241:BL304" si="225">IF(C241="X",IF(AN241="","Afectat sau NU?",IF(AN241="DA",((AG241+AH241)-(Z241+AA241))*24,"Nu a fost afectat producator/consumator")),"")</f>
        <v>Afectat sau NU?</v>
      </c>
      <c r="BM241" s="166" t="str">
        <f t="shared" ref="BM241:BM304" si="226">IF(C241="X",IF(AN241&lt;&gt;"DA","-",IF(AND(AN241="DA",BL241&lt;=0),LEN(TRIM(V241))-LEN(SUBSTITUTE(V241,CHAR(44),""))+1+LEN(TRIM(U241))-LEN(SUBSTITUTE(U241,CHAR(44),""))+1,0)),"")</f>
        <v>-</v>
      </c>
      <c r="BN241" s="167" t="str">
        <f t="shared" ref="BN241:BN304" si="227">IF(C241="X",IF(AN241="DA",LEN(TRIM(V241))-LEN(SUBSTITUTE(V241,CHAR(44),""))+1+LEN(TRIM(U241))-LEN(SUBSTITUTE(U241,CHAR(44),""))+1,"-"),"")</f>
        <v>-</v>
      </c>
      <c r="BP241" s="116"/>
    </row>
    <row r="242" spans="1:68" ht="141" thickBot="1" x14ac:dyDescent="0.3">
      <c r="A242" s="66">
        <f t="shared" si="173"/>
        <v>227</v>
      </c>
      <c r="B242" s="462" t="s">
        <v>124</v>
      </c>
      <c r="C242" s="462" t="s">
        <v>85</v>
      </c>
      <c r="D242" s="463" t="s">
        <v>752</v>
      </c>
      <c r="E242" s="462">
        <v>92033</v>
      </c>
      <c r="F242" s="462" t="s">
        <v>757</v>
      </c>
      <c r="G242" s="462" t="s">
        <v>754</v>
      </c>
      <c r="H242" s="464">
        <v>330516</v>
      </c>
      <c r="I242" s="464">
        <v>481505</v>
      </c>
      <c r="J242" s="464">
        <v>330516</v>
      </c>
      <c r="K242" s="464">
        <v>481505</v>
      </c>
      <c r="L242" s="462" t="s">
        <v>124</v>
      </c>
      <c r="M242" s="462" t="s">
        <v>124</v>
      </c>
      <c r="N242" s="462" t="s">
        <v>758</v>
      </c>
      <c r="O242" s="462" t="s">
        <v>757</v>
      </c>
      <c r="P242" s="462" t="s">
        <v>124</v>
      </c>
      <c r="Q242" s="462" t="s">
        <v>124</v>
      </c>
      <c r="R242" s="462" t="s">
        <v>124</v>
      </c>
      <c r="S242" s="462" t="s">
        <v>124</v>
      </c>
      <c r="T242" s="462" t="s">
        <v>124</v>
      </c>
      <c r="U242" s="476" t="s">
        <v>1084</v>
      </c>
      <c r="V242" s="570" t="s">
        <v>759</v>
      </c>
      <c r="W242" s="67" t="s">
        <v>110</v>
      </c>
      <c r="X242" s="70"/>
      <c r="Y242" s="71"/>
      <c r="Z242" s="70"/>
      <c r="AA242" s="71"/>
      <c r="AB242" s="67" t="s">
        <v>93</v>
      </c>
      <c r="AC242" s="67"/>
      <c r="AD242" s="72"/>
      <c r="AE242" s="611"/>
      <c r="AF242" s="445"/>
      <c r="AG242" s="611"/>
      <c r="AH242" s="612"/>
      <c r="AI242" s="613"/>
      <c r="AJ242" s="445"/>
      <c r="AK242" s="611"/>
      <c r="AL242" s="614"/>
      <c r="AM242" s="501"/>
      <c r="AN242" s="390"/>
      <c r="AO242" s="565"/>
      <c r="AP242" s="633" t="s">
        <v>1047</v>
      </c>
      <c r="AQ242" s="116"/>
      <c r="AR242" s="165" t="str">
        <f t="shared" si="210"/>
        <v/>
      </c>
      <c r="AS242" s="166" t="str">
        <f t="shared" si="211"/>
        <v/>
      </c>
      <c r="AT242" s="167" t="str">
        <f t="shared" si="212"/>
        <v/>
      </c>
      <c r="AU242" s="168" t="str">
        <f t="shared" si="213"/>
        <v/>
      </c>
      <c r="AV242" s="166" t="str">
        <f t="shared" si="214"/>
        <v/>
      </c>
      <c r="AW242" s="169" t="str">
        <f t="shared" si="215"/>
        <v/>
      </c>
      <c r="AX242" s="165" t="str">
        <f t="shared" si="216"/>
        <v/>
      </c>
      <c r="AY242" s="166" t="str">
        <f t="shared" si="217"/>
        <v/>
      </c>
      <c r="AZ242" s="167" t="str">
        <f t="shared" si="218"/>
        <v/>
      </c>
      <c r="BA242" s="119"/>
      <c r="BF242" s="173" t="str">
        <f t="shared" si="219"/>
        <v>Afectat sau NU?</v>
      </c>
      <c r="BG242" s="166" t="str">
        <f t="shared" si="220"/>
        <v>-</v>
      </c>
      <c r="BH242" s="167" t="str">
        <f t="shared" si="221"/>
        <v>-</v>
      </c>
      <c r="BI242" s="174" t="str">
        <f t="shared" si="222"/>
        <v>Afectat sau NU?</v>
      </c>
      <c r="BJ242" s="166" t="str">
        <f t="shared" si="223"/>
        <v>-</v>
      </c>
      <c r="BK242" s="169" t="str">
        <f t="shared" si="224"/>
        <v>-</v>
      </c>
      <c r="BL242" s="173" t="str">
        <f t="shared" si="225"/>
        <v>Afectat sau NU?</v>
      </c>
      <c r="BM242" s="166" t="str">
        <f t="shared" si="226"/>
        <v>-</v>
      </c>
      <c r="BN242" s="167" t="str">
        <f t="shared" si="227"/>
        <v>-</v>
      </c>
    </row>
    <row r="243" spans="1:68" ht="15.75" thickBot="1" x14ac:dyDescent="0.3">
      <c r="A243" s="66">
        <f t="shared" si="173"/>
        <v>228</v>
      </c>
      <c r="B243" s="456" t="s">
        <v>124</v>
      </c>
      <c r="C243" s="456" t="s">
        <v>85</v>
      </c>
      <c r="D243" s="571" t="s">
        <v>760</v>
      </c>
      <c r="E243" s="456">
        <v>59835</v>
      </c>
      <c r="F243" s="456" t="s">
        <v>761</v>
      </c>
      <c r="G243" s="456" t="s">
        <v>91</v>
      </c>
      <c r="H243" s="572">
        <v>428755</v>
      </c>
      <c r="I243" s="572">
        <v>599897</v>
      </c>
      <c r="J243" s="572">
        <v>435994</v>
      </c>
      <c r="K243" s="572">
        <v>599897</v>
      </c>
      <c r="L243" s="635" t="s">
        <v>124</v>
      </c>
      <c r="M243" s="635" t="s">
        <v>124</v>
      </c>
      <c r="N243" s="635" t="s">
        <v>124</v>
      </c>
      <c r="O243" s="456" t="s">
        <v>124</v>
      </c>
      <c r="P243" s="456" t="s">
        <v>762</v>
      </c>
      <c r="Q243" s="456" t="s">
        <v>763</v>
      </c>
      <c r="R243" s="456" t="s">
        <v>124</v>
      </c>
      <c r="S243" s="456" t="s">
        <v>124</v>
      </c>
      <c r="T243" s="456" t="s">
        <v>124</v>
      </c>
      <c r="U243" s="102" t="s">
        <v>518</v>
      </c>
      <c r="V243" s="573" t="s">
        <v>518</v>
      </c>
      <c r="W243" s="67" t="s">
        <v>111</v>
      </c>
      <c r="X243" s="70"/>
      <c r="Y243" s="71"/>
      <c r="Z243" s="70"/>
      <c r="AA243" s="71"/>
      <c r="AB243" s="67" t="s">
        <v>91</v>
      </c>
      <c r="AC243" s="67"/>
      <c r="AD243" s="72"/>
      <c r="AE243" s="611"/>
      <c r="AF243" s="445"/>
      <c r="AG243" s="611"/>
      <c r="AH243" s="612"/>
      <c r="AI243" s="613"/>
      <c r="AJ243" s="445"/>
      <c r="AK243" s="611"/>
      <c r="AL243" s="614"/>
      <c r="AM243" s="501"/>
      <c r="AN243" s="390"/>
      <c r="AO243" s="565"/>
      <c r="AP243" s="633" t="s">
        <v>1048</v>
      </c>
      <c r="AQ243" s="116"/>
      <c r="AR243" s="165" t="str">
        <f t="shared" si="210"/>
        <v/>
      </c>
      <c r="AS243" s="166" t="str">
        <f t="shared" si="211"/>
        <v/>
      </c>
      <c r="AT243" s="167" t="str">
        <f t="shared" si="212"/>
        <v/>
      </c>
      <c r="AU243" s="168" t="str">
        <f t="shared" si="213"/>
        <v/>
      </c>
      <c r="AV243" s="166" t="str">
        <f t="shared" si="214"/>
        <v/>
      </c>
      <c r="AW243" s="169" t="str">
        <f t="shared" si="215"/>
        <v/>
      </c>
      <c r="AX243" s="165" t="str">
        <f t="shared" si="216"/>
        <v/>
      </c>
      <c r="AY243" s="166" t="str">
        <f t="shared" si="217"/>
        <v/>
      </c>
      <c r="AZ243" s="167" t="str">
        <f t="shared" si="218"/>
        <v/>
      </c>
      <c r="BA243" s="119"/>
      <c r="BF243" s="173" t="str">
        <f t="shared" si="219"/>
        <v>Afectat sau NU?</v>
      </c>
      <c r="BG243" s="166" t="str">
        <f t="shared" si="220"/>
        <v>-</v>
      </c>
      <c r="BH243" s="167" t="str">
        <f t="shared" si="221"/>
        <v>-</v>
      </c>
      <c r="BI243" s="174" t="str">
        <f t="shared" si="222"/>
        <v>Afectat sau NU?</v>
      </c>
      <c r="BJ243" s="166" t="str">
        <f t="shared" si="223"/>
        <v>-</v>
      </c>
      <c r="BK243" s="169" t="str">
        <f t="shared" si="224"/>
        <v>-</v>
      </c>
      <c r="BL243" s="173" t="str">
        <f t="shared" si="225"/>
        <v>Afectat sau NU?</v>
      </c>
      <c r="BM243" s="166" t="str">
        <f t="shared" si="226"/>
        <v>-</v>
      </c>
      <c r="BN243" s="167" t="str">
        <f t="shared" si="227"/>
        <v>-</v>
      </c>
    </row>
    <row r="244" spans="1:68" ht="128.25" thickBot="1" x14ac:dyDescent="0.3">
      <c r="A244" s="66">
        <f t="shared" si="173"/>
        <v>229</v>
      </c>
      <c r="B244" s="102" t="s">
        <v>124</v>
      </c>
      <c r="C244" s="102" t="s">
        <v>85</v>
      </c>
      <c r="D244" s="574" t="s">
        <v>764</v>
      </c>
      <c r="E244" s="102">
        <v>145676</v>
      </c>
      <c r="F244" s="102" t="s">
        <v>765</v>
      </c>
      <c r="G244" s="102" t="s">
        <v>509</v>
      </c>
      <c r="H244" s="396">
        <v>434863.83299999998</v>
      </c>
      <c r="I244" s="396">
        <v>502350.40500000003</v>
      </c>
      <c r="J244" s="396">
        <v>434863.83299999998</v>
      </c>
      <c r="K244" s="396">
        <v>502350.40500000003</v>
      </c>
      <c r="L244" s="102" t="s">
        <v>124</v>
      </c>
      <c r="M244" s="102" t="s">
        <v>124</v>
      </c>
      <c r="N244" s="575" t="s">
        <v>766</v>
      </c>
      <c r="O244" s="102" t="s">
        <v>765</v>
      </c>
      <c r="P244" s="102" t="s">
        <v>124</v>
      </c>
      <c r="Q244" s="102" t="s">
        <v>124</v>
      </c>
      <c r="R244" s="102" t="s">
        <v>124</v>
      </c>
      <c r="S244" s="102" t="s">
        <v>124</v>
      </c>
      <c r="T244" s="102" t="s">
        <v>124</v>
      </c>
      <c r="U244" s="434" t="s">
        <v>672</v>
      </c>
      <c r="V244" s="454" t="s">
        <v>486</v>
      </c>
      <c r="W244" s="67" t="s">
        <v>111</v>
      </c>
      <c r="X244" s="70"/>
      <c r="Y244" s="71"/>
      <c r="Z244" s="70"/>
      <c r="AA244" s="71"/>
      <c r="AB244" s="67" t="s">
        <v>511</v>
      </c>
      <c r="AC244" s="67"/>
      <c r="AD244" s="72"/>
      <c r="AE244" s="611"/>
      <c r="AF244" s="445"/>
      <c r="AG244" s="611"/>
      <c r="AH244" s="612"/>
      <c r="AI244" s="613"/>
      <c r="AJ244" s="445"/>
      <c r="AK244" s="611"/>
      <c r="AL244" s="614"/>
      <c r="AM244" s="501"/>
      <c r="AN244" s="390"/>
      <c r="AO244" s="565"/>
      <c r="AP244" s="633" t="s">
        <v>1049</v>
      </c>
      <c r="AQ244" s="116"/>
      <c r="AR244" s="165" t="str">
        <f t="shared" si="210"/>
        <v/>
      </c>
      <c r="AS244" s="166" t="str">
        <f t="shared" si="211"/>
        <v/>
      </c>
      <c r="AT244" s="167" t="str">
        <f t="shared" si="212"/>
        <v/>
      </c>
      <c r="AU244" s="168" t="str">
        <f t="shared" si="213"/>
        <v/>
      </c>
      <c r="AV244" s="166" t="str">
        <f t="shared" si="214"/>
        <v/>
      </c>
      <c r="AW244" s="169" t="str">
        <f t="shared" si="215"/>
        <v/>
      </c>
      <c r="AX244" s="165" t="str">
        <f t="shared" si="216"/>
        <v/>
      </c>
      <c r="AY244" s="166" t="str">
        <f t="shared" si="217"/>
        <v/>
      </c>
      <c r="AZ244" s="167" t="str">
        <f t="shared" si="218"/>
        <v/>
      </c>
      <c r="BA244" s="119"/>
      <c r="BF244" s="173" t="str">
        <f t="shared" si="219"/>
        <v>Afectat sau NU?</v>
      </c>
      <c r="BG244" s="166" t="str">
        <f t="shared" si="220"/>
        <v>-</v>
      </c>
      <c r="BH244" s="167" t="str">
        <f t="shared" si="221"/>
        <v>-</v>
      </c>
      <c r="BI244" s="174" t="str">
        <f t="shared" si="222"/>
        <v>Afectat sau NU?</v>
      </c>
      <c r="BJ244" s="166" t="str">
        <f t="shared" si="223"/>
        <v>-</v>
      </c>
      <c r="BK244" s="169" t="str">
        <f t="shared" si="224"/>
        <v>-</v>
      </c>
      <c r="BL244" s="173" t="str">
        <f t="shared" si="225"/>
        <v>Afectat sau NU?</v>
      </c>
      <c r="BM244" s="166" t="str">
        <f t="shared" si="226"/>
        <v>-</v>
      </c>
      <c r="BN244" s="167" t="str">
        <f t="shared" si="227"/>
        <v>-</v>
      </c>
    </row>
    <row r="245" spans="1:68" ht="128.25" thickBot="1" x14ac:dyDescent="0.3">
      <c r="A245" s="66">
        <f t="shared" si="173"/>
        <v>230</v>
      </c>
      <c r="B245" s="460" t="s">
        <v>124</v>
      </c>
      <c r="C245" s="460" t="s">
        <v>85</v>
      </c>
      <c r="D245" s="576" t="s">
        <v>767</v>
      </c>
      <c r="E245" s="86">
        <v>32401</v>
      </c>
      <c r="F245" s="86" t="s">
        <v>768</v>
      </c>
      <c r="G245" s="86" t="s">
        <v>768</v>
      </c>
      <c r="H245" s="305">
        <v>456309</v>
      </c>
      <c r="I245" s="305">
        <v>621472</v>
      </c>
      <c r="J245" s="305">
        <v>456309</v>
      </c>
      <c r="K245" s="305">
        <v>621472</v>
      </c>
      <c r="L245" s="86" t="s">
        <v>769</v>
      </c>
      <c r="M245" s="86" t="s">
        <v>768</v>
      </c>
      <c r="N245" s="86" t="s">
        <v>124</v>
      </c>
      <c r="O245" s="86" t="s">
        <v>124</v>
      </c>
      <c r="P245" s="86" t="s">
        <v>124</v>
      </c>
      <c r="Q245" s="86" t="s">
        <v>124</v>
      </c>
      <c r="R245" s="86" t="s">
        <v>124</v>
      </c>
      <c r="S245" s="86" t="s">
        <v>124</v>
      </c>
      <c r="T245" s="86" t="s">
        <v>124</v>
      </c>
      <c r="U245" s="86" t="s">
        <v>672</v>
      </c>
      <c r="V245" s="577" t="s">
        <v>229</v>
      </c>
      <c r="W245" s="67" t="s">
        <v>111</v>
      </c>
      <c r="X245" s="70"/>
      <c r="Y245" s="71"/>
      <c r="Z245" s="70"/>
      <c r="AA245" s="71"/>
      <c r="AB245" s="67" t="s">
        <v>91</v>
      </c>
      <c r="AC245" s="67"/>
      <c r="AD245" s="72"/>
      <c r="AE245" s="611"/>
      <c r="AF245" s="445"/>
      <c r="AG245" s="611"/>
      <c r="AH245" s="612"/>
      <c r="AI245" s="613"/>
      <c r="AJ245" s="445"/>
      <c r="AK245" s="611"/>
      <c r="AL245" s="614"/>
      <c r="AM245" s="501"/>
      <c r="AN245" s="390"/>
      <c r="AO245" s="565"/>
      <c r="AP245" s="633" t="s">
        <v>1050</v>
      </c>
      <c r="AQ245" s="116"/>
      <c r="AR245" s="165" t="str">
        <f t="shared" si="210"/>
        <v/>
      </c>
      <c r="AS245" s="166" t="str">
        <f t="shared" si="211"/>
        <v/>
      </c>
      <c r="AT245" s="167" t="str">
        <f t="shared" si="212"/>
        <v/>
      </c>
      <c r="AU245" s="168" t="str">
        <f t="shared" si="213"/>
        <v/>
      </c>
      <c r="AV245" s="166" t="str">
        <f t="shared" si="214"/>
        <v/>
      </c>
      <c r="AW245" s="169" t="str">
        <f t="shared" si="215"/>
        <v/>
      </c>
      <c r="AX245" s="165" t="str">
        <f t="shared" si="216"/>
        <v/>
      </c>
      <c r="AY245" s="166" t="str">
        <f t="shared" si="217"/>
        <v/>
      </c>
      <c r="AZ245" s="167" t="str">
        <f t="shared" si="218"/>
        <v/>
      </c>
      <c r="BA245" s="119"/>
      <c r="BF245" s="173" t="str">
        <f t="shared" si="219"/>
        <v>Afectat sau NU?</v>
      </c>
      <c r="BG245" s="166" t="str">
        <f t="shared" si="220"/>
        <v>-</v>
      </c>
      <c r="BH245" s="167" t="str">
        <f t="shared" si="221"/>
        <v>-</v>
      </c>
      <c r="BI245" s="174" t="str">
        <f t="shared" si="222"/>
        <v>Afectat sau NU?</v>
      </c>
      <c r="BJ245" s="166" t="str">
        <f t="shared" si="223"/>
        <v>-</v>
      </c>
      <c r="BK245" s="169" t="str">
        <f t="shared" si="224"/>
        <v>-</v>
      </c>
      <c r="BL245" s="173" t="str">
        <f t="shared" si="225"/>
        <v>Afectat sau NU?</v>
      </c>
      <c r="BM245" s="166" t="str">
        <f t="shared" si="226"/>
        <v>-</v>
      </c>
      <c r="BN245" s="167" t="str">
        <f t="shared" si="227"/>
        <v>-</v>
      </c>
    </row>
    <row r="246" spans="1:68" ht="128.25" thickBot="1" x14ac:dyDescent="0.3">
      <c r="A246" s="66">
        <f t="shared" si="173"/>
        <v>231</v>
      </c>
      <c r="B246" s="102" t="s">
        <v>124</v>
      </c>
      <c r="C246" s="102" t="s">
        <v>85</v>
      </c>
      <c r="D246" s="574" t="s">
        <v>770</v>
      </c>
      <c r="E246" s="67">
        <v>88001</v>
      </c>
      <c r="F246" s="67" t="s">
        <v>771</v>
      </c>
      <c r="G246" s="67" t="s">
        <v>754</v>
      </c>
      <c r="H246" s="69">
        <v>357044</v>
      </c>
      <c r="I246" s="69">
        <v>442838</v>
      </c>
      <c r="J246" s="69">
        <v>357044</v>
      </c>
      <c r="K246" s="69">
        <v>442838</v>
      </c>
      <c r="L246" s="67" t="s">
        <v>124</v>
      </c>
      <c r="M246" s="67" t="s">
        <v>124</v>
      </c>
      <c r="N246" s="67" t="s">
        <v>772</v>
      </c>
      <c r="O246" s="67" t="s">
        <v>771</v>
      </c>
      <c r="P246" s="67" t="s">
        <v>124</v>
      </c>
      <c r="Q246" s="67" t="s">
        <v>124</v>
      </c>
      <c r="R246" s="67" t="s">
        <v>124</v>
      </c>
      <c r="S246" s="67" t="s">
        <v>124</v>
      </c>
      <c r="T246" s="67" t="s">
        <v>124</v>
      </c>
      <c r="U246" s="67" t="s">
        <v>672</v>
      </c>
      <c r="V246" s="193" t="s">
        <v>773</v>
      </c>
      <c r="W246" s="604" t="s">
        <v>111</v>
      </c>
      <c r="X246" s="309"/>
      <c r="Y246" s="308"/>
      <c r="Z246" s="309"/>
      <c r="AA246" s="308"/>
      <c r="AB246" s="604" t="s">
        <v>93</v>
      </c>
      <c r="AC246" s="604"/>
      <c r="AD246" s="609"/>
      <c r="AE246" s="611"/>
      <c r="AF246" s="445"/>
      <c r="AG246" s="611"/>
      <c r="AH246" s="612"/>
      <c r="AI246" s="613"/>
      <c r="AJ246" s="445"/>
      <c r="AK246" s="611"/>
      <c r="AL246" s="614"/>
      <c r="AM246" s="501"/>
      <c r="AN246" s="390"/>
      <c r="AO246" s="565"/>
      <c r="AP246" s="633" t="s">
        <v>1051</v>
      </c>
      <c r="AQ246" s="116"/>
      <c r="AR246" s="165" t="str">
        <f t="shared" si="210"/>
        <v/>
      </c>
      <c r="AS246" s="166" t="str">
        <f t="shared" si="211"/>
        <v/>
      </c>
      <c r="AT246" s="167" t="str">
        <f t="shared" si="212"/>
        <v/>
      </c>
      <c r="AU246" s="168" t="str">
        <f t="shared" si="213"/>
        <v/>
      </c>
      <c r="AV246" s="166" t="str">
        <f t="shared" si="214"/>
        <v/>
      </c>
      <c r="AW246" s="169" t="str">
        <f t="shared" si="215"/>
        <v/>
      </c>
      <c r="AX246" s="165" t="str">
        <f t="shared" si="216"/>
        <v/>
      </c>
      <c r="AY246" s="166" t="str">
        <f t="shared" si="217"/>
        <v/>
      </c>
      <c r="AZ246" s="167" t="str">
        <f t="shared" si="218"/>
        <v/>
      </c>
      <c r="BA246" s="119"/>
      <c r="BF246" s="173" t="str">
        <f t="shared" si="219"/>
        <v>Afectat sau NU?</v>
      </c>
      <c r="BG246" s="166" t="str">
        <f t="shared" si="220"/>
        <v>-</v>
      </c>
      <c r="BH246" s="167" t="str">
        <f t="shared" si="221"/>
        <v>-</v>
      </c>
      <c r="BI246" s="174" t="str">
        <f t="shared" si="222"/>
        <v>Afectat sau NU?</v>
      </c>
      <c r="BJ246" s="166" t="str">
        <f t="shared" si="223"/>
        <v>-</v>
      </c>
      <c r="BK246" s="169" t="str">
        <f t="shared" si="224"/>
        <v>-</v>
      </c>
      <c r="BL246" s="173" t="str">
        <f t="shared" si="225"/>
        <v>Afectat sau NU?</v>
      </c>
      <c r="BM246" s="166" t="str">
        <f t="shared" si="226"/>
        <v>-</v>
      </c>
      <c r="BN246" s="167" t="str">
        <f t="shared" si="227"/>
        <v>-</v>
      </c>
    </row>
    <row r="247" spans="1:68" ht="26.25" thickBot="1" x14ac:dyDescent="0.3">
      <c r="A247" s="66">
        <f t="shared" si="173"/>
        <v>232</v>
      </c>
      <c r="B247" s="102" t="s">
        <v>124</v>
      </c>
      <c r="C247" s="102" t="s">
        <v>85</v>
      </c>
      <c r="D247" s="574" t="s">
        <v>774</v>
      </c>
      <c r="E247" s="67">
        <v>134069</v>
      </c>
      <c r="F247" s="67" t="s">
        <v>335</v>
      </c>
      <c r="G247" s="67" t="s">
        <v>193</v>
      </c>
      <c r="H247" s="69">
        <v>558808</v>
      </c>
      <c r="I247" s="69">
        <v>394540</v>
      </c>
      <c r="J247" s="69">
        <v>558808</v>
      </c>
      <c r="K247" s="69">
        <v>394540</v>
      </c>
      <c r="L247" s="67" t="s">
        <v>124</v>
      </c>
      <c r="M247" s="67" t="s">
        <v>124</v>
      </c>
      <c r="N247" s="67" t="s">
        <v>331</v>
      </c>
      <c r="O247" s="67" t="s">
        <v>335</v>
      </c>
      <c r="P247" s="67" t="s">
        <v>124</v>
      </c>
      <c r="Q247" s="67" t="s">
        <v>124</v>
      </c>
      <c r="R247" s="67" t="s">
        <v>124</v>
      </c>
      <c r="S247" s="67" t="s">
        <v>124</v>
      </c>
      <c r="T247" s="67" t="s">
        <v>124</v>
      </c>
      <c r="U247" s="67" t="s">
        <v>1089</v>
      </c>
      <c r="V247" s="193" t="s">
        <v>436</v>
      </c>
      <c r="W247" s="606" t="s">
        <v>120</v>
      </c>
      <c r="X247" s="397"/>
      <c r="Y247" s="398"/>
      <c r="Z247" s="397"/>
      <c r="AA247" s="398"/>
      <c r="AB247" s="606" t="s">
        <v>97</v>
      </c>
      <c r="AC247" s="606"/>
      <c r="AD247" s="607"/>
      <c r="AE247" s="611"/>
      <c r="AF247" s="445"/>
      <c r="AG247" s="611"/>
      <c r="AH247" s="612"/>
      <c r="AI247" s="613"/>
      <c r="AJ247" s="445"/>
      <c r="AK247" s="611"/>
      <c r="AL247" s="614"/>
      <c r="AM247" s="501"/>
      <c r="AN247" s="390"/>
      <c r="AO247" s="565"/>
      <c r="AP247" s="633" t="s">
        <v>1052</v>
      </c>
      <c r="AQ247" s="116"/>
      <c r="AR247" s="165" t="str">
        <f t="shared" si="210"/>
        <v/>
      </c>
      <c r="AS247" s="166" t="str">
        <f t="shared" si="211"/>
        <v/>
      </c>
      <c r="AT247" s="167" t="str">
        <f t="shared" si="212"/>
        <v/>
      </c>
      <c r="AU247" s="168" t="str">
        <f t="shared" si="213"/>
        <v/>
      </c>
      <c r="AV247" s="166" t="str">
        <f t="shared" si="214"/>
        <v/>
      </c>
      <c r="AW247" s="169" t="str">
        <f t="shared" si="215"/>
        <v/>
      </c>
      <c r="AX247" s="165" t="str">
        <f t="shared" si="216"/>
        <v/>
      </c>
      <c r="AY247" s="166" t="str">
        <f t="shared" si="217"/>
        <v/>
      </c>
      <c r="AZ247" s="167" t="str">
        <f t="shared" si="218"/>
        <v/>
      </c>
      <c r="BA247" s="119"/>
      <c r="BF247" s="173" t="str">
        <f t="shared" si="219"/>
        <v>Afectat sau NU?</v>
      </c>
      <c r="BG247" s="166" t="str">
        <f t="shared" si="220"/>
        <v>-</v>
      </c>
      <c r="BH247" s="167" t="str">
        <f t="shared" si="221"/>
        <v>-</v>
      </c>
      <c r="BI247" s="174" t="str">
        <f t="shared" si="222"/>
        <v>Afectat sau NU?</v>
      </c>
      <c r="BJ247" s="166" t="str">
        <f t="shared" si="223"/>
        <v>-</v>
      </c>
      <c r="BK247" s="169" t="str">
        <f t="shared" si="224"/>
        <v>-</v>
      </c>
      <c r="BL247" s="173" t="str">
        <f t="shared" si="225"/>
        <v>Afectat sau NU?</v>
      </c>
      <c r="BM247" s="166" t="str">
        <f t="shared" si="226"/>
        <v>-</v>
      </c>
      <c r="BN247" s="167" t="str">
        <f t="shared" si="227"/>
        <v>-</v>
      </c>
    </row>
    <row r="248" spans="1:68" ht="141" thickBot="1" x14ac:dyDescent="0.3">
      <c r="A248" s="66">
        <f t="shared" si="173"/>
        <v>233</v>
      </c>
      <c r="B248" s="102" t="s">
        <v>124</v>
      </c>
      <c r="C248" s="102" t="s">
        <v>85</v>
      </c>
      <c r="D248" s="574" t="s">
        <v>775</v>
      </c>
      <c r="E248" s="102">
        <v>27445</v>
      </c>
      <c r="F248" s="102" t="s">
        <v>776</v>
      </c>
      <c r="G248" s="102" t="s">
        <v>544</v>
      </c>
      <c r="H248" s="396">
        <v>266781</v>
      </c>
      <c r="I248" s="396">
        <v>634631</v>
      </c>
      <c r="J248" s="396">
        <v>266781</v>
      </c>
      <c r="K248" s="396">
        <v>634631</v>
      </c>
      <c r="L248" s="102" t="s">
        <v>124</v>
      </c>
      <c r="M248" s="102" t="s">
        <v>124</v>
      </c>
      <c r="N248" s="102" t="s">
        <v>777</v>
      </c>
      <c r="O248" s="102" t="s">
        <v>776</v>
      </c>
      <c r="P248" s="102" t="s">
        <v>124</v>
      </c>
      <c r="Q248" s="102" t="s">
        <v>124</v>
      </c>
      <c r="R248" s="102" t="s">
        <v>124</v>
      </c>
      <c r="S248" s="102" t="s">
        <v>124</v>
      </c>
      <c r="T248" s="102" t="s">
        <v>124</v>
      </c>
      <c r="U248" s="102" t="s">
        <v>685</v>
      </c>
      <c r="V248" s="454" t="s">
        <v>229</v>
      </c>
      <c r="W248" s="605" t="s">
        <v>106</v>
      </c>
      <c r="X248" s="333"/>
      <c r="Y248" s="332"/>
      <c r="Z248" s="333"/>
      <c r="AA248" s="332"/>
      <c r="AB248" s="605" t="s">
        <v>91</v>
      </c>
      <c r="AC248" s="605"/>
      <c r="AD248" s="610"/>
      <c r="AE248" s="611"/>
      <c r="AF248" s="445"/>
      <c r="AG248" s="611"/>
      <c r="AH248" s="612"/>
      <c r="AI248" s="613"/>
      <c r="AJ248" s="445"/>
      <c r="AK248" s="611"/>
      <c r="AL248" s="614"/>
      <c r="AM248" s="501"/>
      <c r="AN248" s="390"/>
      <c r="AO248" s="565"/>
      <c r="AP248" s="633" t="s">
        <v>1053</v>
      </c>
      <c r="AQ248" s="116"/>
      <c r="AR248" s="165" t="str">
        <f t="shared" si="210"/>
        <v/>
      </c>
      <c r="AS248" s="166" t="str">
        <f t="shared" si="211"/>
        <v/>
      </c>
      <c r="AT248" s="167" t="str">
        <f t="shared" si="212"/>
        <v/>
      </c>
      <c r="AU248" s="168" t="str">
        <f t="shared" si="213"/>
        <v/>
      </c>
      <c r="AV248" s="166" t="str">
        <f t="shared" si="214"/>
        <v/>
      </c>
      <c r="AW248" s="169" t="str">
        <f t="shared" si="215"/>
        <v/>
      </c>
      <c r="AX248" s="165" t="str">
        <f t="shared" si="216"/>
        <v/>
      </c>
      <c r="AY248" s="166" t="str">
        <f t="shared" si="217"/>
        <v/>
      </c>
      <c r="AZ248" s="167" t="str">
        <f t="shared" si="218"/>
        <v/>
      </c>
      <c r="BA248" s="119"/>
      <c r="BF248" s="173" t="str">
        <f t="shared" si="219"/>
        <v>Afectat sau NU?</v>
      </c>
      <c r="BG248" s="166" t="str">
        <f t="shared" si="220"/>
        <v>-</v>
      </c>
      <c r="BH248" s="167" t="str">
        <f t="shared" si="221"/>
        <v>-</v>
      </c>
      <c r="BI248" s="174" t="str">
        <f t="shared" si="222"/>
        <v>Afectat sau NU?</v>
      </c>
      <c r="BJ248" s="166" t="str">
        <f t="shared" si="223"/>
        <v>-</v>
      </c>
      <c r="BK248" s="169" t="str">
        <f t="shared" si="224"/>
        <v>-</v>
      </c>
      <c r="BL248" s="173" t="str">
        <f t="shared" si="225"/>
        <v>Afectat sau NU?</v>
      </c>
      <c r="BM248" s="166" t="str">
        <f t="shared" si="226"/>
        <v>-</v>
      </c>
      <c r="BN248" s="167" t="str">
        <f t="shared" si="227"/>
        <v>-</v>
      </c>
    </row>
    <row r="249" spans="1:68" ht="26.25" thickBot="1" x14ac:dyDescent="0.3">
      <c r="A249" s="66">
        <f t="shared" si="173"/>
        <v>234</v>
      </c>
      <c r="B249" s="102" t="s">
        <v>124</v>
      </c>
      <c r="C249" s="102" t="s">
        <v>85</v>
      </c>
      <c r="D249" s="574" t="s">
        <v>778</v>
      </c>
      <c r="E249" s="102">
        <v>28674</v>
      </c>
      <c r="F249" s="102" t="s">
        <v>576</v>
      </c>
      <c r="G249" s="102" t="s">
        <v>544</v>
      </c>
      <c r="H249" s="396">
        <v>240312</v>
      </c>
      <c r="I249" s="396">
        <v>589580</v>
      </c>
      <c r="J249" s="396">
        <v>240312</v>
      </c>
      <c r="K249" s="396">
        <v>589580</v>
      </c>
      <c r="L249" s="102" t="s">
        <v>124</v>
      </c>
      <c r="M249" s="102" t="s">
        <v>124</v>
      </c>
      <c r="N249" s="102" t="s">
        <v>575</v>
      </c>
      <c r="O249" s="102" t="s">
        <v>579</v>
      </c>
      <c r="P249" s="102" t="s">
        <v>124</v>
      </c>
      <c r="Q249" s="102" t="s">
        <v>124</v>
      </c>
      <c r="R249" s="102" t="s">
        <v>124</v>
      </c>
      <c r="S249" s="102" t="s">
        <v>124</v>
      </c>
      <c r="T249" s="102" t="s">
        <v>124</v>
      </c>
      <c r="U249" s="102" t="s">
        <v>466</v>
      </c>
      <c r="V249" s="454" t="s">
        <v>779</v>
      </c>
      <c r="W249" s="606" t="s">
        <v>106</v>
      </c>
      <c r="X249" s="397"/>
      <c r="Y249" s="398"/>
      <c r="Z249" s="397"/>
      <c r="AA249" s="398"/>
      <c r="AB249" s="606" t="s">
        <v>91</v>
      </c>
      <c r="AC249" s="606"/>
      <c r="AD249" s="607"/>
      <c r="AE249" s="611"/>
      <c r="AF249" s="445"/>
      <c r="AG249" s="611"/>
      <c r="AH249" s="612"/>
      <c r="AI249" s="613"/>
      <c r="AJ249" s="445"/>
      <c r="AK249" s="611"/>
      <c r="AL249" s="614"/>
      <c r="AM249" s="501"/>
      <c r="AN249" s="390"/>
      <c r="AO249" s="565"/>
      <c r="AP249" s="633" t="s">
        <v>1053</v>
      </c>
      <c r="AQ249" s="116"/>
      <c r="AR249" s="165" t="str">
        <f t="shared" si="210"/>
        <v/>
      </c>
      <c r="AS249" s="166" t="str">
        <f t="shared" si="211"/>
        <v/>
      </c>
      <c r="AT249" s="167" t="str">
        <f t="shared" si="212"/>
        <v/>
      </c>
      <c r="AU249" s="168" t="str">
        <f t="shared" si="213"/>
        <v/>
      </c>
      <c r="AV249" s="166" t="str">
        <f t="shared" si="214"/>
        <v/>
      </c>
      <c r="AW249" s="169" t="str">
        <f t="shared" si="215"/>
        <v/>
      </c>
      <c r="AX249" s="165" t="str">
        <f t="shared" si="216"/>
        <v/>
      </c>
      <c r="AY249" s="166" t="str">
        <f t="shared" si="217"/>
        <v/>
      </c>
      <c r="AZ249" s="167" t="str">
        <f t="shared" si="218"/>
        <v/>
      </c>
      <c r="BA249" s="119"/>
      <c r="BF249" s="173" t="str">
        <f t="shared" si="219"/>
        <v>Afectat sau NU?</v>
      </c>
      <c r="BG249" s="166" t="str">
        <f t="shared" si="220"/>
        <v>-</v>
      </c>
      <c r="BH249" s="167" t="str">
        <f t="shared" si="221"/>
        <v>-</v>
      </c>
      <c r="BI249" s="174" t="str">
        <f t="shared" si="222"/>
        <v>Afectat sau NU?</v>
      </c>
      <c r="BJ249" s="166" t="str">
        <f t="shared" si="223"/>
        <v>-</v>
      </c>
      <c r="BK249" s="169" t="str">
        <f t="shared" si="224"/>
        <v>-</v>
      </c>
      <c r="BL249" s="173" t="str">
        <f t="shared" si="225"/>
        <v>Afectat sau NU?</v>
      </c>
      <c r="BM249" s="166" t="str">
        <f t="shared" si="226"/>
        <v>-</v>
      </c>
      <c r="BN249" s="167" t="str">
        <f t="shared" si="227"/>
        <v>-</v>
      </c>
    </row>
    <row r="250" spans="1:68" ht="141" thickBot="1" x14ac:dyDescent="0.3">
      <c r="A250" s="66">
        <f t="shared" si="173"/>
        <v>235</v>
      </c>
      <c r="B250" s="102" t="s">
        <v>124</v>
      </c>
      <c r="C250" s="102" t="s">
        <v>85</v>
      </c>
      <c r="D250" s="574" t="s">
        <v>780</v>
      </c>
      <c r="E250" s="102">
        <v>136535</v>
      </c>
      <c r="F250" s="102" t="s">
        <v>781</v>
      </c>
      <c r="G250" s="102" t="s">
        <v>643</v>
      </c>
      <c r="H250" s="396">
        <v>311104</v>
      </c>
      <c r="I250" s="396">
        <v>688938</v>
      </c>
      <c r="J250" s="396">
        <v>311104</v>
      </c>
      <c r="K250" s="396">
        <v>688938</v>
      </c>
      <c r="L250" s="102" t="s">
        <v>124</v>
      </c>
      <c r="M250" s="102" t="s">
        <v>124</v>
      </c>
      <c r="N250" s="102" t="s">
        <v>782</v>
      </c>
      <c r="O250" s="102" t="s">
        <v>783</v>
      </c>
      <c r="P250" s="102" t="s">
        <v>124</v>
      </c>
      <c r="Q250" s="102" t="s">
        <v>124</v>
      </c>
      <c r="R250" s="102" t="s">
        <v>124</v>
      </c>
      <c r="S250" s="102" t="s">
        <v>124</v>
      </c>
      <c r="T250" s="102" t="s">
        <v>124</v>
      </c>
      <c r="U250" s="102" t="s">
        <v>685</v>
      </c>
      <c r="V250" s="454" t="s">
        <v>229</v>
      </c>
      <c r="W250" s="605" t="s">
        <v>106</v>
      </c>
      <c r="X250" s="333"/>
      <c r="Y250" s="332"/>
      <c r="Z250" s="333"/>
      <c r="AA250" s="332"/>
      <c r="AB250" s="605" t="s">
        <v>91</v>
      </c>
      <c r="AC250" s="605"/>
      <c r="AD250" s="610"/>
      <c r="AE250" s="611"/>
      <c r="AF250" s="445"/>
      <c r="AG250" s="611"/>
      <c r="AH250" s="612"/>
      <c r="AI250" s="613"/>
      <c r="AJ250" s="445"/>
      <c r="AK250" s="611"/>
      <c r="AL250" s="614"/>
      <c r="AM250" s="501"/>
      <c r="AN250" s="390"/>
      <c r="AO250" s="565"/>
      <c r="AP250" s="633" t="s">
        <v>1053</v>
      </c>
      <c r="AQ250" s="116"/>
      <c r="AR250" s="165" t="str">
        <f t="shared" si="210"/>
        <v/>
      </c>
      <c r="AS250" s="166" t="str">
        <f t="shared" si="211"/>
        <v/>
      </c>
      <c r="AT250" s="167" t="str">
        <f t="shared" si="212"/>
        <v/>
      </c>
      <c r="AU250" s="168" t="str">
        <f t="shared" si="213"/>
        <v/>
      </c>
      <c r="AV250" s="166" t="str">
        <f t="shared" si="214"/>
        <v/>
      </c>
      <c r="AW250" s="169" t="str">
        <f t="shared" si="215"/>
        <v/>
      </c>
      <c r="AX250" s="165" t="str">
        <f t="shared" si="216"/>
        <v/>
      </c>
      <c r="AY250" s="166" t="str">
        <f t="shared" si="217"/>
        <v/>
      </c>
      <c r="AZ250" s="167" t="str">
        <f t="shared" si="218"/>
        <v/>
      </c>
      <c r="BA250" s="119"/>
      <c r="BF250" s="173" t="str">
        <f t="shared" si="219"/>
        <v>Afectat sau NU?</v>
      </c>
      <c r="BG250" s="166" t="str">
        <f t="shared" si="220"/>
        <v>-</v>
      </c>
      <c r="BH250" s="167" t="str">
        <f t="shared" si="221"/>
        <v>-</v>
      </c>
      <c r="BI250" s="174" t="str">
        <f t="shared" si="222"/>
        <v>Afectat sau NU?</v>
      </c>
      <c r="BJ250" s="166" t="str">
        <f t="shared" si="223"/>
        <v>-</v>
      </c>
      <c r="BK250" s="169" t="str">
        <f t="shared" si="224"/>
        <v>-</v>
      </c>
      <c r="BL250" s="173" t="str">
        <f t="shared" si="225"/>
        <v>Afectat sau NU?</v>
      </c>
      <c r="BM250" s="166" t="str">
        <f t="shared" si="226"/>
        <v>-</v>
      </c>
      <c r="BN250" s="167" t="str">
        <f t="shared" si="227"/>
        <v>-</v>
      </c>
    </row>
    <row r="251" spans="1:68" ht="26.25" thickBot="1" x14ac:dyDescent="0.3">
      <c r="A251" s="66">
        <f t="shared" si="173"/>
        <v>236</v>
      </c>
      <c r="B251" s="102" t="s">
        <v>124</v>
      </c>
      <c r="C251" s="102" t="s">
        <v>85</v>
      </c>
      <c r="D251" s="574" t="s">
        <v>1046</v>
      </c>
      <c r="E251" s="102">
        <v>28674</v>
      </c>
      <c r="F251" s="102" t="s">
        <v>576</v>
      </c>
      <c r="G251" s="102" t="s">
        <v>544</v>
      </c>
      <c r="H251" s="396">
        <v>240312</v>
      </c>
      <c r="I251" s="396">
        <v>589580</v>
      </c>
      <c r="J251" s="578">
        <v>240312</v>
      </c>
      <c r="K251" s="578">
        <v>589580</v>
      </c>
      <c r="L251" s="579" t="s">
        <v>124</v>
      </c>
      <c r="M251" s="579" t="s">
        <v>124</v>
      </c>
      <c r="N251" s="102" t="s">
        <v>575</v>
      </c>
      <c r="O251" s="102" t="s">
        <v>579</v>
      </c>
      <c r="P251" s="579" t="s">
        <v>124</v>
      </c>
      <c r="Q251" s="579" t="s">
        <v>124</v>
      </c>
      <c r="R251" s="579" t="s">
        <v>124</v>
      </c>
      <c r="S251" s="579" t="s">
        <v>124</v>
      </c>
      <c r="T251" s="102" t="s">
        <v>124</v>
      </c>
      <c r="U251" s="102" t="s">
        <v>466</v>
      </c>
      <c r="V251" s="454" t="s">
        <v>779</v>
      </c>
      <c r="W251" s="606" t="s">
        <v>106</v>
      </c>
      <c r="X251" s="397"/>
      <c r="Y251" s="398"/>
      <c r="Z251" s="397"/>
      <c r="AA251" s="398"/>
      <c r="AB251" s="606" t="s">
        <v>91</v>
      </c>
      <c r="AC251" s="606"/>
      <c r="AD251" s="607"/>
      <c r="AE251" s="611"/>
      <c r="AF251" s="445"/>
      <c r="AG251" s="611"/>
      <c r="AH251" s="612"/>
      <c r="AI251" s="613"/>
      <c r="AJ251" s="445"/>
      <c r="AK251" s="611"/>
      <c r="AL251" s="614"/>
      <c r="AM251" s="501"/>
      <c r="AN251" s="390"/>
      <c r="AO251" s="565"/>
      <c r="AP251" s="633" t="s">
        <v>1053</v>
      </c>
      <c r="AQ251" s="116"/>
      <c r="AR251" s="165" t="str">
        <f t="shared" si="210"/>
        <v/>
      </c>
      <c r="AS251" s="166" t="str">
        <f t="shared" si="211"/>
        <v/>
      </c>
      <c r="AT251" s="167" t="str">
        <f t="shared" si="212"/>
        <v/>
      </c>
      <c r="AU251" s="168" t="str">
        <f t="shared" si="213"/>
        <v/>
      </c>
      <c r="AV251" s="166" t="str">
        <f t="shared" si="214"/>
        <v/>
      </c>
      <c r="AW251" s="169" t="str">
        <f t="shared" si="215"/>
        <v/>
      </c>
      <c r="AX251" s="165" t="str">
        <f t="shared" si="216"/>
        <v/>
      </c>
      <c r="AY251" s="166" t="str">
        <f t="shared" si="217"/>
        <v/>
      </c>
      <c r="AZ251" s="167" t="str">
        <f t="shared" si="218"/>
        <v/>
      </c>
      <c r="BA251" s="119"/>
      <c r="BF251" s="173" t="str">
        <f t="shared" si="219"/>
        <v>Afectat sau NU?</v>
      </c>
      <c r="BG251" s="166" t="str">
        <f t="shared" si="220"/>
        <v>-</v>
      </c>
      <c r="BH251" s="167" t="str">
        <f t="shared" si="221"/>
        <v>-</v>
      </c>
      <c r="BI251" s="174" t="str">
        <f t="shared" si="222"/>
        <v>Afectat sau NU?</v>
      </c>
      <c r="BJ251" s="166" t="str">
        <f t="shared" si="223"/>
        <v>-</v>
      </c>
      <c r="BK251" s="169" t="str">
        <f t="shared" si="224"/>
        <v>-</v>
      </c>
      <c r="BL251" s="173" t="str">
        <f t="shared" si="225"/>
        <v>Afectat sau NU?</v>
      </c>
      <c r="BM251" s="166" t="str">
        <f t="shared" si="226"/>
        <v>-</v>
      </c>
      <c r="BN251" s="167" t="str">
        <f t="shared" si="227"/>
        <v>-</v>
      </c>
    </row>
    <row r="252" spans="1:68" ht="26.25" thickBot="1" x14ac:dyDescent="0.3">
      <c r="A252" s="66">
        <f t="shared" si="173"/>
        <v>237</v>
      </c>
      <c r="B252" s="456" t="s">
        <v>124</v>
      </c>
      <c r="C252" s="456" t="s">
        <v>85</v>
      </c>
      <c r="D252" s="580" t="s">
        <v>784</v>
      </c>
      <c r="E252" s="456">
        <v>138093</v>
      </c>
      <c r="F252" s="456" t="s">
        <v>785</v>
      </c>
      <c r="G252" s="456" t="s">
        <v>643</v>
      </c>
      <c r="H252" s="572">
        <v>359461</v>
      </c>
      <c r="I252" s="572">
        <v>698687</v>
      </c>
      <c r="J252" s="572">
        <v>359461</v>
      </c>
      <c r="K252" s="572">
        <v>698687</v>
      </c>
      <c r="L252" s="456" t="s">
        <v>124</v>
      </c>
      <c r="M252" s="456" t="s">
        <v>124</v>
      </c>
      <c r="N252" s="456" t="s">
        <v>648</v>
      </c>
      <c r="O252" s="456" t="s">
        <v>786</v>
      </c>
      <c r="P252" s="456" t="s">
        <v>124</v>
      </c>
      <c r="Q252" s="456" t="s">
        <v>124</v>
      </c>
      <c r="R252" s="456" t="s">
        <v>124</v>
      </c>
      <c r="S252" s="456" t="s">
        <v>124</v>
      </c>
      <c r="T252" s="456" t="s">
        <v>124</v>
      </c>
      <c r="U252" s="456" t="s">
        <v>1077</v>
      </c>
      <c r="V252" s="454" t="s">
        <v>786</v>
      </c>
      <c r="W252" s="605" t="s">
        <v>106</v>
      </c>
      <c r="X252" s="333"/>
      <c r="Y252" s="332"/>
      <c r="Z252" s="333"/>
      <c r="AA252" s="332"/>
      <c r="AB252" s="605" t="s">
        <v>91</v>
      </c>
      <c r="AC252" s="605"/>
      <c r="AD252" s="610"/>
      <c r="AE252" s="611"/>
      <c r="AF252" s="445"/>
      <c r="AG252" s="611"/>
      <c r="AH252" s="612"/>
      <c r="AI252" s="613"/>
      <c r="AJ252" s="445"/>
      <c r="AK252" s="611"/>
      <c r="AL252" s="614"/>
      <c r="AM252" s="501"/>
      <c r="AN252" s="390"/>
      <c r="AO252" s="565"/>
      <c r="AP252" s="633" t="s">
        <v>1053</v>
      </c>
      <c r="AQ252" s="116"/>
      <c r="AR252" s="165" t="str">
        <f t="shared" si="210"/>
        <v/>
      </c>
      <c r="AS252" s="166" t="str">
        <f t="shared" si="211"/>
        <v/>
      </c>
      <c r="AT252" s="167" t="str">
        <f t="shared" si="212"/>
        <v/>
      </c>
      <c r="AU252" s="168" t="str">
        <f t="shared" si="213"/>
        <v/>
      </c>
      <c r="AV252" s="166" t="str">
        <f t="shared" si="214"/>
        <v/>
      </c>
      <c r="AW252" s="169" t="str">
        <f t="shared" si="215"/>
        <v/>
      </c>
      <c r="AX252" s="165" t="str">
        <f t="shared" si="216"/>
        <v/>
      </c>
      <c r="AY252" s="166" t="str">
        <f t="shared" si="217"/>
        <v/>
      </c>
      <c r="AZ252" s="167" t="str">
        <f t="shared" si="218"/>
        <v/>
      </c>
      <c r="BA252" s="119"/>
      <c r="BF252" s="173" t="str">
        <f t="shared" si="219"/>
        <v>Afectat sau NU?</v>
      </c>
      <c r="BG252" s="166" t="str">
        <f t="shared" si="220"/>
        <v>-</v>
      </c>
      <c r="BH252" s="167" t="str">
        <f t="shared" si="221"/>
        <v>-</v>
      </c>
      <c r="BI252" s="174" t="str">
        <f t="shared" si="222"/>
        <v>Afectat sau NU?</v>
      </c>
      <c r="BJ252" s="166" t="str">
        <f t="shared" si="223"/>
        <v>-</v>
      </c>
      <c r="BK252" s="169" t="str">
        <f t="shared" si="224"/>
        <v>-</v>
      </c>
      <c r="BL252" s="173" t="str">
        <f t="shared" si="225"/>
        <v>Afectat sau NU?</v>
      </c>
      <c r="BM252" s="166" t="str">
        <f t="shared" si="226"/>
        <v>-</v>
      </c>
      <c r="BN252" s="167" t="str">
        <f t="shared" si="227"/>
        <v>-</v>
      </c>
    </row>
    <row r="253" spans="1:68" ht="89.25" x14ac:dyDescent="0.25">
      <c r="A253" s="134">
        <f t="shared" si="173"/>
        <v>238</v>
      </c>
      <c r="B253" s="440" t="s">
        <v>124</v>
      </c>
      <c r="C253" s="440" t="s">
        <v>85</v>
      </c>
      <c r="D253" s="473" t="s">
        <v>787</v>
      </c>
      <c r="E253" s="440">
        <v>151914</v>
      </c>
      <c r="F253" s="440" t="s">
        <v>460</v>
      </c>
      <c r="G253" s="440" t="s">
        <v>461</v>
      </c>
      <c r="H253" s="678">
        <v>543749.42000000004</v>
      </c>
      <c r="I253" s="678">
        <v>321212.49</v>
      </c>
      <c r="J253" s="678">
        <v>543275.22172774305</v>
      </c>
      <c r="K253" s="678">
        <v>310036.73</v>
      </c>
      <c r="L253" s="440" t="s">
        <v>124</v>
      </c>
      <c r="M253" s="440" t="s">
        <v>124</v>
      </c>
      <c r="N253" s="440" t="s">
        <v>462</v>
      </c>
      <c r="O253" s="440" t="s">
        <v>460</v>
      </c>
      <c r="P253" s="440" t="s">
        <v>124</v>
      </c>
      <c r="Q253" s="440" t="s">
        <v>124</v>
      </c>
      <c r="R253" s="440" t="s">
        <v>124</v>
      </c>
      <c r="S253" s="440" t="s">
        <v>124</v>
      </c>
      <c r="T253" s="440" t="s">
        <v>124</v>
      </c>
      <c r="U253" s="440" t="s">
        <v>1091</v>
      </c>
      <c r="V253" s="581" t="s">
        <v>454</v>
      </c>
      <c r="W253" s="427" t="s">
        <v>206</v>
      </c>
      <c r="X253" s="197"/>
      <c r="Y253" s="196"/>
      <c r="Z253" s="197"/>
      <c r="AA253" s="196"/>
      <c r="AB253" s="427" t="s">
        <v>97</v>
      </c>
      <c r="AC253" s="427"/>
      <c r="AD253" s="567"/>
      <c r="AE253" s="477"/>
      <c r="AF253" s="443"/>
      <c r="AG253" s="621"/>
      <c r="AH253" s="486"/>
      <c r="AI253" s="477"/>
      <c r="AJ253" s="443"/>
      <c r="AK253" s="621"/>
      <c r="AL253" s="496"/>
      <c r="AM253" s="286"/>
      <c r="AN253" s="281"/>
      <c r="AO253" s="622"/>
      <c r="AP253" s="560" t="s">
        <v>1054</v>
      </c>
      <c r="AQ253" s="116"/>
      <c r="AR253" s="160" t="str">
        <f t="shared" si="210"/>
        <v/>
      </c>
      <c r="AS253" s="161" t="str">
        <f t="shared" si="211"/>
        <v/>
      </c>
      <c r="AT253" s="162" t="str">
        <f t="shared" si="212"/>
        <v/>
      </c>
      <c r="AU253" s="163" t="str">
        <f t="shared" si="213"/>
        <v/>
      </c>
      <c r="AV253" s="161" t="str">
        <f t="shared" si="214"/>
        <v/>
      </c>
      <c r="AW253" s="164" t="str">
        <f t="shared" si="215"/>
        <v/>
      </c>
      <c r="AX253" s="160" t="str">
        <f t="shared" si="216"/>
        <v/>
      </c>
      <c r="AY253" s="161" t="str">
        <f t="shared" si="217"/>
        <v/>
      </c>
      <c r="AZ253" s="162" t="str">
        <f t="shared" si="218"/>
        <v/>
      </c>
      <c r="BA253" s="119"/>
      <c r="BF253" s="172" t="str">
        <f t="shared" si="219"/>
        <v>Afectat sau NU?</v>
      </c>
      <c r="BG253" s="161" t="str">
        <f t="shared" si="220"/>
        <v>-</v>
      </c>
      <c r="BH253" s="162" t="str">
        <f t="shared" si="221"/>
        <v>-</v>
      </c>
      <c r="BI253" s="677" t="str">
        <f t="shared" si="222"/>
        <v>Afectat sau NU?</v>
      </c>
      <c r="BJ253" s="161" t="str">
        <f t="shared" si="223"/>
        <v>-</v>
      </c>
      <c r="BK253" s="164" t="str">
        <f t="shared" si="224"/>
        <v>-</v>
      </c>
      <c r="BL253" s="172" t="str">
        <f t="shared" si="225"/>
        <v>Afectat sau NU?</v>
      </c>
      <c r="BM253" s="161" t="str">
        <f t="shared" si="226"/>
        <v>-</v>
      </c>
      <c r="BN253" s="162" t="str">
        <f t="shared" si="227"/>
        <v>-</v>
      </c>
    </row>
    <row r="254" spans="1:68" ht="26.25" thickBot="1" x14ac:dyDescent="0.3">
      <c r="A254" s="110">
        <f t="shared" si="173"/>
        <v>239</v>
      </c>
      <c r="B254" s="392" t="s">
        <v>124</v>
      </c>
      <c r="C254" s="392" t="s">
        <v>85</v>
      </c>
      <c r="D254" s="475" t="s">
        <v>787</v>
      </c>
      <c r="E254" s="392">
        <v>104234</v>
      </c>
      <c r="F254" s="392" t="s">
        <v>463</v>
      </c>
      <c r="G254" s="392" t="s">
        <v>166</v>
      </c>
      <c r="H254" s="393">
        <v>543749.42000000004</v>
      </c>
      <c r="I254" s="393">
        <v>321212.49</v>
      </c>
      <c r="J254" s="393">
        <v>543275.22172774305</v>
      </c>
      <c r="K254" s="393">
        <v>310036.73</v>
      </c>
      <c r="L254" s="392" t="s">
        <v>124</v>
      </c>
      <c r="M254" s="392" t="s">
        <v>124</v>
      </c>
      <c r="N254" s="392" t="s">
        <v>464</v>
      </c>
      <c r="O254" s="392" t="s">
        <v>465</v>
      </c>
      <c r="P254" s="392" t="s">
        <v>124</v>
      </c>
      <c r="Q254" s="392" t="s">
        <v>124</v>
      </c>
      <c r="R254" s="392" t="s">
        <v>124</v>
      </c>
      <c r="S254" s="392" t="s">
        <v>124</v>
      </c>
      <c r="T254" s="392" t="s">
        <v>124</v>
      </c>
      <c r="U254" s="392" t="s">
        <v>1090</v>
      </c>
      <c r="V254" s="548" t="s">
        <v>466</v>
      </c>
      <c r="W254" s="428" t="s">
        <v>206</v>
      </c>
      <c r="X254" s="213"/>
      <c r="Y254" s="212"/>
      <c r="Z254" s="213"/>
      <c r="AA254" s="212"/>
      <c r="AB254" s="428" t="s">
        <v>97</v>
      </c>
      <c r="AC254" s="428"/>
      <c r="AD254" s="569"/>
      <c r="AE254" s="615"/>
      <c r="AF254" s="438"/>
      <c r="AG254" s="615"/>
      <c r="AH254" s="616"/>
      <c r="AI254" s="617"/>
      <c r="AJ254" s="438"/>
      <c r="AK254" s="615"/>
      <c r="AL254" s="618"/>
      <c r="AM254" s="321"/>
      <c r="AN254" s="619"/>
      <c r="AO254" s="620"/>
      <c r="AP254" s="559" t="s">
        <v>1054</v>
      </c>
      <c r="AQ254" s="116"/>
      <c r="AR254" s="165" t="str">
        <f t="shared" si="210"/>
        <v/>
      </c>
      <c r="AS254" s="166" t="str">
        <f t="shared" si="211"/>
        <v/>
      </c>
      <c r="AT254" s="167" t="str">
        <f t="shared" si="212"/>
        <v/>
      </c>
      <c r="AU254" s="168" t="str">
        <f t="shared" si="213"/>
        <v/>
      </c>
      <c r="AV254" s="166" t="str">
        <f t="shared" si="214"/>
        <v/>
      </c>
      <c r="AW254" s="169" t="str">
        <f t="shared" si="215"/>
        <v/>
      </c>
      <c r="AX254" s="165" t="str">
        <f t="shared" si="216"/>
        <v/>
      </c>
      <c r="AY254" s="166" t="str">
        <f t="shared" si="217"/>
        <v/>
      </c>
      <c r="AZ254" s="167" t="str">
        <f t="shared" si="218"/>
        <v/>
      </c>
      <c r="BA254" s="119"/>
      <c r="BF254" s="173" t="str">
        <f t="shared" si="219"/>
        <v>Afectat sau NU?</v>
      </c>
      <c r="BG254" s="166" t="str">
        <f t="shared" si="220"/>
        <v>-</v>
      </c>
      <c r="BH254" s="167" t="str">
        <f t="shared" si="221"/>
        <v>-</v>
      </c>
      <c r="BI254" s="174" t="str">
        <f t="shared" si="222"/>
        <v>Afectat sau NU?</v>
      </c>
      <c r="BJ254" s="166" t="str">
        <f t="shared" si="223"/>
        <v>-</v>
      </c>
      <c r="BK254" s="169" t="str">
        <f t="shared" si="224"/>
        <v>-</v>
      </c>
      <c r="BL254" s="173" t="str">
        <f t="shared" si="225"/>
        <v>Afectat sau NU?</v>
      </c>
      <c r="BM254" s="166" t="str">
        <f t="shared" si="226"/>
        <v>-</v>
      </c>
      <c r="BN254" s="167" t="str">
        <f t="shared" si="227"/>
        <v>-</v>
      </c>
    </row>
    <row r="255" spans="1:68" ht="141" thickBot="1" x14ac:dyDescent="0.3">
      <c r="A255" s="66">
        <f t="shared" si="173"/>
        <v>240</v>
      </c>
      <c r="B255" s="460" t="s">
        <v>124</v>
      </c>
      <c r="C255" s="460" t="s">
        <v>85</v>
      </c>
      <c r="D255" s="576" t="s">
        <v>788</v>
      </c>
      <c r="E255" s="460">
        <v>403</v>
      </c>
      <c r="F255" s="460" t="s">
        <v>789</v>
      </c>
      <c r="G255" s="460" t="s">
        <v>790</v>
      </c>
      <c r="H255" s="582">
        <v>580043</v>
      </c>
      <c r="I255" s="582">
        <v>331376</v>
      </c>
      <c r="J255" s="582">
        <v>580043</v>
      </c>
      <c r="K255" s="582">
        <v>331376</v>
      </c>
      <c r="L255" s="460" t="s">
        <v>124</v>
      </c>
      <c r="M255" s="460" t="s">
        <v>124</v>
      </c>
      <c r="N255" s="460" t="s">
        <v>791</v>
      </c>
      <c r="O255" s="460" t="s">
        <v>792</v>
      </c>
      <c r="P255" s="460" t="s">
        <v>124</v>
      </c>
      <c r="Q255" s="460" t="s">
        <v>124</v>
      </c>
      <c r="R255" s="460" t="s">
        <v>124</v>
      </c>
      <c r="S255" s="460" t="s">
        <v>124</v>
      </c>
      <c r="T255" s="460" t="s">
        <v>124</v>
      </c>
      <c r="U255" s="460" t="s">
        <v>1085</v>
      </c>
      <c r="V255" s="581" t="s">
        <v>415</v>
      </c>
      <c r="W255" s="606" t="s">
        <v>106</v>
      </c>
      <c r="X255" s="397"/>
      <c r="Y255" s="398"/>
      <c r="Z255" s="397"/>
      <c r="AA255" s="398"/>
      <c r="AB255" s="606" t="s">
        <v>97</v>
      </c>
      <c r="AC255" s="606"/>
      <c r="AD255" s="607"/>
      <c r="AE255" s="611"/>
      <c r="AF255" s="445"/>
      <c r="AG255" s="611"/>
      <c r="AH255" s="612"/>
      <c r="AI255" s="613"/>
      <c r="AJ255" s="445"/>
      <c r="AK255" s="611"/>
      <c r="AL255" s="614"/>
      <c r="AM255" s="501"/>
      <c r="AN255" s="390"/>
      <c r="AO255" s="565"/>
      <c r="AP255" s="633" t="s">
        <v>1054</v>
      </c>
      <c r="AQ255" s="116"/>
      <c r="AR255" s="165" t="str">
        <f t="shared" si="210"/>
        <v/>
      </c>
      <c r="AS255" s="166" t="str">
        <f t="shared" si="211"/>
        <v/>
      </c>
      <c r="AT255" s="167" t="str">
        <f t="shared" si="212"/>
        <v/>
      </c>
      <c r="AU255" s="168" t="str">
        <f t="shared" si="213"/>
        <v/>
      </c>
      <c r="AV255" s="166" t="str">
        <f t="shared" si="214"/>
        <v/>
      </c>
      <c r="AW255" s="169" t="str">
        <f t="shared" si="215"/>
        <v/>
      </c>
      <c r="AX255" s="165" t="str">
        <f t="shared" si="216"/>
        <v/>
      </c>
      <c r="AY255" s="166" t="str">
        <f t="shared" si="217"/>
        <v/>
      </c>
      <c r="AZ255" s="167" t="str">
        <f t="shared" si="218"/>
        <v/>
      </c>
      <c r="BA255" s="119"/>
      <c r="BF255" s="173" t="str">
        <f t="shared" si="219"/>
        <v>Afectat sau NU?</v>
      </c>
      <c r="BG255" s="166" t="str">
        <f t="shared" si="220"/>
        <v>-</v>
      </c>
      <c r="BH255" s="167" t="str">
        <f t="shared" si="221"/>
        <v>-</v>
      </c>
      <c r="BI255" s="174" t="str">
        <f t="shared" si="222"/>
        <v>Afectat sau NU?</v>
      </c>
      <c r="BJ255" s="166" t="str">
        <f t="shared" si="223"/>
        <v>-</v>
      </c>
      <c r="BK255" s="169" t="str">
        <f t="shared" si="224"/>
        <v>-</v>
      </c>
      <c r="BL255" s="173" t="str">
        <f t="shared" si="225"/>
        <v>Afectat sau NU?</v>
      </c>
      <c r="BM255" s="166" t="str">
        <f t="shared" si="226"/>
        <v>-</v>
      </c>
      <c r="BN255" s="167" t="str">
        <f t="shared" si="227"/>
        <v>-</v>
      </c>
    </row>
    <row r="256" spans="1:68" ht="141" thickBot="1" x14ac:dyDescent="0.3">
      <c r="A256" s="134">
        <f t="shared" si="173"/>
        <v>241</v>
      </c>
      <c r="B256" s="440" t="s">
        <v>124</v>
      </c>
      <c r="C256" s="440" t="s">
        <v>85</v>
      </c>
      <c r="D256" s="473" t="s">
        <v>793</v>
      </c>
      <c r="E256" s="440">
        <v>105589</v>
      </c>
      <c r="F256" s="440" t="s">
        <v>794</v>
      </c>
      <c r="G256" s="440" t="s">
        <v>172</v>
      </c>
      <c r="H256" s="678">
        <v>582231.01</v>
      </c>
      <c r="I256" s="678">
        <v>338981.56</v>
      </c>
      <c r="J256" s="678">
        <v>596615.69999999995</v>
      </c>
      <c r="K256" s="678">
        <v>334108.88</v>
      </c>
      <c r="L256" s="440" t="s">
        <v>124</v>
      </c>
      <c r="M256" s="440" t="s">
        <v>124</v>
      </c>
      <c r="N256" s="440" t="s">
        <v>795</v>
      </c>
      <c r="O256" s="440" t="s">
        <v>796</v>
      </c>
      <c r="P256" s="440" t="s">
        <v>124</v>
      </c>
      <c r="Q256" s="440" t="s">
        <v>124</v>
      </c>
      <c r="R256" s="440" t="s">
        <v>124</v>
      </c>
      <c r="S256" s="440" t="s">
        <v>124</v>
      </c>
      <c r="T256" s="440" t="s">
        <v>124</v>
      </c>
      <c r="U256" s="440" t="s">
        <v>1085</v>
      </c>
      <c r="V256" s="545" t="s">
        <v>415</v>
      </c>
      <c r="W256" s="601" t="s">
        <v>106</v>
      </c>
      <c r="X256" s="602"/>
      <c r="Y256" s="603"/>
      <c r="Z256" s="602"/>
      <c r="AA256" s="603"/>
      <c r="AB256" s="601" t="s">
        <v>97</v>
      </c>
      <c r="AC256" s="601"/>
      <c r="AD256" s="608"/>
      <c r="AE256" s="477"/>
      <c r="AF256" s="443"/>
      <c r="AG256" s="621"/>
      <c r="AH256" s="486"/>
      <c r="AI256" s="477"/>
      <c r="AJ256" s="443"/>
      <c r="AK256" s="621"/>
      <c r="AL256" s="496"/>
      <c r="AM256" s="286"/>
      <c r="AN256" s="281"/>
      <c r="AO256" s="622"/>
      <c r="AP256" s="560" t="s">
        <v>1054</v>
      </c>
      <c r="AQ256" s="116"/>
      <c r="AR256" s="160" t="str">
        <f t="shared" si="210"/>
        <v/>
      </c>
      <c r="AS256" s="161" t="str">
        <f t="shared" si="211"/>
        <v/>
      </c>
      <c r="AT256" s="162" t="str">
        <f t="shared" si="212"/>
        <v/>
      </c>
      <c r="AU256" s="163" t="str">
        <f t="shared" si="213"/>
        <v/>
      </c>
      <c r="AV256" s="161" t="str">
        <f t="shared" si="214"/>
        <v/>
      </c>
      <c r="AW256" s="164" t="str">
        <f t="shared" si="215"/>
        <v/>
      </c>
      <c r="AX256" s="160" t="str">
        <f t="shared" si="216"/>
        <v/>
      </c>
      <c r="AY256" s="161" t="str">
        <f t="shared" si="217"/>
        <v/>
      </c>
      <c r="AZ256" s="162" t="str">
        <f t="shared" si="218"/>
        <v/>
      </c>
      <c r="BA256" s="119"/>
      <c r="BF256" s="172" t="str">
        <f t="shared" si="219"/>
        <v>Afectat sau NU?</v>
      </c>
      <c r="BG256" s="161" t="str">
        <f t="shared" si="220"/>
        <v>-</v>
      </c>
      <c r="BH256" s="162" t="str">
        <f t="shared" si="221"/>
        <v>-</v>
      </c>
      <c r="BI256" s="677" t="str">
        <f t="shared" si="222"/>
        <v>Afectat sau NU?</v>
      </c>
      <c r="BJ256" s="161" t="str">
        <f t="shared" si="223"/>
        <v>-</v>
      </c>
      <c r="BK256" s="164" t="str">
        <f t="shared" si="224"/>
        <v>-</v>
      </c>
      <c r="BL256" s="172" t="str">
        <f t="shared" si="225"/>
        <v>Afectat sau NU?</v>
      </c>
      <c r="BM256" s="161" t="str">
        <f t="shared" si="226"/>
        <v>-</v>
      </c>
      <c r="BN256" s="162" t="str">
        <f t="shared" si="227"/>
        <v>-</v>
      </c>
    </row>
    <row r="257" spans="1:66" ht="102.75" thickBot="1" x14ac:dyDescent="0.3">
      <c r="A257" s="110">
        <f t="shared" si="173"/>
        <v>242</v>
      </c>
      <c r="B257" s="392" t="s">
        <v>124</v>
      </c>
      <c r="C257" s="392" t="s">
        <v>85</v>
      </c>
      <c r="D257" s="475" t="s">
        <v>793</v>
      </c>
      <c r="E257" s="392">
        <v>105589</v>
      </c>
      <c r="F257" s="392" t="s">
        <v>794</v>
      </c>
      <c r="G257" s="392" t="s">
        <v>172</v>
      </c>
      <c r="H257" s="393">
        <v>582231.01</v>
      </c>
      <c r="I257" s="393">
        <v>338981.56</v>
      </c>
      <c r="J257" s="393">
        <v>596615.69999999995</v>
      </c>
      <c r="K257" s="393">
        <v>334108.88</v>
      </c>
      <c r="L257" s="392" t="s">
        <v>124</v>
      </c>
      <c r="M257" s="392" t="s">
        <v>124</v>
      </c>
      <c r="N257" s="392" t="s">
        <v>797</v>
      </c>
      <c r="O257" s="392" t="s">
        <v>798</v>
      </c>
      <c r="P257" s="392" t="s">
        <v>124</v>
      </c>
      <c r="Q257" s="392" t="s">
        <v>124</v>
      </c>
      <c r="R257" s="392" t="s">
        <v>124</v>
      </c>
      <c r="S257" s="392" t="s">
        <v>124</v>
      </c>
      <c r="T257" s="392" t="s">
        <v>124</v>
      </c>
      <c r="U257" s="67" t="s">
        <v>1086</v>
      </c>
      <c r="V257" s="548" t="s">
        <v>454</v>
      </c>
      <c r="W257" s="428" t="s">
        <v>106</v>
      </c>
      <c r="X257" s="213"/>
      <c r="Y257" s="212"/>
      <c r="Z257" s="213"/>
      <c r="AA257" s="212"/>
      <c r="AB257" s="428" t="s">
        <v>97</v>
      </c>
      <c r="AC257" s="428"/>
      <c r="AD257" s="569"/>
      <c r="AE257" s="615"/>
      <c r="AF257" s="438"/>
      <c r="AG257" s="615"/>
      <c r="AH257" s="616"/>
      <c r="AI257" s="617"/>
      <c r="AJ257" s="438"/>
      <c r="AK257" s="615"/>
      <c r="AL257" s="618"/>
      <c r="AM257" s="321"/>
      <c r="AN257" s="619"/>
      <c r="AO257" s="620"/>
      <c r="AP257" s="559" t="s">
        <v>1054</v>
      </c>
      <c r="AQ257" s="116"/>
      <c r="AR257" s="165" t="str">
        <f t="shared" si="210"/>
        <v/>
      </c>
      <c r="AS257" s="166" t="str">
        <f t="shared" si="211"/>
        <v/>
      </c>
      <c r="AT257" s="167" t="str">
        <f t="shared" si="212"/>
        <v/>
      </c>
      <c r="AU257" s="168" t="str">
        <f t="shared" si="213"/>
        <v/>
      </c>
      <c r="AV257" s="166" t="str">
        <f t="shared" si="214"/>
        <v/>
      </c>
      <c r="AW257" s="169" t="str">
        <f t="shared" si="215"/>
        <v/>
      </c>
      <c r="AX257" s="165" t="str">
        <f t="shared" si="216"/>
        <v/>
      </c>
      <c r="AY257" s="166" t="str">
        <f t="shared" si="217"/>
        <v/>
      </c>
      <c r="AZ257" s="167" t="str">
        <f t="shared" si="218"/>
        <v/>
      </c>
      <c r="BA257" s="119"/>
      <c r="BF257" s="173" t="str">
        <f t="shared" si="219"/>
        <v>Afectat sau NU?</v>
      </c>
      <c r="BG257" s="166" t="str">
        <f t="shared" si="220"/>
        <v>-</v>
      </c>
      <c r="BH257" s="167" t="str">
        <f t="shared" si="221"/>
        <v>-</v>
      </c>
      <c r="BI257" s="174" t="str">
        <f t="shared" si="222"/>
        <v>Afectat sau NU?</v>
      </c>
      <c r="BJ257" s="166" t="str">
        <f t="shared" si="223"/>
        <v>-</v>
      </c>
      <c r="BK257" s="169" t="str">
        <f t="shared" si="224"/>
        <v>-</v>
      </c>
      <c r="BL257" s="173" t="str">
        <f t="shared" si="225"/>
        <v>Afectat sau NU?</v>
      </c>
      <c r="BM257" s="166" t="str">
        <f t="shared" si="226"/>
        <v>-</v>
      </c>
      <c r="BN257" s="167" t="str">
        <f t="shared" si="227"/>
        <v>-</v>
      </c>
    </row>
    <row r="258" spans="1:66" ht="141" thickBot="1" x14ac:dyDescent="0.3">
      <c r="A258" s="66">
        <f t="shared" si="173"/>
        <v>243</v>
      </c>
      <c r="B258" s="460" t="s">
        <v>124</v>
      </c>
      <c r="C258" s="460" t="s">
        <v>85</v>
      </c>
      <c r="D258" s="576" t="s">
        <v>799</v>
      </c>
      <c r="E258" s="460">
        <v>403</v>
      </c>
      <c r="F258" s="460" t="s">
        <v>97</v>
      </c>
      <c r="G258" s="460" t="s">
        <v>790</v>
      </c>
      <c r="H258" s="582">
        <v>577631</v>
      </c>
      <c r="I258" s="582">
        <v>325149</v>
      </c>
      <c r="J258" s="582">
        <v>577631</v>
      </c>
      <c r="K258" s="582">
        <v>325149</v>
      </c>
      <c r="L258" s="460" t="s">
        <v>124</v>
      </c>
      <c r="M258" s="460" t="s">
        <v>124</v>
      </c>
      <c r="N258" s="460" t="s">
        <v>800</v>
      </c>
      <c r="O258" s="460" t="s">
        <v>801</v>
      </c>
      <c r="P258" s="460" t="s">
        <v>124</v>
      </c>
      <c r="Q258" s="460" t="s">
        <v>124</v>
      </c>
      <c r="R258" s="460" t="s">
        <v>124</v>
      </c>
      <c r="S258" s="460" t="s">
        <v>124</v>
      </c>
      <c r="T258" s="460" t="s">
        <v>124</v>
      </c>
      <c r="U258" s="102" t="s">
        <v>1085</v>
      </c>
      <c r="V258" s="581" t="s">
        <v>415</v>
      </c>
      <c r="W258" s="606" t="s">
        <v>106</v>
      </c>
      <c r="X258" s="397"/>
      <c r="Y258" s="398"/>
      <c r="Z258" s="397"/>
      <c r="AA258" s="398"/>
      <c r="AB258" s="606" t="s">
        <v>97</v>
      </c>
      <c r="AC258" s="606"/>
      <c r="AD258" s="607"/>
      <c r="AE258" s="611"/>
      <c r="AF258" s="445"/>
      <c r="AG258" s="611"/>
      <c r="AH258" s="612"/>
      <c r="AI258" s="613"/>
      <c r="AJ258" s="445"/>
      <c r="AK258" s="611"/>
      <c r="AL258" s="614"/>
      <c r="AM258" s="501"/>
      <c r="AN258" s="390"/>
      <c r="AO258" s="565"/>
      <c r="AP258" s="633" t="s">
        <v>1054</v>
      </c>
      <c r="AQ258" s="116"/>
      <c r="AR258" s="165" t="str">
        <f t="shared" si="210"/>
        <v/>
      </c>
      <c r="AS258" s="166" t="str">
        <f t="shared" si="211"/>
        <v/>
      </c>
      <c r="AT258" s="167" t="str">
        <f t="shared" si="212"/>
        <v/>
      </c>
      <c r="AU258" s="168" t="str">
        <f t="shared" si="213"/>
        <v/>
      </c>
      <c r="AV258" s="166" t="str">
        <f t="shared" si="214"/>
        <v/>
      </c>
      <c r="AW258" s="169" t="str">
        <f t="shared" si="215"/>
        <v/>
      </c>
      <c r="AX258" s="165" t="str">
        <f t="shared" si="216"/>
        <v/>
      </c>
      <c r="AY258" s="166" t="str">
        <f t="shared" si="217"/>
        <v/>
      </c>
      <c r="AZ258" s="167" t="str">
        <f t="shared" si="218"/>
        <v/>
      </c>
      <c r="BA258" s="119"/>
      <c r="BF258" s="173" t="str">
        <f t="shared" si="219"/>
        <v>Afectat sau NU?</v>
      </c>
      <c r="BG258" s="166" t="str">
        <f t="shared" si="220"/>
        <v>-</v>
      </c>
      <c r="BH258" s="167" t="str">
        <f t="shared" si="221"/>
        <v>-</v>
      </c>
      <c r="BI258" s="174" t="str">
        <f t="shared" si="222"/>
        <v>Afectat sau NU?</v>
      </c>
      <c r="BJ258" s="166" t="str">
        <f t="shared" si="223"/>
        <v>-</v>
      </c>
      <c r="BK258" s="169" t="str">
        <f t="shared" si="224"/>
        <v>-</v>
      </c>
      <c r="BL258" s="173" t="str">
        <f t="shared" si="225"/>
        <v>Afectat sau NU?</v>
      </c>
      <c r="BM258" s="166" t="str">
        <f t="shared" si="226"/>
        <v>-</v>
      </c>
      <c r="BN258" s="167" t="str">
        <f t="shared" si="227"/>
        <v>-</v>
      </c>
    </row>
    <row r="259" spans="1:66" ht="141" thickBot="1" x14ac:dyDescent="0.3">
      <c r="A259" s="66">
        <f t="shared" si="173"/>
        <v>244</v>
      </c>
      <c r="B259" s="456" t="s">
        <v>124</v>
      </c>
      <c r="C259" s="456" t="s">
        <v>85</v>
      </c>
      <c r="D259" s="580" t="s">
        <v>802</v>
      </c>
      <c r="E259" s="456">
        <v>179418</v>
      </c>
      <c r="F259" s="456" t="s">
        <v>358</v>
      </c>
      <c r="G259" s="456" t="s">
        <v>172</v>
      </c>
      <c r="H259" s="572">
        <v>583339.9</v>
      </c>
      <c r="I259" s="572">
        <v>319846.43</v>
      </c>
      <c r="J259" s="572">
        <v>583339.9</v>
      </c>
      <c r="K259" s="572">
        <v>319846.43</v>
      </c>
      <c r="L259" s="456" t="s">
        <v>124</v>
      </c>
      <c r="M259" s="456" t="s">
        <v>124</v>
      </c>
      <c r="N259" s="456" t="s">
        <v>344</v>
      </c>
      <c r="O259" s="456" t="s">
        <v>356</v>
      </c>
      <c r="P259" s="456" t="s">
        <v>124</v>
      </c>
      <c r="Q259" s="456" t="s">
        <v>124</v>
      </c>
      <c r="R259" s="456" t="s">
        <v>124</v>
      </c>
      <c r="S259" s="456" t="s">
        <v>124</v>
      </c>
      <c r="T259" s="456" t="s">
        <v>124</v>
      </c>
      <c r="U259" s="434" t="s">
        <v>1085</v>
      </c>
      <c r="V259" s="573" t="s">
        <v>415</v>
      </c>
      <c r="W259" s="606" t="s">
        <v>106</v>
      </c>
      <c r="X259" s="397"/>
      <c r="Y259" s="398"/>
      <c r="Z259" s="397"/>
      <c r="AA259" s="398"/>
      <c r="AB259" s="606" t="s">
        <v>97</v>
      </c>
      <c r="AC259" s="606"/>
      <c r="AD259" s="607"/>
      <c r="AE259" s="611"/>
      <c r="AF259" s="445"/>
      <c r="AG259" s="611"/>
      <c r="AH259" s="612"/>
      <c r="AI259" s="613"/>
      <c r="AJ259" s="445"/>
      <c r="AK259" s="611"/>
      <c r="AL259" s="614"/>
      <c r="AM259" s="501"/>
      <c r="AN259" s="390"/>
      <c r="AO259" s="565"/>
      <c r="AP259" s="633" t="s">
        <v>1054</v>
      </c>
      <c r="AQ259" s="116"/>
      <c r="AR259" s="165" t="str">
        <f t="shared" si="210"/>
        <v/>
      </c>
      <c r="AS259" s="166" t="str">
        <f t="shared" si="211"/>
        <v/>
      </c>
      <c r="AT259" s="167" t="str">
        <f t="shared" si="212"/>
        <v/>
      </c>
      <c r="AU259" s="168" t="str">
        <f t="shared" si="213"/>
        <v/>
      </c>
      <c r="AV259" s="166" t="str">
        <f t="shared" si="214"/>
        <v/>
      </c>
      <c r="AW259" s="169" t="str">
        <f t="shared" si="215"/>
        <v/>
      </c>
      <c r="AX259" s="165" t="str">
        <f t="shared" si="216"/>
        <v/>
      </c>
      <c r="AY259" s="166" t="str">
        <f t="shared" si="217"/>
        <v/>
      </c>
      <c r="AZ259" s="167" t="str">
        <f t="shared" si="218"/>
        <v/>
      </c>
      <c r="BA259" s="119"/>
      <c r="BF259" s="173" t="str">
        <f t="shared" si="219"/>
        <v>Afectat sau NU?</v>
      </c>
      <c r="BG259" s="166" t="str">
        <f t="shared" si="220"/>
        <v>-</v>
      </c>
      <c r="BH259" s="167" t="str">
        <f t="shared" si="221"/>
        <v>-</v>
      </c>
      <c r="BI259" s="174" t="str">
        <f t="shared" si="222"/>
        <v>Afectat sau NU?</v>
      </c>
      <c r="BJ259" s="166" t="str">
        <f t="shared" si="223"/>
        <v>-</v>
      </c>
      <c r="BK259" s="169" t="str">
        <f t="shared" si="224"/>
        <v>-</v>
      </c>
      <c r="BL259" s="173" t="str">
        <f t="shared" si="225"/>
        <v>Afectat sau NU?</v>
      </c>
      <c r="BM259" s="166" t="str">
        <f t="shared" si="226"/>
        <v>-</v>
      </c>
      <c r="BN259" s="167" t="str">
        <f t="shared" si="227"/>
        <v>-</v>
      </c>
    </row>
    <row r="260" spans="1:66" ht="141" thickBot="1" x14ac:dyDescent="0.3">
      <c r="A260" s="66">
        <f t="shared" si="173"/>
        <v>245</v>
      </c>
      <c r="B260" s="456" t="s">
        <v>124</v>
      </c>
      <c r="C260" s="456" t="s">
        <v>85</v>
      </c>
      <c r="D260" s="580" t="s">
        <v>803</v>
      </c>
      <c r="E260" s="456">
        <v>403</v>
      </c>
      <c r="F260" s="456" t="s">
        <v>97</v>
      </c>
      <c r="G260" s="456" t="s">
        <v>790</v>
      </c>
      <c r="H260" s="572">
        <v>594983</v>
      </c>
      <c r="I260" s="572">
        <v>325102</v>
      </c>
      <c r="J260" s="572">
        <v>594983</v>
      </c>
      <c r="K260" s="572">
        <v>325102</v>
      </c>
      <c r="L260" s="456" t="s">
        <v>124</v>
      </c>
      <c r="M260" s="456" t="s">
        <v>124</v>
      </c>
      <c r="N260" s="456" t="s">
        <v>804</v>
      </c>
      <c r="O260" s="456" t="s">
        <v>805</v>
      </c>
      <c r="P260" s="456" t="s">
        <v>124</v>
      </c>
      <c r="Q260" s="456" t="s">
        <v>124</v>
      </c>
      <c r="R260" s="456" t="s">
        <v>124</v>
      </c>
      <c r="S260" s="456" t="s">
        <v>124</v>
      </c>
      <c r="T260" s="456" t="s">
        <v>124</v>
      </c>
      <c r="U260" s="102" t="s">
        <v>1085</v>
      </c>
      <c r="V260" s="573" t="s">
        <v>415</v>
      </c>
      <c r="W260" s="606" t="s">
        <v>106</v>
      </c>
      <c r="X260" s="397"/>
      <c r="Y260" s="398"/>
      <c r="Z260" s="397"/>
      <c r="AA260" s="398"/>
      <c r="AB260" s="606" t="s">
        <v>97</v>
      </c>
      <c r="AC260" s="606"/>
      <c r="AD260" s="607"/>
      <c r="AE260" s="611"/>
      <c r="AF260" s="445"/>
      <c r="AG260" s="611"/>
      <c r="AH260" s="612"/>
      <c r="AI260" s="613"/>
      <c r="AJ260" s="445"/>
      <c r="AK260" s="611"/>
      <c r="AL260" s="614"/>
      <c r="AM260" s="501"/>
      <c r="AN260" s="390"/>
      <c r="AO260" s="565"/>
      <c r="AP260" s="633" t="s">
        <v>1054</v>
      </c>
      <c r="AQ260" s="116"/>
      <c r="AR260" s="165" t="str">
        <f t="shared" si="210"/>
        <v/>
      </c>
      <c r="AS260" s="166" t="str">
        <f t="shared" si="211"/>
        <v/>
      </c>
      <c r="AT260" s="167" t="str">
        <f t="shared" si="212"/>
        <v/>
      </c>
      <c r="AU260" s="168" t="str">
        <f t="shared" si="213"/>
        <v/>
      </c>
      <c r="AV260" s="166" t="str">
        <f t="shared" si="214"/>
        <v/>
      </c>
      <c r="AW260" s="169" t="str">
        <f t="shared" si="215"/>
        <v/>
      </c>
      <c r="AX260" s="165" t="str">
        <f t="shared" si="216"/>
        <v/>
      </c>
      <c r="AY260" s="166" t="str">
        <f t="shared" si="217"/>
        <v/>
      </c>
      <c r="AZ260" s="167" t="str">
        <f t="shared" si="218"/>
        <v/>
      </c>
      <c r="BA260" s="119"/>
      <c r="BF260" s="173" t="str">
        <f t="shared" si="219"/>
        <v>Afectat sau NU?</v>
      </c>
      <c r="BG260" s="166" t="str">
        <f t="shared" si="220"/>
        <v>-</v>
      </c>
      <c r="BH260" s="167" t="str">
        <f t="shared" si="221"/>
        <v>-</v>
      </c>
      <c r="BI260" s="174" t="str">
        <f t="shared" si="222"/>
        <v>Afectat sau NU?</v>
      </c>
      <c r="BJ260" s="166" t="str">
        <f t="shared" si="223"/>
        <v>-</v>
      </c>
      <c r="BK260" s="169" t="str">
        <f t="shared" si="224"/>
        <v>-</v>
      </c>
      <c r="BL260" s="173" t="str">
        <f t="shared" si="225"/>
        <v>Afectat sau NU?</v>
      </c>
      <c r="BM260" s="166" t="str">
        <f t="shared" si="226"/>
        <v>-</v>
      </c>
      <c r="BN260" s="167" t="str">
        <f t="shared" si="227"/>
        <v>-</v>
      </c>
    </row>
    <row r="261" spans="1:66" ht="141" thickBot="1" x14ac:dyDescent="0.3">
      <c r="A261" s="66">
        <f t="shared" si="173"/>
        <v>246</v>
      </c>
      <c r="B261" s="456" t="s">
        <v>124</v>
      </c>
      <c r="C261" s="456" t="s">
        <v>85</v>
      </c>
      <c r="D261" s="580" t="s">
        <v>806</v>
      </c>
      <c r="E261" s="456">
        <v>67265</v>
      </c>
      <c r="F261" s="456" t="s">
        <v>430</v>
      </c>
      <c r="G261" s="456" t="s">
        <v>161</v>
      </c>
      <c r="H261" s="572">
        <v>561830.12</v>
      </c>
      <c r="I261" s="572">
        <v>373144.01</v>
      </c>
      <c r="J261" s="572">
        <v>567501.55000000005</v>
      </c>
      <c r="K261" s="572">
        <v>372878.02</v>
      </c>
      <c r="L261" s="456" t="s">
        <v>124</v>
      </c>
      <c r="M261" s="456" t="s">
        <v>124</v>
      </c>
      <c r="N261" s="456" t="s">
        <v>431</v>
      </c>
      <c r="O261" s="456" t="s">
        <v>430</v>
      </c>
      <c r="P261" s="456" t="s">
        <v>124</v>
      </c>
      <c r="Q261" s="456" t="s">
        <v>124</v>
      </c>
      <c r="R261" s="456" t="s">
        <v>124</v>
      </c>
      <c r="S261" s="456" t="s">
        <v>124</v>
      </c>
      <c r="T261" s="456" t="s">
        <v>124</v>
      </c>
      <c r="U261" s="460" t="s">
        <v>1085</v>
      </c>
      <c r="V261" s="573" t="s">
        <v>415</v>
      </c>
      <c r="W261" s="606" t="s">
        <v>120</v>
      </c>
      <c r="X261" s="397"/>
      <c r="Y261" s="398"/>
      <c r="Z261" s="397"/>
      <c r="AA261" s="398"/>
      <c r="AB261" s="606" t="s">
        <v>97</v>
      </c>
      <c r="AC261" s="606"/>
      <c r="AD261" s="607"/>
      <c r="AE261" s="611"/>
      <c r="AF261" s="445"/>
      <c r="AG261" s="611"/>
      <c r="AH261" s="612"/>
      <c r="AI261" s="613"/>
      <c r="AJ261" s="445"/>
      <c r="AK261" s="611"/>
      <c r="AL261" s="614"/>
      <c r="AM261" s="501"/>
      <c r="AN261" s="390"/>
      <c r="AO261" s="565"/>
      <c r="AP261" s="633" t="s">
        <v>1054</v>
      </c>
      <c r="AQ261" s="116"/>
      <c r="AR261" s="165" t="str">
        <f t="shared" si="210"/>
        <v/>
      </c>
      <c r="AS261" s="166" t="str">
        <f t="shared" si="211"/>
        <v/>
      </c>
      <c r="AT261" s="167" t="str">
        <f t="shared" si="212"/>
        <v/>
      </c>
      <c r="AU261" s="168" t="str">
        <f t="shared" si="213"/>
        <v/>
      </c>
      <c r="AV261" s="166" t="str">
        <f t="shared" si="214"/>
        <v/>
      </c>
      <c r="AW261" s="169" t="str">
        <f t="shared" si="215"/>
        <v/>
      </c>
      <c r="AX261" s="165" t="str">
        <f t="shared" si="216"/>
        <v/>
      </c>
      <c r="AY261" s="166" t="str">
        <f t="shared" si="217"/>
        <v/>
      </c>
      <c r="AZ261" s="167" t="str">
        <f t="shared" si="218"/>
        <v/>
      </c>
      <c r="BA261" s="119"/>
      <c r="BF261" s="173" t="str">
        <f t="shared" si="219"/>
        <v>Afectat sau NU?</v>
      </c>
      <c r="BG261" s="166" t="str">
        <f t="shared" si="220"/>
        <v>-</v>
      </c>
      <c r="BH261" s="167" t="str">
        <f t="shared" si="221"/>
        <v>-</v>
      </c>
      <c r="BI261" s="174" t="str">
        <f t="shared" si="222"/>
        <v>Afectat sau NU?</v>
      </c>
      <c r="BJ261" s="166" t="str">
        <f t="shared" si="223"/>
        <v>-</v>
      </c>
      <c r="BK261" s="169" t="str">
        <f t="shared" si="224"/>
        <v>-</v>
      </c>
      <c r="BL261" s="173" t="str">
        <f t="shared" si="225"/>
        <v>Afectat sau NU?</v>
      </c>
      <c r="BM261" s="166" t="str">
        <f t="shared" si="226"/>
        <v>-</v>
      </c>
      <c r="BN261" s="167" t="str">
        <f t="shared" si="227"/>
        <v>-</v>
      </c>
    </row>
    <row r="262" spans="1:66" ht="26.25" thickBot="1" x14ac:dyDescent="0.3">
      <c r="A262" s="66">
        <f t="shared" si="173"/>
        <v>247</v>
      </c>
      <c r="B262" s="456" t="s">
        <v>124</v>
      </c>
      <c r="C262" s="456" t="s">
        <v>85</v>
      </c>
      <c r="D262" s="580" t="s">
        <v>807</v>
      </c>
      <c r="E262" s="456">
        <v>130758</v>
      </c>
      <c r="F262" s="456" t="s">
        <v>808</v>
      </c>
      <c r="G262" s="456" t="s">
        <v>193</v>
      </c>
      <c r="H262" s="572">
        <v>578965</v>
      </c>
      <c r="I262" s="572">
        <v>376016</v>
      </c>
      <c r="J262" s="572">
        <v>578965</v>
      </c>
      <c r="K262" s="572">
        <v>376016</v>
      </c>
      <c r="L262" s="456" t="s">
        <v>124</v>
      </c>
      <c r="M262" s="456" t="s">
        <v>124</v>
      </c>
      <c r="N262" s="456" t="s">
        <v>809</v>
      </c>
      <c r="O262" s="456" t="s">
        <v>810</v>
      </c>
      <c r="P262" s="456" t="s">
        <v>124</v>
      </c>
      <c r="Q262" s="456" t="s">
        <v>124</v>
      </c>
      <c r="R262" s="456" t="s">
        <v>124</v>
      </c>
      <c r="S262" s="456" t="s">
        <v>124</v>
      </c>
      <c r="T262" s="456" t="s">
        <v>124</v>
      </c>
      <c r="U262" s="456" t="s">
        <v>1087</v>
      </c>
      <c r="V262" s="573" t="s">
        <v>811</v>
      </c>
      <c r="W262" s="606" t="s">
        <v>204</v>
      </c>
      <c r="X262" s="397"/>
      <c r="Y262" s="398"/>
      <c r="Z262" s="397"/>
      <c r="AA262" s="398"/>
      <c r="AB262" s="606" t="s">
        <v>97</v>
      </c>
      <c r="AC262" s="606"/>
      <c r="AD262" s="607"/>
      <c r="AE262" s="611"/>
      <c r="AF262" s="445"/>
      <c r="AG262" s="611"/>
      <c r="AH262" s="612"/>
      <c r="AI262" s="613"/>
      <c r="AJ262" s="445"/>
      <c r="AK262" s="611"/>
      <c r="AL262" s="614"/>
      <c r="AM262" s="501"/>
      <c r="AN262" s="390"/>
      <c r="AO262" s="565"/>
      <c r="AP262" s="633" t="s">
        <v>1054</v>
      </c>
      <c r="AQ262" s="116"/>
      <c r="AR262" s="165" t="str">
        <f t="shared" si="210"/>
        <v/>
      </c>
      <c r="AS262" s="166" t="str">
        <f t="shared" si="211"/>
        <v/>
      </c>
      <c r="AT262" s="167" t="str">
        <f t="shared" si="212"/>
        <v/>
      </c>
      <c r="AU262" s="168" t="str">
        <f t="shared" si="213"/>
        <v/>
      </c>
      <c r="AV262" s="166" t="str">
        <f t="shared" si="214"/>
        <v/>
      </c>
      <c r="AW262" s="169" t="str">
        <f t="shared" si="215"/>
        <v/>
      </c>
      <c r="AX262" s="165" t="str">
        <f t="shared" si="216"/>
        <v/>
      </c>
      <c r="AY262" s="166" t="str">
        <f t="shared" si="217"/>
        <v/>
      </c>
      <c r="AZ262" s="167" t="str">
        <f t="shared" si="218"/>
        <v/>
      </c>
      <c r="BA262" s="119"/>
      <c r="BF262" s="173" t="str">
        <f t="shared" si="219"/>
        <v>Afectat sau NU?</v>
      </c>
      <c r="BG262" s="166" t="str">
        <f t="shared" si="220"/>
        <v>-</v>
      </c>
      <c r="BH262" s="167" t="str">
        <f t="shared" si="221"/>
        <v>-</v>
      </c>
      <c r="BI262" s="174" t="str">
        <f t="shared" si="222"/>
        <v>Afectat sau NU?</v>
      </c>
      <c r="BJ262" s="166" t="str">
        <f t="shared" si="223"/>
        <v>-</v>
      </c>
      <c r="BK262" s="169" t="str">
        <f t="shared" si="224"/>
        <v>-</v>
      </c>
      <c r="BL262" s="173" t="str">
        <f t="shared" si="225"/>
        <v>Afectat sau NU?</v>
      </c>
      <c r="BM262" s="166" t="str">
        <f t="shared" si="226"/>
        <v>-</v>
      </c>
      <c r="BN262" s="167" t="str">
        <f t="shared" si="227"/>
        <v>-</v>
      </c>
    </row>
    <row r="263" spans="1:66" ht="141" thickBot="1" x14ac:dyDescent="0.3">
      <c r="A263" s="66">
        <f t="shared" si="173"/>
        <v>248</v>
      </c>
      <c r="B263" s="456" t="s">
        <v>124</v>
      </c>
      <c r="C263" s="456" t="s">
        <v>85</v>
      </c>
      <c r="D263" s="580" t="s">
        <v>812</v>
      </c>
      <c r="E263" s="456">
        <v>130918</v>
      </c>
      <c r="F263" s="456" t="s">
        <v>440</v>
      </c>
      <c r="G263" s="456" t="s">
        <v>193</v>
      </c>
      <c r="H263" s="572">
        <v>571593</v>
      </c>
      <c r="I263" s="572">
        <v>373697</v>
      </c>
      <c r="J263" s="572">
        <v>571593</v>
      </c>
      <c r="K263" s="572">
        <v>373697</v>
      </c>
      <c r="L263" s="456" t="s">
        <v>124</v>
      </c>
      <c r="M263" s="456" t="s">
        <v>124</v>
      </c>
      <c r="N263" s="456" t="s">
        <v>457</v>
      </c>
      <c r="O263" s="456" t="s">
        <v>458</v>
      </c>
      <c r="P263" s="456" t="s">
        <v>124</v>
      </c>
      <c r="Q263" s="456" t="s">
        <v>124</v>
      </c>
      <c r="R263" s="456" t="s">
        <v>124</v>
      </c>
      <c r="S263" s="456" t="s">
        <v>124</v>
      </c>
      <c r="T263" s="456" t="s">
        <v>124</v>
      </c>
      <c r="U263" s="127" t="s">
        <v>713</v>
      </c>
      <c r="V263" s="573" t="s">
        <v>415</v>
      </c>
      <c r="W263" s="606" t="s">
        <v>206</v>
      </c>
      <c r="X263" s="397"/>
      <c r="Y263" s="398"/>
      <c r="Z263" s="397"/>
      <c r="AA263" s="398"/>
      <c r="AB263" s="606" t="s">
        <v>97</v>
      </c>
      <c r="AC263" s="606"/>
      <c r="AD263" s="607"/>
      <c r="AE263" s="611"/>
      <c r="AF263" s="445"/>
      <c r="AG263" s="611"/>
      <c r="AH263" s="612"/>
      <c r="AI263" s="613"/>
      <c r="AJ263" s="445"/>
      <c r="AK263" s="611"/>
      <c r="AL263" s="614"/>
      <c r="AM263" s="501"/>
      <c r="AN263" s="390"/>
      <c r="AO263" s="565"/>
      <c r="AP263" s="633" t="s">
        <v>1055</v>
      </c>
      <c r="AQ263" s="116"/>
      <c r="AR263" s="165" t="str">
        <f t="shared" si="210"/>
        <v/>
      </c>
      <c r="AS263" s="166" t="str">
        <f t="shared" si="211"/>
        <v/>
      </c>
      <c r="AT263" s="167" t="str">
        <f t="shared" si="212"/>
        <v/>
      </c>
      <c r="AU263" s="168" t="str">
        <f t="shared" si="213"/>
        <v/>
      </c>
      <c r="AV263" s="166" t="str">
        <f t="shared" si="214"/>
        <v/>
      </c>
      <c r="AW263" s="169" t="str">
        <f t="shared" si="215"/>
        <v/>
      </c>
      <c r="AX263" s="165" t="str">
        <f t="shared" si="216"/>
        <v/>
      </c>
      <c r="AY263" s="166" t="str">
        <f t="shared" si="217"/>
        <v/>
      </c>
      <c r="AZ263" s="167" t="str">
        <f t="shared" si="218"/>
        <v/>
      </c>
      <c r="BA263" s="119"/>
      <c r="BF263" s="173" t="str">
        <f t="shared" si="219"/>
        <v>Afectat sau NU?</v>
      </c>
      <c r="BG263" s="166" t="str">
        <f t="shared" si="220"/>
        <v>-</v>
      </c>
      <c r="BH263" s="167" t="str">
        <f t="shared" si="221"/>
        <v>-</v>
      </c>
      <c r="BI263" s="174" t="str">
        <f t="shared" si="222"/>
        <v>Afectat sau NU?</v>
      </c>
      <c r="BJ263" s="166" t="str">
        <f t="shared" si="223"/>
        <v>-</v>
      </c>
      <c r="BK263" s="169" t="str">
        <f t="shared" si="224"/>
        <v>-</v>
      </c>
      <c r="BL263" s="173" t="str">
        <f t="shared" si="225"/>
        <v>Afectat sau NU?</v>
      </c>
      <c r="BM263" s="166" t="str">
        <f t="shared" si="226"/>
        <v>-</v>
      </c>
      <c r="BN263" s="167" t="str">
        <f t="shared" si="227"/>
        <v>-</v>
      </c>
    </row>
    <row r="264" spans="1:66" ht="141" thickBot="1" x14ac:dyDescent="0.3">
      <c r="A264" s="66">
        <f t="shared" si="173"/>
        <v>249</v>
      </c>
      <c r="B264" s="456" t="s">
        <v>124</v>
      </c>
      <c r="C264" s="456" t="s">
        <v>85</v>
      </c>
      <c r="D264" s="580" t="s">
        <v>813</v>
      </c>
      <c r="E264" s="456">
        <v>65440</v>
      </c>
      <c r="F264" s="456" t="s">
        <v>814</v>
      </c>
      <c r="G264" s="456" t="s">
        <v>815</v>
      </c>
      <c r="H264" s="572">
        <v>542880</v>
      </c>
      <c r="I264" s="572">
        <v>380147</v>
      </c>
      <c r="J264" s="572">
        <v>542880</v>
      </c>
      <c r="K264" s="572">
        <v>380147</v>
      </c>
      <c r="L264" s="456" t="s">
        <v>124</v>
      </c>
      <c r="M264" s="456" t="s">
        <v>124</v>
      </c>
      <c r="N264" s="456" t="s">
        <v>816</v>
      </c>
      <c r="O264" s="456" t="s">
        <v>817</v>
      </c>
      <c r="P264" s="456" t="s">
        <v>124</v>
      </c>
      <c r="Q264" s="456" t="s">
        <v>124</v>
      </c>
      <c r="R264" s="456" t="s">
        <v>124</v>
      </c>
      <c r="S264" s="456" t="s">
        <v>124</v>
      </c>
      <c r="T264" s="456" t="s">
        <v>124</v>
      </c>
      <c r="U264" s="67" t="s">
        <v>1078</v>
      </c>
      <c r="V264" s="573" t="s">
        <v>415</v>
      </c>
      <c r="W264" s="606" t="s">
        <v>106</v>
      </c>
      <c r="X264" s="397"/>
      <c r="Y264" s="398"/>
      <c r="Z264" s="397"/>
      <c r="AA264" s="398"/>
      <c r="AB264" s="606" t="s">
        <v>97</v>
      </c>
      <c r="AC264" s="606"/>
      <c r="AD264" s="607"/>
      <c r="AE264" s="611"/>
      <c r="AF264" s="445"/>
      <c r="AG264" s="611"/>
      <c r="AH264" s="612"/>
      <c r="AI264" s="613"/>
      <c r="AJ264" s="445"/>
      <c r="AK264" s="611"/>
      <c r="AL264" s="614"/>
      <c r="AM264" s="501"/>
      <c r="AN264" s="390"/>
      <c r="AO264" s="565"/>
      <c r="AP264" s="633" t="s">
        <v>1055</v>
      </c>
      <c r="AQ264" s="116"/>
      <c r="AR264" s="165" t="str">
        <f t="shared" si="210"/>
        <v/>
      </c>
      <c r="AS264" s="166" t="str">
        <f t="shared" si="211"/>
        <v/>
      </c>
      <c r="AT264" s="167" t="str">
        <f t="shared" si="212"/>
        <v/>
      </c>
      <c r="AU264" s="168" t="str">
        <f t="shared" si="213"/>
        <v/>
      </c>
      <c r="AV264" s="166" t="str">
        <f t="shared" si="214"/>
        <v/>
      </c>
      <c r="AW264" s="169" t="str">
        <f t="shared" si="215"/>
        <v/>
      </c>
      <c r="AX264" s="165" t="str">
        <f t="shared" si="216"/>
        <v/>
      </c>
      <c r="AY264" s="166" t="str">
        <f t="shared" si="217"/>
        <v/>
      </c>
      <c r="AZ264" s="167" t="str">
        <f t="shared" si="218"/>
        <v/>
      </c>
      <c r="BA264" s="119"/>
      <c r="BF264" s="173" t="str">
        <f t="shared" si="219"/>
        <v>Afectat sau NU?</v>
      </c>
      <c r="BG264" s="166" t="str">
        <f t="shared" si="220"/>
        <v>-</v>
      </c>
      <c r="BH264" s="167" t="str">
        <f t="shared" si="221"/>
        <v>-</v>
      </c>
      <c r="BI264" s="174" t="str">
        <f t="shared" si="222"/>
        <v>Afectat sau NU?</v>
      </c>
      <c r="BJ264" s="166" t="str">
        <f t="shared" si="223"/>
        <v>-</v>
      </c>
      <c r="BK264" s="169" t="str">
        <f t="shared" si="224"/>
        <v>-</v>
      </c>
      <c r="BL264" s="173" t="str">
        <f t="shared" si="225"/>
        <v>Afectat sau NU?</v>
      </c>
      <c r="BM264" s="166" t="str">
        <f t="shared" si="226"/>
        <v>-</v>
      </c>
      <c r="BN264" s="167" t="str">
        <f t="shared" si="227"/>
        <v>-</v>
      </c>
    </row>
    <row r="265" spans="1:66" ht="140.25" x14ac:dyDescent="0.25">
      <c r="A265" s="134">
        <f t="shared" si="173"/>
        <v>250</v>
      </c>
      <c r="B265" s="440" t="s">
        <v>124</v>
      </c>
      <c r="C265" s="440" t="s">
        <v>85</v>
      </c>
      <c r="D265" s="473" t="s">
        <v>818</v>
      </c>
      <c r="E265" s="440">
        <v>65850</v>
      </c>
      <c r="F265" s="440" t="s">
        <v>819</v>
      </c>
      <c r="G265" s="440" t="s">
        <v>815</v>
      </c>
      <c r="H265" s="678">
        <v>552087</v>
      </c>
      <c r="I265" s="678">
        <v>385342</v>
      </c>
      <c r="J265" s="678">
        <v>552087</v>
      </c>
      <c r="K265" s="678">
        <v>385342</v>
      </c>
      <c r="L265" s="440" t="s">
        <v>124</v>
      </c>
      <c r="M265" s="440" t="s">
        <v>124</v>
      </c>
      <c r="N265" s="440" t="s">
        <v>820</v>
      </c>
      <c r="O265" s="440" t="s">
        <v>819</v>
      </c>
      <c r="P265" s="440" t="s">
        <v>124</v>
      </c>
      <c r="Q265" s="440" t="s">
        <v>124</v>
      </c>
      <c r="R265" s="440" t="s">
        <v>124</v>
      </c>
      <c r="S265" s="440" t="s">
        <v>124</v>
      </c>
      <c r="T265" s="440" t="s">
        <v>124</v>
      </c>
      <c r="U265" s="460" t="s">
        <v>1085</v>
      </c>
      <c r="V265" s="545" t="s">
        <v>415</v>
      </c>
      <c r="W265" s="427" t="s">
        <v>106</v>
      </c>
      <c r="X265" s="197"/>
      <c r="Y265" s="196"/>
      <c r="Z265" s="197"/>
      <c r="AA265" s="196"/>
      <c r="AB265" s="427" t="s">
        <v>97</v>
      </c>
      <c r="AC265" s="427"/>
      <c r="AD265" s="567"/>
      <c r="AE265" s="477"/>
      <c r="AF265" s="443"/>
      <c r="AG265" s="621"/>
      <c r="AH265" s="486"/>
      <c r="AI265" s="477"/>
      <c r="AJ265" s="443"/>
      <c r="AK265" s="621"/>
      <c r="AL265" s="496"/>
      <c r="AM265" s="286"/>
      <c r="AN265" s="281"/>
      <c r="AO265" s="622"/>
      <c r="AP265" s="560" t="s">
        <v>1054</v>
      </c>
      <c r="AQ265" s="116"/>
      <c r="AR265" s="160" t="str">
        <f t="shared" si="210"/>
        <v/>
      </c>
      <c r="AS265" s="161" t="str">
        <f t="shared" si="211"/>
        <v/>
      </c>
      <c r="AT265" s="162" t="str">
        <f t="shared" si="212"/>
        <v/>
      </c>
      <c r="AU265" s="163" t="str">
        <f t="shared" si="213"/>
        <v/>
      </c>
      <c r="AV265" s="161" t="str">
        <f t="shared" si="214"/>
        <v/>
      </c>
      <c r="AW265" s="164" t="str">
        <f t="shared" si="215"/>
        <v/>
      </c>
      <c r="AX265" s="160" t="str">
        <f t="shared" si="216"/>
        <v/>
      </c>
      <c r="AY265" s="161" t="str">
        <f t="shared" si="217"/>
        <v/>
      </c>
      <c r="AZ265" s="162" t="str">
        <f t="shared" si="218"/>
        <v/>
      </c>
      <c r="BA265" s="119"/>
      <c r="BF265" s="172" t="str">
        <f t="shared" si="219"/>
        <v>Afectat sau NU?</v>
      </c>
      <c r="BG265" s="161" t="str">
        <f t="shared" si="220"/>
        <v>-</v>
      </c>
      <c r="BH265" s="162" t="str">
        <f t="shared" si="221"/>
        <v>-</v>
      </c>
      <c r="BI265" s="677" t="str">
        <f t="shared" si="222"/>
        <v>Afectat sau NU?</v>
      </c>
      <c r="BJ265" s="161" t="str">
        <f t="shared" si="223"/>
        <v>-</v>
      </c>
      <c r="BK265" s="164" t="str">
        <f t="shared" si="224"/>
        <v>-</v>
      </c>
      <c r="BL265" s="172" t="str">
        <f t="shared" si="225"/>
        <v>Afectat sau NU?</v>
      </c>
      <c r="BM265" s="161" t="str">
        <f t="shared" si="226"/>
        <v>-</v>
      </c>
      <c r="BN265" s="162" t="str">
        <f t="shared" si="227"/>
        <v>-</v>
      </c>
    </row>
    <row r="266" spans="1:66" ht="141" thickBot="1" x14ac:dyDescent="0.3">
      <c r="A266" s="110">
        <f t="shared" si="173"/>
        <v>251</v>
      </c>
      <c r="B266" s="462" t="s">
        <v>124</v>
      </c>
      <c r="C266" s="462" t="s">
        <v>85</v>
      </c>
      <c r="D266" s="583" t="s">
        <v>818</v>
      </c>
      <c r="E266" s="462">
        <v>67746</v>
      </c>
      <c r="F266" s="462" t="s">
        <v>821</v>
      </c>
      <c r="G266" s="462" t="s">
        <v>815</v>
      </c>
      <c r="H266" s="464">
        <v>552087</v>
      </c>
      <c r="I266" s="464">
        <v>385342</v>
      </c>
      <c r="J266" s="464">
        <v>552087</v>
      </c>
      <c r="K266" s="464">
        <v>385342</v>
      </c>
      <c r="L266" s="462" t="s">
        <v>124</v>
      </c>
      <c r="M266" s="462" t="s">
        <v>124</v>
      </c>
      <c r="N266" s="462" t="s">
        <v>822</v>
      </c>
      <c r="O266" s="462" t="s">
        <v>823</v>
      </c>
      <c r="P266" s="462" t="s">
        <v>124</v>
      </c>
      <c r="Q266" s="462" t="s">
        <v>124</v>
      </c>
      <c r="R266" s="462" t="s">
        <v>124</v>
      </c>
      <c r="S266" s="462" t="s">
        <v>124</v>
      </c>
      <c r="T266" s="462" t="s">
        <v>124</v>
      </c>
      <c r="U266" s="392" t="s">
        <v>1085</v>
      </c>
      <c r="V266" s="570" t="s">
        <v>415</v>
      </c>
      <c r="W266" s="428" t="s">
        <v>106</v>
      </c>
      <c r="X266" s="213"/>
      <c r="Y266" s="212"/>
      <c r="Z266" s="213"/>
      <c r="AA266" s="212"/>
      <c r="AB266" s="428" t="s">
        <v>97</v>
      </c>
      <c r="AC266" s="428"/>
      <c r="AD266" s="569"/>
      <c r="AE266" s="615"/>
      <c r="AF266" s="438"/>
      <c r="AG266" s="615"/>
      <c r="AH266" s="616"/>
      <c r="AI266" s="617"/>
      <c r="AJ266" s="438"/>
      <c r="AK266" s="615"/>
      <c r="AL266" s="618"/>
      <c r="AM266" s="321"/>
      <c r="AN266" s="619"/>
      <c r="AO266" s="620"/>
      <c r="AP266" s="559" t="s">
        <v>1054</v>
      </c>
      <c r="AQ266" s="116"/>
      <c r="AR266" s="165" t="str">
        <f t="shared" si="210"/>
        <v/>
      </c>
      <c r="AS266" s="166" t="str">
        <f t="shared" si="211"/>
        <v/>
      </c>
      <c r="AT266" s="167" t="str">
        <f t="shared" si="212"/>
        <v/>
      </c>
      <c r="AU266" s="168" t="str">
        <f t="shared" si="213"/>
        <v/>
      </c>
      <c r="AV266" s="166" t="str">
        <f t="shared" si="214"/>
        <v/>
      </c>
      <c r="AW266" s="169" t="str">
        <f t="shared" si="215"/>
        <v/>
      </c>
      <c r="AX266" s="165" t="str">
        <f t="shared" si="216"/>
        <v/>
      </c>
      <c r="AY266" s="166" t="str">
        <f t="shared" si="217"/>
        <v/>
      </c>
      <c r="AZ266" s="167" t="str">
        <f t="shared" si="218"/>
        <v/>
      </c>
      <c r="BA266" s="119"/>
      <c r="BF266" s="173" t="str">
        <f t="shared" si="219"/>
        <v>Afectat sau NU?</v>
      </c>
      <c r="BG266" s="166" t="str">
        <f t="shared" si="220"/>
        <v>-</v>
      </c>
      <c r="BH266" s="167" t="str">
        <f t="shared" si="221"/>
        <v>-</v>
      </c>
      <c r="BI266" s="174" t="str">
        <f t="shared" si="222"/>
        <v>Afectat sau NU?</v>
      </c>
      <c r="BJ266" s="166" t="str">
        <f t="shared" si="223"/>
        <v>-</v>
      </c>
      <c r="BK266" s="169" t="str">
        <f t="shared" si="224"/>
        <v>-</v>
      </c>
      <c r="BL266" s="173" t="str">
        <f t="shared" si="225"/>
        <v>Afectat sau NU?</v>
      </c>
      <c r="BM266" s="166" t="str">
        <f t="shared" si="226"/>
        <v>-</v>
      </c>
      <c r="BN266" s="167" t="str">
        <f t="shared" si="227"/>
        <v>-</v>
      </c>
    </row>
    <row r="267" spans="1:66" ht="140.25" x14ac:dyDescent="0.25">
      <c r="A267" s="134">
        <f t="shared" si="173"/>
        <v>252</v>
      </c>
      <c r="B267" s="440" t="s">
        <v>124</v>
      </c>
      <c r="C267" s="440" t="s">
        <v>85</v>
      </c>
      <c r="D267" s="473" t="s">
        <v>824</v>
      </c>
      <c r="E267" s="440">
        <v>131265</v>
      </c>
      <c r="F267" s="440" t="s">
        <v>825</v>
      </c>
      <c r="G267" s="440" t="s">
        <v>193</v>
      </c>
      <c r="H267" s="678">
        <v>558132</v>
      </c>
      <c r="I267" s="678">
        <v>402090</v>
      </c>
      <c r="J267" s="678">
        <v>558132</v>
      </c>
      <c r="K267" s="678">
        <v>402090</v>
      </c>
      <c r="L267" s="440" t="s">
        <v>124</v>
      </c>
      <c r="M267" s="440" t="s">
        <v>124</v>
      </c>
      <c r="N267" s="440" t="s">
        <v>826</v>
      </c>
      <c r="O267" s="440" t="s">
        <v>825</v>
      </c>
      <c r="P267" s="440" t="s">
        <v>124</v>
      </c>
      <c r="Q267" s="440" t="s">
        <v>124</v>
      </c>
      <c r="R267" s="440" t="s">
        <v>124</v>
      </c>
      <c r="S267" s="440" t="s">
        <v>124</v>
      </c>
      <c r="T267" s="440" t="s">
        <v>124</v>
      </c>
      <c r="U267" s="127" t="s">
        <v>1078</v>
      </c>
      <c r="V267" s="545" t="s">
        <v>415</v>
      </c>
      <c r="W267" s="427" t="s">
        <v>106</v>
      </c>
      <c r="X267" s="197"/>
      <c r="Y267" s="196"/>
      <c r="Z267" s="197"/>
      <c r="AA267" s="196"/>
      <c r="AB267" s="427" t="s">
        <v>97</v>
      </c>
      <c r="AC267" s="427"/>
      <c r="AD267" s="567"/>
      <c r="AE267" s="477"/>
      <c r="AF267" s="443"/>
      <c r="AG267" s="621"/>
      <c r="AH267" s="486"/>
      <c r="AI267" s="477"/>
      <c r="AJ267" s="443"/>
      <c r="AK267" s="621"/>
      <c r="AL267" s="496"/>
      <c r="AM267" s="286"/>
      <c r="AN267" s="281"/>
      <c r="AO267" s="622"/>
      <c r="AP267" s="560" t="s">
        <v>1055</v>
      </c>
      <c r="AQ267" s="116"/>
      <c r="AR267" s="160" t="str">
        <f t="shared" si="210"/>
        <v/>
      </c>
      <c r="AS267" s="161" t="str">
        <f t="shared" si="211"/>
        <v/>
      </c>
      <c r="AT267" s="162" t="str">
        <f t="shared" si="212"/>
        <v/>
      </c>
      <c r="AU267" s="163" t="str">
        <f t="shared" si="213"/>
        <v/>
      </c>
      <c r="AV267" s="161" t="str">
        <f t="shared" si="214"/>
        <v/>
      </c>
      <c r="AW267" s="164" t="str">
        <f t="shared" si="215"/>
        <v/>
      </c>
      <c r="AX267" s="160" t="str">
        <f t="shared" si="216"/>
        <v/>
      </c>
      <c r="AY267" s="161" t="str">
        <f t="shared" si="217"/>
        <v/>
      </c>
      <c r="AZ267" s="162" t="str">
        <f t="shared" si="218"/>
        <v/>
      </c>
      <c r="BA267" s="119"/>
      <c r="BF267" s="172" t="str">
        <f t="shared" si="219"/>
        <v>Afectat sau NU?</v>
      </c>
      <c r="BG267" s="161" t="str">
        <f t="shared" si="220"/>
        <v>-</v>
      </c>
      <c r="BH267" s="162" t="str">
        <f t="shared" si="221"/>
        <v>-</v>
      </c>
      <c r="BI267" s="677" t="str">
        <f t="shared" si="222"/>
        <v>Afectat sau NU?</v>
      </c>
      <c r="BJ267" s="161" t="str">
        <f t="shared" si="223"/>
        <v>-</v>
      </c>
      <c r="BK267" s="164" t="str">
        <f t="shared" si="224"/>
        <v>-</v>
      </c>
      <c r="BL267" s="172" t="str">
        <f t="shared" si="225"/>
        <v>Afectat sau NU?</v>
      </c>
      <c r="BM267" s="161" t="str">
        <f t="shared" si="226"/>
        <v>-</v>
      </c>
      <c r="BN267" s="162" t="str">
        <f t="shared" si="227"/>
        <v>-</v>
      </c>
    </row>
    <row r="268" spans="1:66" ht="140.25" x14ac:dyDescent="0.25">
      <c r="A268" s="294">
        <f t="shared" si="173"/>
        <v>253</v>
      </c>
      <c r="B268" s="394" t="s">
        <v>124</v>
      </c>
      <c r="C268" s="394" t="s">
        <v>85</v>
      </c>
      <c r="D268" s="474" t="s">
        <v>824</v>
      </c>
      <c r="E268" s="394">
        <v>131256</v>
      </c>
      <c r="F268" s="394" t="s">
        <v>825</v>
      </c>
      <c r="G268" s="394" t="s">
        <v>193</v>
      </c>
      <c r="H268" s="395">
        <v>558132</v>
      </c>
      <c r="I268" s="395">
        <v>402090</v>
      </c>
      <c r="J268" s="395">
        <v>558132</v>
      </c>
      <c r="K268" s="395">
        <v>402090</v>
      </c>
      <c r="L268" s="394" t="s">
        <v>124</v>
      </c>
      <c r="M268" s="394" t="s">
        <v>124</v>
      </c>
      <c r="N268" s="394" t="s">
        <v>827</v>
      </c>
      <c r="O268" s="394" t="s">
        <v>828</v>
      </c>
      <c r="P268" s="394" t="s">
        <v>124</v>
      </c>
      <c r="Q268" s="394" t="s">
        <v>124</v>
      </c>
      <c r="R268" s="394" t="s">
        <v>124</v>
      </c>
      <c r="S268" s="394" t="s">
        <v>124</v>
      </c>
      <c r="T268" s="394" t="s">
        <v>124</v>
      </c>
      <c r="U268" s="148" t="s">
        <v>1078</v>
      </c>
      <c r="V268" s="546" t="s">
        <v>415</v>
      </c>
      <c r="W268" s="566" t="s">
        <v>106</v>
      </c>
      <c r="X268" s="205"/>
      <c r="Y268" s="204"/>
      <c r="Z268" s="205"/>
      <c r="AA268" s="204"/>
      <c r="AB268" s="566" t="s">
        <v>97</v>
      </c>
      <c r="AC268" s="566"/>
      <c r="AD268" s="568"/>
      <c r="AE268" s="478"/>
      <c r="AF268" s="432"/>
      <c r="AG268" s="623"/>
      <c r="AH268" s="487"/>
      <c r="AI268" s="478"/>
      <c r="AJ268" s="432"/>
      <c r="AK268" s="623"/>
      <c r="AL268" s="497"/>
      <c r="AM268" s="323"/>
      <c r="AN268" s="282"/>
      <c r="AO268" s="624"/>
      <c r="AP268" s="561" t="s">
        <v>1055</v>
      </c>
      <c r="AQ268" s="116"/>
      <c r="AR268" s="184" t="str">
        <f t="shared" si="210"/>
        <v/>
      </c>
      <c r="AS268" s="183" t="str">
        <f t="shared" si="211"/>
        <v/>
      </c>
      <c r="AT268" s="185" t="str">
        <f t="shared" si="212"/>
        <v/>
      </c>
      <c r="AU268" s="187" t="str">
        <f t="shared" si="213"/>
        <v/>
      </c>
      <c r="AV268" s="183" t="str">
        <f t="shared" si="214"/>
        <v/>
      </c>
      <c r="AW268" s="186" t="str">
        <f t="shared" si="215"/>
        <v/>
      </c>
      <c r="AX268" s="184" t="str">
        <f t="shared" si="216"/>
        <v/>
      </c>
      <c r="AY268" s="183" t="str">
        <f t="shared" si="217"/>
        <v/>
      </c>
      <c r="AZ268" s="185" t="str">
        <f t="shared" si="218"/>
        <v/>
      </c>
      <c r="BA268" s="119"/>
      <c r="BF268" s="188" t="str">
        <f t="shared" si="219"/>
        <v>Afectat sau NU?</v>
      </c>
      <c r="BG268" s="183" t="str">
        <f t="shared" si="220"/>
        <v>-</v>
      </c>
      <c r="BH268" s="185" t="str">
        <f t="shared" si="221"/>
        <v>-</v>
      </c>
      <c r="BI268" s="189" t="str">
        <f t="shared" si="222"/>
        <v>Afectat sau NU?</v>
      </c>
      <c r="BJ268" s="183" t="str">
        <f t="shared" si="223"/>
        <v>-</v>
      </c>
      <c r="BK268" s="186" t="str">
        <f t="shared" si="224"/>
        <v>-</v>
      </c>
      <c r="BL268" s="188" t="str">
        <f t="shared" si="225"/>
        <v>Afectat sau NU?</v>
      </c>
      <c r="BM268" s="183" t="str">
        <f t="shared" si="226"/>
        <v>-</v>
      </c>
      <c r="BN268" s="185" t="str">
        <f t="shared" si="227"/>
        <v>-</v>
      </c>
    </row>
    <row r="269" spans="1:66" ht="39" thickBot="1" x14ac:dyDescent="0.3">
      <c r="A269" s="110">
        <f t="shared" si="173"/>
        <v>254</v>
      </c>
      <c r="B269" s="462" t="s">
        <v>124</v>
      </c>
      <c r="C269" s="462" t="s">
        <v>85</v>
      </c>
      <c r="D269" s="584" t="s">
        <v>824</v>
      </c>
      <c r="E269" s="462">
        <v>131283</v>
      </c>
      <c r="F269" s="462" t="s">
        <v>342</v>
      </c>
      <c r="G269" s="462" t="s">
        <v>193</v>
      </c>
      <c r="H269" s="464">
        <v>558144</v>
      </c>
      <c r="I269" s="464">
        <v>402099</v>
      </c>
      <c r="J269" s="464">
        <v>558144</v>
      </c>
      <c r="K269" s="464">
        <v>402099</v>
      </c>
      <c r="L269" s="462" t="s">
        <v>124</v>
      </c>
      <c r="M269" s="462" t="s">
        <v>124</v>
      </c>
      <c r="N269" s="462" t="s">
        <v>829</v>
      </c>
      <c r="O269" s="462" t="s">
        <v>830</v>
      </c>
      <c r="P269" s="462" t="s">
        <v>124</v>
      </c>
      <c r="Q269" s="462" t="s">
        <v>124</v>
      </c>
      <c r="R269" s="462" t="s">
        <v>124</v>
      </c>
      <c r="S269" s="462" t="s">
        <v>124</v>
      </c>
      <c r="T269" s="462" t="s">
        <v>124</v>
      </c>
      <c r="U269" s="462" t="s">
        <v>513</v>
      </c>
      <c r="V269" s="570" t="s">
        <v>831</v>
      </c>
      <c r="W269" s="428" t="s">
        <v>106</v>
      </c>
      <c r="X269" s="213"/>
      <c r="Y269" s="212"/>
      <c r="Z269" s="213"/>
      <c r="AA269" s="212"/>
      <c r="AB269" s="428" t="s">
        <v>97</v>
      </c>
      <c r="AC269" s="428"/>
      <c r="AD269" s="569"/>
      <c r="AE269" s="615"/>
      <c r="AF269" s="438"/>
      <c r="AG269" s="615"/>
      <c r="AH269" s="616"/>
      <c r="AI269" s="617"/>
      <c r="AJ269" s="438"/>
      <c r="AK269" s="615"/>
      <c r="AL269" s="618"/>
      <c r="AM269" s="321"/>
      <c r="AN269" s="619"/>
      <c r="AO269" s="620"/>
      <c r="AP269" s="559" t="s">
        <v>1055</v>
      </c>
      <c r="AQ269" s="116"/>
      <c r="AR269" s="165" t="str">
        <f t="shared" si="210"/>
        <v/>
      </c>
      <c r="AS269" s="166" t="str">
        <f t="shared" si="211"/>
        <v/>
      </c>
      <c r="AT269" s="167" t="str">
        <f t="shared" si="212"/>
        <v/>
      </c>
      <c r="AU269" s="168" t="str">
        <f t="shared" si="213"/>
        <v/>
      </c>
      <c r="AV269" s="166" t="str">
        <f t="shared" si="214"/>
        <v/>
      </c>
      <c r="AW269" s="169" t="str">
        <f t="shared" si="215"/>
        <v/>
      </c>
      <c r="AX269" s="165" t="str">
        <f t="shared" si="216"/>
        <v/>
      </c>
      <c r="AY269" s="166" t="str">
        <f t="shared" si="217"/>
        <v/>
      </c>
      <c r="AZ269" s="167" t="str">
        <f t="shared" si="218"/>
        <v/>
      </c>
      <c r="BA269" s="119"/>
      <c r="BF269" s="173" t="str">
        <f t="shared" si="219"/>
        <v>Afectat sau NU?</v>
      </c>
      <c r="BG269" s="166" t="str">
        <f t="shared" si="220"/>
        <v>-</v>
      </c>
      <c r="BH269" s="167" t="str">
        <f t="shared" si="221"/>
        <v>-</v>
      </c>
      <c r="BI269" s="174" t="str">
        <f t="shared" si="222"/>
        <v>Afectat sau NU?</v>
      </c>
      <c r="BJ269" s="166" t="str">
        <f t="shared" si="223"/>
        <v>-</v>
      </c>
      <c r="BK269" s="169" t="str">
        <f t="shared" si="224"/>
        <v>-</v>
      </c>
      <c r="BL269" s="173" t="str">
        <f t="shared" si="225"/>
        <v>Afectat sau NU?</v>
      </c>
      <c r="BM269" s="166" t="str">
        <f t="shared" si="226"/>
        <v>-</v>
      </c>
      <c r="BN269" s="167" t="str">
        <f t="shared" si="227"/>
        <v>-</v>
      </c>
    </row>
    <row r="270" spans="1:66" ht="140.25" x14ac:dyDescent="0.25">
      <c r="A270" s="134">
        <f t="shared" si="173"/>
        <v>255</v>
      </c>
      <c r="B270" s="440" t="s">
        <v>124</v>
      </c>
      <c r="C270" s="440" t="s">
        <v>85</v>
      </c>
      <c r="D270" s="473" t="s">
        <v>832</v>
      </c>
      <c r="E270" s="440">
        <v>133170</v>
      </c>
      <c r="F270" s="440" t="s">
        <v>833</v>
      </c>
      <c r="G270" s="440" t="s">
        <v>193</v>
      </c>
      <c r="H270" s="678">
        <v>563052</v>
      </c>
      <c r="I270" s="678">
        <v>384470</v>
      </c>
      <c r="J270" s="678">
        <v>563052</v>
      </c>
      <c r="K270" s="678">
        <v>384470</v>
      </c>
      <c r="L270" s="440" t="s">
        <v>124</v>
      </c>
      <c r="M270" s="440" t="s">
        <v>124</v>
      </c>
      <c r="N270" s="440" t="s">
        <v>834</v>
      </c>
      <c r="O270" s="440" t="s">
        <v>835</v>
      </c>
      <c r="P270" s="440" t="s">
        <v>124</v>
      </c>
      <c r="Q270" s="440" t="s">
        <v>124</v>
      </c>
      <c r="R270" s="440" t="s">
        <v>124</v>
      </c>
      <c r="S270" s="440" t="s">
        <v>124</v>
      </c>
      <c r="T270" s="440" t="s">
        <v>124</v>
      </c>
      <c r="U270" s="127" t="s">
        <v>1078</v>
      </c>
      <c r="V270" s="545" t="s">
        <v>415</v>
      </c>
      <c r="W270" s="427" t="s">
        <v>106</v>
      </c>
      <c r="X270" s="197"/>
      <c r="Y270" s="196"/>
      <c r="Z270" s="197"/>
      <c r="AA270" s="196"/>
      <c r="AB270" s="427" t="s">
        <v>97</v>
      </c>
      <c r="AC270" s="427"/>
      <c r="AD270" s="567"/>
      <c r="AE270" s="477"/>
      <c r="AF270" s="443"/>
      <c r="AG270" s="621"/>
      <c r="AH270" s="486"/>
      <c r="AI270" s="477"/>
      <c r="AJ270" s="443"/>
      <c r="AK270" s="621"/>
      <c r="AL270" s="496"/>
      <c r="AM270" s="286"/>
      <c r="AN270" s="281"/>
      <c r="AO270" s="622"/>
      <c r="AP270" s="560" t="s">
        <v>1055</v>
      </c>
      <c r="AQ270" s="116"/>
      <c r="AR270" s="160" t="str">
        <f t="shared" si="210"/>
        <v/>
      </c>
      <c r="AS270" s="161" t="str">
        <f t="shared" si="211"/>
        <v/>
      </c>
      <c r="AT270" s="162" t="str">
        <f t="shared" si="212"/>
        <v/>
      </c>
      <c r="AU270" s="163" t="str">
        <f t="shared" si="213"/>
        <v/>
      </c>
      <c r="AV270" s="161" t="str">
        <f t="shared" si="214"/>
        <v/>
      </c>
      <c r="AW270" s="164" t="str">
        <f t="shared" si="215"/>
        <v/>
      </c>
      <c r="AX270" s="160" t="str">
        <f t="shared" si="216"/>
        <v/>
      </c>
      <c r="AY270" s="161" t="str">
        <f t="shared" si="217"/>
        <v/>
      </c>
      <c r="AZ270" s="162" t="str">
        <f t="shared" si="218"/>
        <v/>
      </c>
      <c r="BA270" s="119"/>
      <c r="BF270" s="172" t="str">
        <f t="shared" si="219"/>
        <v>Afectat sau NU?</v>
      </c>
      <c r="BG270" s="161" t="str">
        <f t="shared" si="220"/>
        <v>-</v>
      </c>
      <c r="BH270" s="162" t="str">
        <f t="shared" si="221"/>
        <v>-</v>
      </c>
      <c r="BI270" s="677" t="str">
        <f t="shared" si="222"/>
        <v>Afectat sau NU?</v>
      </c>
      <c r="BJ270" s="161" t="str">
        <f t="shared" si="223"/>
        <v>-</v>
      </c>
      <c r="BK270" s="164" t="str">
        <f t="shared" si="224"/>
        <v>-</v>
      </c>
      <c r="BL270" s="172" t="str">
        <f t="shared" si="225"/>
        <v>Afectat sau NU?</v>
      </c>
      <c r="BM270" s="161" t="str">
        <f t="shared" si="226"/>
        <v>-</v>
      </c>
      <c r="BN270" s="162" t="str">
        <f t="shared" si="227"/>
        <v>-</v>
      </c>
    </row>
    <row r="271" spans="1:66" ht="140.25" x14ac:dyDescent="0.25">
      <c r="A271" s="294">
        <f t="shared" si="173"/>
        <v>256</v>
      </c>
      <c r="B271" s="394" t="s">
        <v>124</v>
      </c>
      <c r="C271" s="394" t="s">
        <v>85</v>
      </c>
      <c r="D271" s="584" t="s">
        <v>832</v>
      </c>
      <c r="E271" s="394">
        <v>132100</v>
      </c>
      <c r="F271" s="394" t="s">
        <v>836</v>
      </c>
      <c r="G271" s="394" t="s">
        <v>193</v>
      </c>
      <c r="H271" s="395">
        <v>563052</v>
      </c>
      <c r="I271" s="395">
        <v>384470</v>
      </c>
      <c r="J271" s="395">
        <v>563052</v>
      </c>
      <c r="K271" s="395">
        <v>384470</v>
      </c>
      <c r="L271" s="394" t="s">
        <v>124</v>
      </c>
      <c r="M271" s="394" t="s">
        <v>124</v>
      </c>
      <c r="N271" s="394" t="s">
        <v>837</v>
      </c>
      <c r="O271" s="394" t="s">
        <v>838</v>
      </c>
      <c r="P271" s="394" t="s">
        <v>124</v>
      </c>
      <c r="Q271" s="394" t="s">
        <v>124</v>
      </c>
      <c r="R271" s="394" t="s">
        <v>124</v>
      </c>
      <c r="S271" s="394" t="s">
        <v>124</v>
      </c>
      <c r="T271" s="394" t="s">
        <v>124</v>
      </c>
      <c r="U271" s="148" t="s">
        <v>1078</v>
      </c>
      <c r="V271" s="546" t="s">
        <v>415</v>
      </c>
      <c r="W271" s="566" t="s">
        <v>106</v>
      </c>
      <c r="X271" s="205"/>
      <c r="Y271" s="204"/>
      <c r="Z271" s="205"/>
      <c r="AA271" s="204"/>
      <c r="AB271" s="566" t="s">
        <v>97</v>
      </c>
      <c r="AC271" s="566"/>
      <c r="AD271" s="568"/>
      <c r="AE271" s="625"/>
      <c r="AF271" s="626"/>
      <c r="AG271" s="627"/>
      <c r="AH271" s="628"/>
      <c r="AI271" s="625"/>
      <c r="AJ271" s="626"/>
      <c r="AK271" s="627"/>
      <c r="AL271" s="629"/>
      <c r="AM271" s="630"/>
      <c r="AN271" s="631"/>
      <c r="AO271" s="632"/>
      <c r="AP271" s="634" t="s">
        <v>1055</v>
      </c>
      <c r="AQ271" s="116"/>
      <c r="AR271" s="184" t="str">
        <f t="shared" si="210"/>
        <v/>
      </c>
      <c r="AS271" s="183" t="str">
        <f t="shared" si="211"/>
        <v/>
      </c>
      <c r="AT271" s="185" t="str">
        <f t="shared" si="212"/>
        <v/>
      </c>
      <c r="AU271" s="187" t="str">
        <f t="shared" si="213"/>
        <v/>
      </c>
      <c r="AV271" s="183" t="str">
        <f t="shared" si="214"/>
        <v/>
      </c>
      <c r="AW271" s="186" t="str">
        <f t="shared" si="215"/>
        <v/>
      </c>
      <c r="AX271" s="184" t="str">
        <f t="shared" si="216"/>
        <v/>
      </c>
      <c r="AY271" s="183" t="str">
        <f t="shared" si="217"/>
        <v/>
      </c>
      <c r="AZ271" s="185" t="str">
        <f t="shared" si="218"/>
        <v/>
      </c>
      <c r="BA271" s="119"/>
      <c r="BF271" s="188" t="str">
        <f t="shared" si="219"/>
        <v>Afectat sau NU?</v>
      </c>
      <c r="BG271" s="183" t="str">
        <f t="shared" si="220"/>
        <v>-</v>
      </c>
      <c r="BH271" s="185" t="str">
        <f t="shared" si="221"/>
        <v>-</v>
      </c>
      <c r="BI271" s="189" t="str">
        <f t="shared" si="222"/>
        <v>Afectat sau NU?</v>
      </c>
      <c r="BJ271" s="183" t="str">
        <f t="shared" si="223"/>
        <v>-</v>
      </c>
      <c r="BK271" s="186" t="str">
        <f t="shared" si="224"/>
        <v>-</v>
      </c>
      <c r="BL271" s="188" t="str">
        <f t="shared" si="225"/>
        <v>Afectat sau NU?</v>
      </c>
      <c r="BM271" s="183" t="str">
        <f t="shared" si="226"/>
        <v>-</v>
      </c>
      <c r="BN271" s="185" t="str">
        <f t="shared" si="227"/>
        <v>-</v>
      </c>
    </row>
    <row r="272" spans="1:66" ht="140.25" x14ac:dyDescent="0.25">
      <c r="A272" s="294">
        <f t="shared" si="173"/>
        <v>257</v>
      </c>
      <c r="B272" s="394" t="s">
        <v>124</v>
      </c>
      <c r="C272" s="394" t="s">
        <v>85</v>
      </c>
      <c r="D272" s="474" t="s">
        <v>832</v>
      </c>
      <c r="E272" s="394">
        <v>67764</v>
      </c>
      <c r="F272" s="394" t="s">
        <v>839</v>
      </c>
      <c r="G272" s="394" t="s">
        <v>815</v>
      </c>
      <c r="H272" s="395">
        <v>563052</v>
      </c>
      <c r="I272" s="395">
        <v>384470</v>
      </c>
      <c r="J272" s="395">
        <v>563052</v>
      </c>
      <c r="K272" s="395">
        <v>384470</v>
      </c>
      <c r="L272" s="394" t="s">
        <v>124</v>
      </c>
      <c r="M272" s="394" t="s">
        <v>124</v>
      </c>
      <c r="N272" s="394" t="s">
        <v>840</v>
      </c>
      <c r="O272" s="394" t="s">
        <v>839</v>
      </c>
      <c r="P272" s="394" t="s">
        <v>124</v>
      </c>
      <c r="Q272" s="394" t="s">
        <v>124</v>
      </c>
      <c r="R272" s="394" t="s">
        <v>124</v>
      </c>
      <c r="S272" s="394" t="s">
        <v>124</v>
      </c>
      <c r="T272" s="394" t="s">
        <v>124</v>
      </c>
      <c r="U272" s="148" t="s">
        <v>1078</v>
      </c>
      <c r="V272" s="546" t="s">
        <v>415</v>
      </c>
      <c r="W272" s="566" t="s">
        <v>106</v>
      </c>
      <c r="X272" s="205"/>
      <c r="Y272" s="204"/>
      <c r="Z272" s="205"/>
      <c r="AA272" s="204"/>
      <c r="AB272" s="566" t="s">
        <v>97</v>
      </c>
      <c r="AC272" s="566"/>
      <c r="AD272" s="568"/>
      <c r="AE272" s="478"/>
      <c r="AF272" s="432"/>
      <c r="AG272" s="623"/>
      <c r="AH272" s="487"/>
      <c r="AI272" s="478"/>
      <c r="AJ272" s="432"/>
      <c r="AK272" s="623"/>
      <c r="AL272" s="497"/>
      <c r="AM272" s="323"/>
      <c r="AN272" s="282"/>
      <c r="AO272" s="624"/>
      <c r="AP272" s="561" t="s">
        <v>1055</v>
      </c>
      <c r="AQ272" s="116"/>
      <c r="AR272" s="184" t="str">
        <f t="shared" si="210"/>
        <v/>
      </c>
      <c r="AS272" s="183" t="str">
        <f t="shared" si="211"/>
        <v/>
      </c>
      <c r="AT272" s="185" t="str">
        <f t="shared" si="212"/>
        <v/>
      </c>
      <c r="AU272" s="187" t="str">
        <f t="shared" si="213"/>
        <v/>
      </c>
      <c r="AV272" s="183" t="str">
        <f t="shared" si="214"/>
        <v/>
      </c>
      <c r="AW272" s="186" t="str">
        <f t="shared" si="215"/>
        <v/>
      </c>
      <c r="AX272" s="184" t="str">
        <f t="shared" si="216"/>
        <v/>
      </c>
      <c r="AY272" s="183" t="str">
        <f t="shared" si="217"/>
        <v/>
      </c>
      <c r="AZ272" s="185" t="str">
        <f t="shared" si="218"/>
        <v/>
      </c>
      <c r="BA272" s="119"/>
      <c r="BF272" s="188" t="str">
        <f t="shared" si="219"/>
        <v>Afectat sau NU?</v>
      </c>
      <c r="BG272" s="183" t="str">
        <f t="shared" si="220"/>
        <v>-</v>
      </c>
      <c r="BH272" s="185" t="str">
        <f t="shared" si="221"/>
        <v>-</v>
      </c>
      <c r="BI272" s="189" t="str">
        <f t="shared" si="222"/>
        <v>Afectat sau NU?</v>
      </c>
      <c r="BJ272" s="183" t="str">
        <f t="shared" si="223"/>
        <v>-</v>
      </c>
      <c r="BK272" s="186" t="str">
        <f t="shared" si="224"/>
        <v>-</v>
      </c>
      <c r="BL272" s="188" t="str">
        <f t="shared" si="225"/>
        <v>Afectat sau NU?</v>
      </c>
      <c r="BM272" s="183" t="str">
        <f t="shared" si="226"/>
        <v>-</v>
      </c>
      <c r="BN272" s="185" t="str">
        <f t="shared" si="227"/>
        <v>-</v>
      </c>
    </row>
    <row r="273" spans="1:66" ht="141" thickBot="1" x14ac:dyDescent="0.3">
      <c r="A273" s="110">
        <f t="shared" si="173"/>
        <v>258</v>
      </c>
      <c r="B273" s="462" t="s">
        <v>124</v>
      </c>
      <c r="C273" s="462" t="s">
        <v>85</v>
      </c>
      <c r="D273" s="584" t="s">
        <v>832</v>
      </c>
      <c r="E273" s="462">
        <v>133232</v>
      </c>
      <c r="F273" s="462" t="s">
        <v>841</v>
      </c>
      <c r="G273" s="462" t="s">
        <v>193</v>
      </c>
      <c r="H273" s="464">
        <v>563052</v>
      </c>
      <c r="I273" s="464">
        <v>384470</v>
      </c>
      <c r="J273" s="464">
        <v>563052</v>
      </c>
      <c r="K273" s="464">
        <v>384470</v>
      </c>
      <c r="L273" s="462" t="s">
        <v>124</v>
      </c>
      <c r="M273" s="462" t="s">
        <v>124</v>
      </c>
      <c r="N273" s="462" t="s">
        <v>842</v>
      </c>
      <c r="O273" s="462" t="s">
        <v>843</v>
      </c>
      <c r="P273" s="462" t="s">
        <v>124</v>
      </c>
      <c r="Q273" s="462" t="s">
        <v>124</v>
      </c>
      <c r="R273" s="462" t="s">
        <v>124</v>
      </c>
      <c r="S273" s="462" t="s">
        <v>124</v>
      </c>
      <c r="T273" s="462" t="s">
        <v>124</v>
      </c>
      <c r="U273" s="148" t="s">
        <v>1078</v>
      </c>
      <c r="V273" s="570" t="s">
        <v>415</v>
      </c>
      <c r="W273" s="428" t="s">
        <v>106</v>
      </c>
      <c r="X273" s="213"/>
      <c r="Y273" s="212"/>
      <c r="Z273" s="213"/>
      <c r="AA273" s="212"/>
      <c r="AB273" s="428" t="s">
        <v>97</v>
      </c>
      <c r="AC273" s="428"/>
      <c r="AD273" s="569"/>
      <c r="AE273" s="615"/>
      <c r="AF273" s="438"/>
      <c r="AG273" s="615"/>
      <c r="AH273" s="616"/>
      <c r="AI273" s="617"/>
      <c r="AJ273" s="438"/>
      <c r="AK273" s="615"/>
      <c r="AL273" s="618"/>
      <c r="AM273" s="321"/>
      <c r="AN273" s="619"/>
      <c r="AO273" s="620"/>
      <c r="AP273" s="559" t="s">
        <v>1055</v>
      </c>
      <c r="AQ273" s="116"/>
      <c r="AR273" s="165" t="str">
        <f t="shared" si="210"/>
        <v/>
      </c>
      <c r="AS273" s="166" t="str">
        <f t="shared" si="211"/>
        <v/>
      </c>
      <c r="AT273" s="167" t="str">
        <f t="shared" si="212"/>
        <v/>
      </c>
      <c r="AU273" s="168" t="str">
        <f t="shared" si="213"/>
        <v/>
      </c>
      <c r="AV273" s="166" t="str">
        <f t="shared" si="214"/>
        <v/>
      </c>
      <c r="AW273" s="169" t="str">
        <f t="shared" si="215"/>
        <v/>
      </c>
      <c r="AX273" s="165" t="str">
        <f t="shared" si="216"/>
        <v/>
      </c>
      <c r="AY273" s="166" t="str">
        <f t="shared" si="217"/>
        <v/>
      </c>
      <c r="AZ273" s="167" t="str">
        <f t="shared" si="218"/>
        <v/>
      </c>
      <c r="BA273" s="119"/>
      <c r="BF273" s="173" t="str">
        <f t="shared" si="219"/>
        <v>Afectat sau NU?</v>
      </c>
      <c r="BG273" s="166" t="str">
        <f t="shared" si="220"/>
        <v>-</v>
      </c>
      <c r="BH273" s="167" t="str">
        <f t="shared" si="221"/>
        <v>-</v>
      </c>
      <c r="BI273" s="174" t="str">
        <f t="shared" si="222"/>
        <v>Afectat sau NU?</v>
      </c>
      <c r="BJ273" s="166" t="str">
        <f t="shared" si="223"/>
        <v>-</v>
      </c>
      <c r="BK273" s="169" t="str">
        <f t="shared" si="224"/>
        <v>-</v>
      </c>
      <c r="BL273" s="173" t="str">
        <f t="shared" si="225"/>
        <v>Afectat sau NU?</v>
      </c>
      <c r="BM273" s="166" t="str">
        <f t="shared" si="226"/>
        <v>-</v>
      </c>
      <c r="BN273" s="167" t="str">
        <f t="shared" si="227"/>
        <v>-</v>
      </c>
    </row>
    <row r="274" spans="1:66" ht="140.25" x14ac:dyDescent="0.25">
      <c r="A274" s="134">
        <f t="shared" si="173"/>
        <v>259</v>
      </c>
      <c r="B274" s="440" t="s">
        <v>124</v>
      </c>
      <c r="C274" s="440" t="s">
        <v>85</v>
      </c>
      <c r="D274" s="473" t="s">
        <v>844</v>
      </c>
      <c r="E274" s="440">
        <v>65690</v>
      </c>
      <c r="F274" s="440" t="s">
        <v>845</v>
      </c>
      <c r="G274" s="440" t="s">
        <v>815</v>
      </c>
      <c r="H274" s="678">
        <v>540272</v>
      </c>
      <c r="I274" s="678">
        <v>360540</v>
      </c>
      <c r="J274" s="678">
        <v>540272</v>
      </c>
      <c r="K274" s="678">
        <v>360540</v>
      </c>
      <c r="L274" s="440" t="s">
        <v>124</v>
      </c>
      <c r="M274" s="440" t="s">
        <v>124</v>
      </c>
      <c r="N274" s="440" t="s">
        <v>846</v>
      </c>
      <c r="O274" s="440" t="s">
        <v>847</v>
      </c>
      <c r="P274" s="440" t="s">
        <v>124</v>
      </c>
      <c r="Q274" s="440" t="s">
        <v>124</v>
      </c>
      <c r="R274" s="440" t="s">
        <v>124</v>
      </c>
      <c r="S274" s="440" t="s">
        <v>124</v>
      </c>
      <c r="T274" s="440" t="s">
        <v>124</v>
      </c>
      <c r="U274" s="440" t="s">
        <v>1085</v>
      </c>
      <c r="V274" s="545" t="s">
        <v>415</v>
      </c>
      <c r="W274" s="427" t="s">
        <v>106</v>
      </c>
      <c r="X274" s="197"/>
      <c r="Y274" s="196"/>
      <c r="Z274" s="197"/>
      <c r="AA274" s="196"/>
      <c r="AB274" s="427" t="s">
        <v>97</v>
      </c>
      <c r="AC274" s="427"/>
      <c r="AD274" s="567"/>
      <c r="AE274" s="477"/>
      <c r="AF274" s="443"/>
      <c r="AG274" s="621"/>
      <c r="AH274" s="486"/>
      <c r="AI274" s="477"/>
      <c r="AJ274" s="443"/>
      <c r="AK274" s="621"/>
      <c r="AL274" s="496"/>
      <c r="AM274" s="286"/>
      <c r="AN274" s="281"/>
      <c r="AO274" s="622"/>
      <c r="AP274" s="560" t="s">
        <v>1054</v>
      </c>
      <c r="AQ274" s="116"/>
      <c r="AR274" s="160" t="str">
        <f t="shared" si="210"/>
        <v/>
      </c>
      <c r="AS274" s="161" t="str">
        <f t="shared" si="211"/>
        <v/>
      </c>
      <c r="AT274" s="162" t="str">
        <f t="shared" si="212"/>
        <v/>
      </c>
      <c r="AU274" s="163" t="str">
        <f t="shared" si="213"/>
        <v/>
      </c>
      <c r="AV274" s="161" t="str">
        <f t="shared" si="214"/>
        <v/>
      </c>
      <c r="AW274" s="164" t="str">
        <f t="shared" si="215"/>
        <v/>
      </c>
      <c r="AX274" s="160" t="str">
        <f t="shared" si="216"/>
        <v/>
      </c>
      <c r="AY274" s="161" t="str">
        <f t="shared" si="217"/>
        <v/>
      </c>
      <c r="AZ274" s="162" t="str">
        <f t="shared" si="218"/>
        <v/>
      </c>
      <c r="BA274" s="119"/>
      <c r="BF274" s="172" t="str">
        <f t="shared" si="219"/>
        <v>Afectat sau NU?</v>
      </c>
      <c r="BG274" s="161" t="str">
        <f t="shared" si="220"/>
        <v>-</v>
      </c>
      <c r="BH274" s="162" t="str">
        <f t="shared" si="221"/>
        <v>-</v>
      </c>
      <c r="BI274" s="677" t="str">
        <f t="shared" si="222"/>
        <v>Afectat sau NU?</v>
      </c>
      <c r="BJ274" s="161" t="str">
        <f t="shared" si="223"/>
        <v>-</v>
      </c>
      <c r="BK274" s="164" t="str">
        <f t="shared" si="224"/>
        <v>-</v>
      </c>
      <c r="BL274" s="172" t="str">
        <f t="shared" si="225"/>
        <v>Afectat sau NU?</v>
      </c>
      <c r="BM274" s="161" t="str">
        <f t="shared" si="226"/>
        <v>-</v>
      </c>
      <c r="BN274" s="162" t="str">
        <f t="shared" si="227"/>
        <v>-</v>
      </c>
    </row>
    <row r="275" spans="1:66" ht="140.25" x14ac:dyDescent="0.25">
      <c r="A275" s="294">
        <f t="shared" si="173"/>
        <v>260</v>
      </c>
      <c r="B275" s="394" t="s">
        <v>124</v>
      </c>
      <c r="C275" s="394" t="s">
        <v>85</v>
      </c>
      <c r="D275" s="474" t="s">
        <v>844</v>
      </c>
      <c r="E275" s="394">
        <v>67657</v>
      </c>
      <c r="F275" s="394" t="s">
        <v>848</v>
      </c>
      <c r="G275" s="394" t="s">
        <v>815</v>
      </c>
      <c r="H275" s="395">
        <v>540272</v>
      </c>
      <c r="I275" s="395">
        <v>360540</v>
      </c>
      <c r="J275" s="395">
        <v>540272</v>
      </c>
      <c r="K275" s="395">
        <v>360540</v>
      </c>
      <c r="L275" s="394" t="s">
        <v>124</v>
      </c>
      <c r="M275" s="394" t="s">
        <v>124</v>
      </c>
      <c r="N275" s="394" t="s">
        <v>846</v>
      </c>
      <c r="O275" s="394" t="s">
        <v>848</v>
      </c>
      <c r="P275" s="394" t="s">
        <v>124</v>
      </c>
      <c r="Q275" s="394" t="s">
        <v>124</v>
      </c>
      <c r="R275" s="394" t="s">
        <v>124</v>
      </c>
      <c r="S275" s="394" t="s">
        <v>124</v>
      </c>
      <c r="T275" s="394" t="s">
        <v>124</v>
      </c>
      <c r="U275" s="460" t="s">
        <v>1085</v>
      </c>
      <c r="V275" s="546" t="s">
        <v>415</v>
      </c>
      <c r="W275" s="566" t="s">
        <v>106</v>
      </c>
      <c r="X275" s="205"/>
      <c r="Y275" s="204"/>
      <c r="Z275" s="205"/>
      <c r="AA275" s="204"/>
      <c r="AB275" s="566" t="s">
        <v>97</v>
      </c>
      <c r="AC275" s="566"/>
      <c r="AD275" s="568"/>
      <c r="AE275" s="625"/>
      <c r="AF275" s="626"/>
      <c r="AG275" s="627"/>
      <c r="AH275" s="628"/>
      <c r="AI275" s="625"/>
      <c r="AJ275" s="626"/>
      <c r="AK275" s="627"/>
      <c r="AL275" s="629"/>
      <c r="AM275" s="630"/>
      <c r="AN275" s="631"/>
      <c r="AO275" s="632"/>
      <c r="AP275" s="634" t="s">
        <v>1054</v>
      </c>
      <c r="AQ275" s="116"/>
      <c r="AR275" s="184" t="str">
        <f t="shared" si="210"/>
        <v/>
      </c>
      <c r="AS275" s="183" t="str">
        <f t="shared" si="211"/>
        <v/>
      </c>
      <c r="AT275" s="185" t="str">
        <f t="shared" si="212"/>
        <v/>
      </c>
      <c r="AU275" s="187" t="str">
        <f t="shared" si="213"/>
        <v/>
      </c>
      <c r="AV275" s="183" t="str">
        <f t="shared" si="214"/>
        <v/>
      </c>
      <c r="AW275" s="186" t="str">
        <f t="shared" si="215"/>
        <v/>
      </c>
      <c r="AX275" s="184" t="str">
        <f t="shared" si="216"/>
        <v/>
      </c>
      <c r="AY275" s="183" t="str">
        <f t="shared" si="217"/>
        <v/>
      </c>
      <c r="AZ275" s="185" t="str">
        <f t="shared" si="218"/>
        <v/>
      </c>
      <c r="BA275" s="119"/>
      <c r="BF275" s="188" t="str">
        <f t="shared" si="219"/>
        <v>Afectat sau NU?</v>
      </c>
      <c r="BG275" s="183" t="str">
        <f t="shared" si="220"/>
        <v>-</v>
      </c>
      <c r="BH275" s="185" t="str">
        <f t="shared" si="221"/>
        <v>-</v>
      </c>
      <c r="BI275" s="189" t="str">
        <f t="shared" si="222"/>
        <v>Afectat sau NU?</v>
      </c>
      <c r="BJ275" s="183" t="str">
        <f t="shared" si="223"/>
        <v>-</v>
      </c>
      <c r="BK275" s="186" t="str">
        <f t="shared" si="224"/>
        <v>-</v>
      </c>
      <c r="BL275" s="188" t="str">
        <f t="shared" si="225"/>
        <v>Afectat sau NU?</v>
      </c>
      <c r="BM275" s="183" t="str">
        <f t="shared" si="226"/>
        <v>-</v>
      </c>
      <c r="BN275" s="185" t="str">
        <f t="shared" si="227"/>
        <v>-</v>
      </c>
    </row>
    <row r="276" spans="1:66" ht="13.5" thickBot="1" x14ac:dyDescent="0.3">
      <c r="A276" s="110">
        <f t="shared" si="173"/>
        <v>261</v>
      </c>
      <c r="B276" s="462" t="s">
        <v>124</v>
      </c>
      <c r="C276" s="462" t="s">
        <v>85</v>
      </c>
      <c r="D276" s="584" t="s">
        <v>844</v>
      </c>
      <c r="E276" s="462">
        <v>66090</v>
      </c>
      <c r="F276" s="462" t="s">
        <v>425</v>
      </c>
      <c r="G276" s="462" t="s">
        <v>815</v>
      </c>
      <c r="H276" s="464">
        <v>540271.56000000006</v>
      </c>
      <c r="I276" s="464">
        <v>360541.04</v>
      </c>
      <c r="J276" s="464">
        <v>540271.56000000006</v>
      </c>
      <c r="K276" s="464">
        <v>360541.04</v>
      </c>
      <c r="L276" s="462" t="s">
        <v>124</v>
      </c>
      <c r="M276" s="462" t="s">
        <v>124</v>
      </c>
      <c r="N276" s="462" t="s">
        <v>426</v>
      </c>
      <c r="O276" s="462" t="s">
        <v>849</v>
      </c>
      <c r="P276" s="462" t="s">
        <v>124</v>
      </c>
      <c r="Q276" s="462" t="s">
        <v>124</v>
      </c>
      <c r="R276" s="462" t="s">
        <v>124</v>
      </c>
      <c r="S276" s="462" t="s">
        <v>124</v>
      </c>
      <c r="T276" s="462" t="s">
        <v>124</v>
      </c>
      <c r="U276" s="462" t="s">
        <v>532</v>
      </c>
      <c r="V276" s="570" t="s">
        <v>850</v>
      </c>
      <c r="W276" s="428" t="s">
        <v>106</v>
      </c>
      <c r="X276" s="213"/>
      <c r="Y276" s="212"/>
      <c r="Z276" s="213"/>
      <c r="AA276" s="212"/>
      <c r="AB276" s="428" t="s">
        <v>97</v>
      </c>
      <c r="AC276" s="428"/>
      <c r="AD276" s="569"/>
      <c r="AE276" s="615"/>
      <c r="AF276" s="438"/>
      <c r="AG276" s="615"/>
      <c r="AH276" s="616"/>
      <c r="AI276" s="617"/>
      <c r="AJ276" s="438"/>
      <c r="AK276" s="615"/>
      <c r="AL276" s="618"/>
      <c r="AM276" s="321"/>
      <c r="AN276" s="619"/>
      <c r="AO276" s="620"/>
      <c r="AP276" s="559" t="s">
        <v>1054</v>
      </c>
      <c r="AQ276" s="116"/>
      <c r="AR276" s="165" t="str">
        <f t="shared" si="210"/>
        <v/>
      </c>
      <c r="AS276" s="166" t="str">
        <f t="shared" si="211"/>
        <v/>
      </c>
      <c r="AT276" s="167" t="str">
        <f t="shared" si="212"/>
        <v/>
      </c>
      <c r="AU276" s="168" t="str">
        <f t="shared" si="213"/>
        <v/>
      </c>
      <c r="AV276" s="166" t="str">
        <f t="shared" si="214"/>
        <v/>
      </c>
      <c r="AW276" s="169" t="str">
        <f t="shared" si="215"/>
        <v/>
      </c>
      <c r="AX276" s="165" t="str">
        <f t="shared" si="216"/>
        <v/>
      </c>
      <c r="AY276" s="166" t="str">
        <f t="shared" si="217"/>
        <v/>
      </c>
      <c r="AZ276" s="167" t="str">
        <f t="shared" si="218"/>
        <v/>
      </c>
      <c r="BA276" s="119"/>
      <c r="BF276" s="173" t="str">
        <f t="shared" si="219"/>
        <v>Afectat sau NU?</v>
      </c>
      <c r="BG276" s="166" t="str">
        <f t="shared" si="220"/>
        <v>-</v>
      </c>
      <c r="BH276" s="167" t="str">
        <f t="shared" si="221"/>
        <v>-</v>
      </c>
      <c r="BI276" s="174" t="str">
        <f t="shared" si="222"/>
        <v>Afectat sau NU?</v>
      </c>
      <c r="BJ276" s="166" t="str">
        <f t="shared" si="223"/>
        <v>-</v>
      </c>
      <c r="BK276" s="169" t="str">
        <f t="shared" si="224"/>
        <v>-</v>
      </c>
      <c r="BL276" s="173" t="str">
        <f t="shared" si="225"/>
        <v>Afectat sau NU?</v>
      </c>
      <c r="BM276" s="166" t="str">
        <f t="shared" si="226"/>
        <v>-</v>
      </c>
      <c r="BN276" s="167" t="str">
        <f t="shared" si="227"/>
        <v>-</v>
      </c>
    </row>
    <row r="277" spans="1:66" ht="127.5" x14ac:dyDescent="0.25">
      <c r="A277" s="134">
        <f t="shared" si="173"/>
        <v>262</v>
      </c>
      <c r="B277" s="440" t="s">
        <v>124</v>
      </c>
      <c r="C277" s="440" t="s">
        <v>85</v>
      </c>
      <c r="D277" s="473" t="s">
        <v>851</v>
      </c>
      <c r="E277" s="440">
        <v>20885</v>
      </c>
      <c r="F277" s="440" t="s">
        <v>852</v>
      </c>
      <c r="G277" s="440" t="s">
        <v>95</v>
      </c>
      <c r="H277" s="678">
        <v>613088</v>
      </c>
      <c r="I277" s="678">
        <v>553416</v>
      </c>
      <c r="J277" s="678">
        <v>613004</v>
      </c>
      <c r="K277" s="678">
        <v>553338</v>
      </c>
      <c r="L277" s="440" t="s">
        <v>124</v>
      </c>
      <c r="M277" s="440" t="s">
        <v>124</v>
      </c>
      <c r="N277" s="440" t="s">
        <v>853</v>
      </c>
      <c r="O277" s="440" t="s">
        <v>854</v>
      </c>
      <c r="P277" s="440" t="s">
        <v>124</v>
      </c>
      <c r="Q277" s="440" t="s">
        <v>124</v>
      </c>
      <c r="R277" s="440" t="s">
        <v>124</v>
      </c>
      <c r="S277" s="440" t="s">
        <v>124</v>
      </c>
      <c r="T277" s="440" t="s">
        <v>124</v>
      </c>
      <c r="U277" s="440" t="s">
        <v>672</v>
      </c>
      <c r="V277" s="545" t="s">
        <v>486</v>
      </c>
      <c r="W277" s="427" t="s">
        <v>111</v>
      </c>
      <c r="X277" s="197"/>
      <c r="Y277" s="196"/>
      <c r="Z277" s="197"/>
      <c r="AA277" s="196"/>
      <c r="AB277" s="427" t="s">
        <v>95</v>
      </c>
      <c r="AC277" s="427"/>
      <c r="AD277" s="567"/>
      <c r="AE277" s="477"/>
      <c r="AF277" s="443"/>
      <c r="AG277" s="621"/>
      <c r="AH277" s="486"/>
      <c r="AI277" s="477"/>
      <c r="AJ277" s="443"/>
      <c r="AK277" s="621"/>
      <c r="AL277" s="496"/>
      <c r="AM277" s="286"/>
      <c r="AN277" s="281"/>
      <c r="AO277" s="622"/>
      <c r="AP277" s="560" t="s">
        <v>1056</v>
      </c>
      <c r="AQ277" s="116"/>
      <c r="AR277" s="160" t="str">
        <f t="shared" si="210"/>
        <v/>
      </c>
      <c r="AS277" s="161" t="str">
        <f t="shared" si="211"/>
        <v/>
      </c>
      <c r="AT277" s="162" t="str">
        <f t="shared" si="212"/>
        <v/>
      </c>
      <c r="AU277" s="163" t="str">
        <f t="shared" si="213"/>
        <v/>
      </c>
      <c r="AV277" s="161" t="str">
        <f t="shared" si="214"/>
        <v/>
      </c>
      <c r="AW277" s="164" t="str">
        <f t="shared" si="215"/>
        <v/>
      </c>
      <c r="AX277" s="160" t="str">
        <f t="shared" si="216"/>
        <v/>
      </c>
      <c r="AY277" s="161" t="str">
        <f t="shared" si="217"/>
        <v/>
      </c>
      <c r="AZ277" s="162" t="str">
        <f t="shared" si="218"/>
        <v/>
      </c>
      <c r="BA277" s="119"/>
      <c r="BF277" s="172" t="str">
        <f t="shared" si="219"/>
        <v>Afectat sau NU?</v>
      </c>
      <c r="BG277" s="161" t="str">
        <f t="shared" si="220"/>
        <v>-</v>
      </c>
      <c r="BH277" s="162" t="str">
        <f t="shared" si="221"/>
        <v>-</v>
      </c>
      <c r="BI277" s="677" t="str">
        <f t="shared" si="222"/>
        <v>Afectat sau NU?</v>
      </c>
      <c r="BJ277" s="161" t="str">
        <f t="shared" si="223"/>
        <v>-</v>
      </c>
      <c r="BK277" s="164" t="str">
        <f t="shared" si="224"/>
        <v>-</v>
      </c>
      <c r="BL277" s="172" t="str">
        <f t="shared" si="225"/>
        <v>Afectat sau NU?</v>
      </c>
      <c r="BM277" s="161" t="str">
        <f t="shared" si="226"/>
        <v>-</v>
      </c>
      <c r="BN277" s="162" t="str">
        <f t="shared" si="227"/>
        <v>-</v>
      </c>
    </row>
    <row r="278" spans="1:66" ht="128.25" thickBot="1" x14ac:dyDescent="0.3">
      <c r="A278" s="110">
        <f t="shared" si="173"/>
        <v>263</v>
      </c>
      <c r="B278" s="392" t="s">
        <v>124</v>
      </c>
      <c r="C278" s="392" t="s">
        <v>85</v>
      </c>
      <c r="D278" s="475" t="s">
        <v>851</v>
      </c>
      <c r="E278" s="392">
        <v>20885</v>
      </c>
      <c r="F278" s="392" t="s">
        <v>852</v>
      </c>
      <c r="G278" s="392" t="s">
        <v>95</v>
      </c>
      <c r="H278" s="393">
        <v>613088</v>
      </c>
      <c r="I278" s="393">
        <v>553416</v>
      </c>
      <c r="J278" s="393">
        <v>613004</v>
      </c>
      <c r="K278" s="393">
        <v>553338</v>
      </c>
      <c r="L278" s="392" t="s">
        <v>124</v>
      </c>
      <c r="M278" s="392" t="s">
        <v>124</v>
      </c>
      <c r="N278" s="392" t="s">
        <v>855</v>
      </c>
      <c r="O278" s="392" t="s">
        <v>856</v>
      </c>
      <c r="P278" s="392" t="s">
        <v>124</v>
      </c>
      <c r="Q278" s="392" t="s">
        <v>124</v>
      </c>
      <c r="R278" s="392" t="s">
        <v>124</v>
      </c>
      <c r="S278" s="392" t="s">
        <v>124</v>
      </c>
      <c r="T278" s="392" t="s">
        <v>124</v>
      </c>
      <c r="U278" s="434" t="s">
        <v>672</v>
      </c>
      <c r="V278" s="548" t="s">
        <v>486</v>
      </c>
      <c r="W278" s="428" t="s">
        <v>111</v>
      </c>
      <c r="X278" s="213"/>
      <c r="Y278" s="212"/>
      <c r="Z278" s="213"/>
      <c r="AA278" s="212"/>
      <c r="AB278" s="428" t="s">
        <v>95</v>
      </c>
      <c r="AC278" s="428"/>
      <c r="AD278" s="569"/>
      <c r="AE278" s="615"/>
      <c r="AF278" s="438"/>
      <c r="AG278" s="615"/>
      <c r="AH278" s="616"/>
      <c r="AI278" s="617"/>
      <c r="AJ278" s="438"/>
      <c r="AK278" s="615"/>
      <c r="AL278" s="618"/>
      <c r="AM278" s="321"/>
      <c r="AN278" s="619"/>
      <c r="AO278" s="620"/>
      <c r="AP278" s="559" t="s">
        <v>1056</v>
      </c>
      <c r="AQ278" s="116"/>
      <c r="AR278" s="165" t="str">
        <f t="shared" si="210"/>
        <v/>
      </c>
      <c r="AS278" s="166" t="str">
        <f t="shared" si="211"/>
        <v/>
      </c>
      <c r="AT278" s="167" t="str">
        <f t="shared" si="212"/>
        <v/>
      </c>
      <c r="AU278" s="168" t="str">
        <f t="shared" si="213"/>
        <v/>
      </c>
      <c r="AV278" s="166" t="str">
        <f t="shared" si="214"/>
        <v/>
      </c>
      <c r="AW278" s="169" t="str">
        <f t="shared" si="215"/>
        <v/>
      </c>
      <c r="AX278" s="165" t="str">
        <f t="shared" si="216"/>
        <v/>
      </c>
      <c r="AY278" s="166" t="str">
        <f t="shared" si="217"/>
        <v/>
      </c>
      <c r="AZ278" s="167" t="str">
        <f t="shared" si="218"/>
        <v/>
      </c>
      <c r="BA278" s="119"/>
      <c r="BF278" s="173" t="str">
        <f t="shared" si="219"/>
        <v>Afectat sau NU?</v>
      </c>
      <c r="BG278" s="166" t="str">
        <f t="shared" si="220"/>
        <v>-</v>
      </c>
      <c r="BH278" s="167" t="str">
        <f t="shared" si="221"/>
        <v>-</v>
      </c>
      <c r="BI278" s="174" t="str">
        <f t="shared" si="222"/>
        <v>Afectat sau NU?</v>
      </c>
      <c r="BJ278" s="166" t="str">
        <f t="shared" si="223"/>
        <v>-</v>
      </c>
      <c r="BK278" s="169" t="str">
        <f t="shared" si="224"/>
        <v>-</v>
      </c>
      <c r="BL278" s="173" t="str">
        <f t="shared" si="225"/>
        <v>Afectat sau NU?</v>
      </c>
      <c r="BM278" s="166" t="str">
        <f t="shared" si="226"/>
        <v>-</v>
      </c>
      <c r="BN278" s="167" t="str">
        <f t="shared" si="227"/>
        <v>-</v>
      </c>
    </row>
    <row r="279" spans="1:66" ht="26.25" thickBot="1" x14ac:dyDescent="0.3">
      <c r="A279" s="66">
        <f t="shared" si="173"/>
        <v>264</v>
      </c>
      <c r="B279" s="460" t="s">
        <v>124</v>
      </c>
      <c r="C279" s="460" t="s">
        <v>85</v>
      </c>
      <c r="D279" s="576" t="s">
        <v>857</v>
      </c>
      <c r="E279" s="460">
        <v>150105</v>
      </c>
      <c r="F279" s="460" t="s">
        <v>858</v>
      </c>
      <c r="G279" s="460" t="s">
        <v>230</v>
      </c>
      <c r="H279" s="582">
        <v>596902</v>
      </c>
      <c r="I279" s="582">
        <v>598267</v>
      </c>
      <c r="J279" s="582">
        <v>660659</v>
      </c>
      <c r="K279" s="582">
        <v>659767</v>
      </c>
      <c r="L279" s="460" t="s">
        <v>124</v>
      </c>
      <c r="M279" s="460" t="s">
        <v>124</v>
      </c>
      <c r="N279" s="460" t="s">
        <v>124</v>
      </c>
      <c r="O279" s="460" t="s">
        <v>124</v>
      </c>
      <c r="P279" s="460" t="s">
        <v>1097</v>
      </c>
      <c r="Q279" s="460" t="s">
        <v>1098</v>
      </c>
      <c r="R279" s="460" t="s">
        <v>124</v>
      </c>
      <c r="S279" s="460" t="s">
        <v>124</v>
      </c>
      <c r="T279" s="460" t="s">
        <v>124</v>
      </c>
      <c r="U279" s="460" t="s">
        <v>518</v>
      </c>
      <c r="V279" s="581" t="s">
        <v>518</v>
      </c>
      <c r="W279" s="606" t="s">
        <v>111</v>
      </c>
      <c r="X279" s="397"/>
      <c r="Y279" s="398"/>
      <c r="Z279" s="397"/>
      <c r="AA279" s="398"/>
      <c r="AB279" s="606" t="s">
        <v>95</v>
      </c>
      <c r="AC279" s="606"/>
      <c r="AD279" s="607"/>
      <c r="AE279" s="611"/>
      <c r="AF279" s="445"/>
      <c r="AG279" s="611"/>
      <c r="AH279" s="612"/>
      <c r="AI279" s="613"/>
      <c r="AJ279" s="445"/>
      <c r="AK279" s="611"/>
      <c r="AL279" s="614"/>
      <c r="AM279" s="501"/>
      <c r="AN279" s="390"/>
      <c r="AO279" s="565" t="s">
        <v>1099</v>
      </c>
      <c r="AP279" s="633" t="s">
        <v>654</v>
      </c>
      <c r="AQ279" s="116"/>
      <c r="AR279" s="165" t="str">
        <f t="shared" si="210"/>
        <v/>
      </c>
      <c r="AS279" s="166" t="str">
        <f t="shared" si="211"/>
        <v/>
      </c>
      <c r="AT279" s="167" t="str">
        <f t="shared" si="212"/>
        <v/>
      </c>
      <c r="AU279" s="168" t="str">
        <f t="shared" si="213"/>
        <v/>
      </c>
      <c r="AV279" s="166" t="str">
        <f t="shared" si="214"/>
        <v/>
      </c>
      <c r="AW279" s="169" t="str">
        <f t="shared" si="215"/>
        <v/>
      </c>
      <c r="AX279" s="165" t="str">
        <f t="shared" si="216"/>
        <v/>
      </c>
      <c r="AY279" s="166" t="str">
        <f t="shared" si="217"/>
        <v/>
      </c>
      <c r="AZ279" s="167" t="str">
        <f t="shared" si="218"/>
        <v/>
      </c>
      <c r="BA279" s="119"/>
      <c r="BF279" s="173" t="str">
        <f t="shared" si="219"/>
        <v>Afectat sau NU?</v>
      </c>
      <c r="BG279" s="166" t="str">
        <f t="shared" si="220"/>
        <v>-</v>
      </c>
      <c r="BH279" s="167" t="str">
        <f t="shared" si="221"/>
        <v>-</v>
      </c>
      <c r="BI279" s="174" t="str">
        <f t="shared" si="222"/>
        <v>Afectat sau NU?</v>
      </c>
      <c r="BJ279" s="166" t="str">
        <f t="shared" si="223"/>
        <v>-</v>
      </c>
      <c r="BK279" s="169" t="str">
        <f t="shared" si="224"/>
        <v>-</v>
      </c>
      <c r="BL279" s="173" t="str">
        <f t="shared" si="225"/>
        <v>Afectat sau NU?</v>
      </c>
      <c r="BM279" s="166" t="str">
        <f t="shared" si="226"/>
        <v>-</v>
      </c>
      <c r="BN279" s="167" t="str">
        <f t="shared" si="227"/>
        <v>-</v>
      </c>
    </row>
    <row r="280" spans="1:66" ht="39" thickBot="1" x14ac:dyDescent="0.3">
      <c r="A280" s="66">
        <f t="shared" si="173"/>
        <v>265</v>
      </c>
      <c r="B280" s="102" t="s">
        <v>124</v>
      </c>
      <c r="C280" s="102" t="s">
        <v>85</v>
      </c>
      <c r="D280" s="574" t="s">
        <v>1095</v>
      </c>
      <c r="E280" s="102">
        <v>124983</v>
      </c>
      <c r="F280" s="102" t="s">
        <v>859</v>
      </c>
      <c r="G280" s="102" t="s">
        <v>152</v>
      </c>
      <c r="H280" s="396">
        <v>595887</v>
      </c>
      <c r="I280" s="396">
        <v>605864</v>
      </c>
      <c r="J280" s="396">
        <v>594498</v>
      </c>
      <c r="K280" s="396">
        <v>607039</v>
      </c>
      <c r="L280" s="102" t="s">
        <v>124</v>
      </c>
      <c r="M280" s="102" t="s">
        <v>124</v>
      </c>
      <c r="N280" s="102" t="s">
        <v>153</v>
      </c>
      <c r="O280" s="102" t="s">
        <v>154</v>
      </c>
      <c r="P280" s="102" t="s">
        <v>124</v>
      </c>
      <c r="Q280" s="102" t="s">
        <v>124</v>
      </c>
      <c r="R280" s="102" t="s">
        <v>124</v>
      </c>
      <c r="S280" s="102" t="s">
        <v>124</v>
      </c>
      <c r="T280" s="102" t="s">
        <v>124</v>
      </c>
      <c r="U280" s="102" t="s">
        <v>523</v>
      </c>
      <c r="V280" s="454" t="s">
        <v>154</v>
      </c>
      <c r="W280" s="96" t="s">
        <v>1037</v>
      </c>
      <c r="X280" s="444"/>
      <c r="Y280" s="445"/>
      <c r="Z280" s="444"/>
      <c r="AA280" s="445"/>
      <c r="AB280" s="96" t="s">
        <v>95</v>
      </c>
      <c r="AC280" s="96"/>
      <c r="AD280" s="97"/>
      <c r="AE280" s="611"/>
      <c r="AF280" s="445"/>
      <c r="AG280" s="611"/>
      <c r="AH280" s="612"/>
      <c r="AI280" s="613"/>
      <c r="AJ280" s="445"/>
      <c r="AK280" s="611"/>
      <c r="AL280" s="614"/>
      <c r="AM280" s="501"/>
      <c r="AN280" s="390"/>
      <c r="AO280" s="565"/>
      <c r="AP280" s="633" t="s">
        <v>1056</v>
      </c>
      <c r="AQ280" s="116"/>
      <c r="AR280" s="165" t="str">
        <f t="shared" si="210"/>
        <v/>
      </c>
      <c r="AS280" s="166" t="str">
        <f t="shared" si="211"/>
        <v/>
      </c>
      <c r="AT280" s="167" t="str">
        <f t="shared" si="212"/>
        <v/>
      </c>
      <c r="AU280" s="168" t="str">
        <f t="shared" si="213"/>
        <v/>
      </c>
      <c r="AV280" s="166" t="str">
        <f t="shared" si="214"/>
        <v/>
      </c>
      <c r="AW280" s="169" t="str">
        <f t="shared" si="215"/>
        <v/>
      </c>
      <c r="AX280" s="165" t="str">
        <f t="shared" si="216"/>
        <v/>
      </c>
      <c r="AY280" s="166" t="str">
        <f t="shared" si="217"/>
        <v/>
      </c>
      <c r="AZ280" s="167" t="str">
        <f t="shared" si="218"/>
        <v/>
      </c>
      <c r="BA280" s="119"/>
      <c r="BF280" s="173" t="str">
        <f t="shared" si="219"/>
        <v>Afectat sau NU?</v>
      </c>
      <c r="BG280" s="166" t="str">
        <f t="shared" si="220"/>
        <v>-</v>
      </c>
      <c r="BH280" s="167" t="str">
        <f t="shared" si="221"/>
        <v>-</v>
      </c>
      <c r="BI280" s="174" t="str">
        <f t="shared" si="222"/>
        <v>Afectat sau NU?</v>
      </c>
      <c r="BJ280" s="166" t="str">
        <f t="shared" si="223"/>
        <v>-</v>
      </c>
      <c r="BK280" s="169" t="str">
        <f t="shared" si="224"/>
        <v>-</v>
      </c>
      <c r="BL280" s="173" t="str">
        <f t="shared" si="225"/>
        <v>Afectat sau NU?</v>
      </c>
      <c r="BM280" s="166" t="str">
        <f t="shared" si="226"/>
        <v>-</v>
      </c>
      <c r="BN280" s="167" t="str">
        <f t="shared" si="227"/>
        <v>-</v>
      </c>
    </row>
    <row r="281" spans="1:66" ht="141" thickBot="1" x14ac:dyDescent="0.3">
      <c r="A281" s="66">
        <f t="shared" si="173"/>
        <v>266</v>
      </c>
      <c r="B281" s="462" t="s">
        <v>124</v>
      </c>
      <c r="C281" s="456" t="s">
        <v>85</v>
      </c>
      <c r="D281" s="580" t="s">
        <v>860</v>
      </c>
      <c r="E281" s="456">
        <v>44827</v>
      </c>
      <c r="F281" s="456" t="s">
        <v>703</v>
      </c>
      <c r="G281" s="456" t="s">
        <v>703</v>
      </c>
      <c r="H281" s="572">
        <v>643078.57652</v>
      </c>
      <c r="I281" s="572">
        <v>405160.02606</v>
      </c>
      <c r="J281" s="572">
        <v>643078.57652</v>
      </c>
      <c r="K281" s="572">
        <v>405160.02606</v>
      </c>
      <c r="L281" s="635" t="s">
        <v>124</v>
      </c>
      <c r="M281" s="635" t="s">
        <v>124</v>
      </c>
      <c r="N281" s="456" t="s">
        <v>861</v>
      </c>
      <c r="O281" s="456" t="s">
        <v>703</v>
      </c>
      <c r="P281" s="635" t="s">
        <v>124</v>
      </c>
      <c r="Q281" s="635" t="s">
        <v>124</v>
      </c>
      <c r="R281" s="635" t="s">
        <v>124</v>
      </c>
      <c r="S281" s="635" t="s">
        <v>124</v>
      </c>
      <c r="T281" s="635" t="s">
        <v>124</v>
      </c>
      <c r="U281" s="102" t="s">
        <v>1085</v>
      </c>
      <c r="V281" s="573" t="s">
        <v>415</v>
      </c>
      <c r="W281" s="606" t="s">
        <v>1038</v>
      </c>
      <c r="X281" s="397"/>
      <c r="Y281" s="398"/>
      <c r="Z281" s="397"/>
      <c r="AA281" s="398"/>
      <c r="AB281" s="606" t="s">
        <v>694</v>
      </c>
      <c r="AC281" s="606"/>
      <c r="AD281" s="607"/>
      <c r="AE281" s="611"/>
      <c r="AF281" s="445"/>
      <c r="AG281" s="611"/>
      <c r="AH281" s="612"/>
      <c r="AI281" s="613"/>
      <c r="AJ281" s="445"/>
      <c r="AK281" s="611"/>
      <c r="AL281" s="614"/>
      <c r="AM281" s="501"/>
      <c r="AN281" s="390"/>
      <c r="AO281" s="565"/>
      <c r="AP281" s="633" t="s">
        <v>1057</v>
      </c>
      <c r="AQ281" s="116"/>
      <c r="AR281" s="165" t="str">
        <f t="shared" si="210"/>
        <v/>
      </c>
      <c r="AS281" s="166" t="str">
        <f t="shared" si="211"/>
        <v/>
      </c>
      <c r="AT281" s="167" t="str">
        <f t="shared" si="212"/>
        <v/>
      </c>
      <c r="AU281" s="168" t="str">
        <f t="shared" si="213"/>
        <v/>
      </c>
      <c r="AV281" s="166" t="str">
        <f t="shared" si="214"/>
        <v/>
      </c>
      <c r="AW281" s="169" t="str">
        <f t="shared" si="215"/>
        <v/>
      </c>
      <c r="AX281" s="165" t="str">
        <f t="shared" si="216"/>
        <v/>
      </c>
      <c r="AY281" s="166" t="str">
        <f t="shared" si="217"/>
        <v/>
      </c>
      <c r="AZ281" s="167" t="str">
        <f t="shared" si="218"/>
        <v/>
      </c>
      <c r="BA281" s="119"/>
      <c r="BF281" s="173" t="str">
        <f t="shared" si="219"/>
        <v>Afectat sau NU?</v>
      </c>
      <c r="BG281" s="166" t="str">
        <f t="shared" si="220"/>
        <v>-</v>
      </c>
      <c r="BH281" s="167" t="str">
        <f t="shared" si="221"/>
        <v>-</v>
      </c>
      <c r="BI281" s="174" t="str">
        <f t="shared" si="222"/>
        <v>Afectat sau NU?</v>
      </c>
      <c r="BJ281" s="166" t="str">
        <f t="shared" si="223"/>
        <v>-</v>
      </c>
      <c r="BK281" s="169" t="str">
        <f t="shared" si="224"/>
        <v>-</v>
      </c>
      <c r="BL281" s="173" t="str">
        <f t="shared" si="225"/>
        <v>Afectat sau NU?</v>
      </c>
      <c r="BM281" s="166" t="str">
        <f t="shared" si="226"/>
        <v>-</v>
      </c>
      <c r="BN281" s="167" t="str">
        <f t="shared" si="227"/>
        <v>-</v>
      </c>
    </row>
    <row r="282" spans="1:66" ht="15.75" thickBot="1" x14ac:dyDescent="0.3">
      <c r="A282" s="66">
        <f t="shared" si="173"/>
        <v>267</v>
      </c>
      <c r="B282" s="456" t="s">
        <v>124</v>
      </c>
      <c r="C282" s="456" t="s">
        <v>85</v>
      </c>
      <c r="D282" s="580" t="s">
        <v>862</v>
      </c>
      <c r="E282" s="456">
        <v>161801</v>
      </c>
      <c r="F282" s="456" t="s">
        <v>863</v>
      </c>
      <c r="G282" s="456" t="s">
        <v>864</v>
      </c>
      <c r="H282" s="572">
        <v>706749.84534100001</v>
      </c>
      <c r="I282" s="572">
        <v>532319.88002899999</v>
      </c>
      <c r="J282" s="572">
        <v>706749.84534100001</v>
      </c>
      <c r="K282" s="572">
        <v>532319.88002899999</v>
      </c>
      <c r="L282" s="635" t="s">
        <v>124</v>
      </c>
      <c r="M282" s="635" t="s">
        <v>124</v>
      </c>
      <c r="N282" s="456" t="s">
        <v>865</v>
      </c>
      <c r="O282" s="456" t="s">
        <v>866</v>
      </c>
      <c r="P282" s="635" t="s">
        <v>124</v>
      </c>
      <c r="Q282" s="635" t="s">
        <v>124</v>
      </c>
      <c r="R282" s="635" t="s">
        <v>124</v>
      </c>
      <c r="S282" s="635" t="s">
        <v>124</v>
      </c>
      <c r="T282" s="635" t="s">
        <v>124</v>
      </c>
      <c r="U282" s="460" t="s">
        <v>744</v>
      </c>
      <c r="V282" s="107" t="s">
        <v>1100</v>
      </c>
      <c r="W282" s="606" t="s">
        <v>1038</v>
      </c>
      <c r="X282" s="397"/>
      <c r="Y282" s="398"/>
      <c r="Z282" s="397"/>
      <c r="AA282" s="398"/>
      <c r="AB282" s="606" t="s">
        <v>694</v>
      </c>
      <c r="AC282" s="606"/>
      <c r="AD282" s="607"/>
      <c r="AE282" s="611"/>
      <c r="AF282" s="445"/>
      <c r="AG282" s="611"/>
      <c r="AH282" s="612"/>
      <c r="AI282" s="613"/>
      <c r="AJ282" s="445"/>
      <c r="AK282" s="611"/>
      <c r="AL282" s="614"/>
      <c r="AM282" s="501"/>
      <c r="AN282" s="390"/>
      <c r="AO282" s="565"/>
      <c r="AP282" s="633" t="s">
        <v>1058</v>
      </c>
      <c r="AQ282" s="116"/>
      <c r="AR282" s="165" t="str">
        <f t="shared" si="210"/>
        <v/>
      </c>
      <c r="AS282" s="166" t="str">
        <f t="shared" si="211"/>
        <v/>
      </c>
      <c r="AT282" s="167" t="str">
        <f t="shared" si="212"/>
        <v/>
      </c>
      <c r="AU282" s="168" t="str">
        <f t="shared" si="213"/>
        <v/>
      </c>
      <c r="AV282" s="166" t="str">
        <f t="shared" si="214"/>
        <v/>
      </c>
      <c r="AW282" s="169" t="str">
        <f t="shared" si="215"/>
        <v/>
      </c>
      <c r="AX282" s="165" t="str">
        <f t="shared" si="216"/>
        <v/>
      </c>
      <c r="AY282" s="166" t="str">
        <f t="shared" si="217"/>
        <v/>
      </c>
      <c r="AZ282" s="167" t="str">
        <f t="shared" si="218"/>
        <v/>
      </c>
      <c r="BA282" s="119"/>
      <c r="BF282" s="173" t="str">
        <f t="shared" si="219"/>
        <v>Afectat sau NU?</v>
      </c>
      <c r="BG282" s="166" t="str">
        <f t="shared" si="220"/>
        <v>-</v>
      </c>
      <c r="BH282" s="167" t="str">
        <f t="shared" si="221"/>
        <v>-</v>
      </c>
      <c r="BI282" s="174" t="str">
        <f t="shared" si="222"/>
        <v>Afectat sau NU?</v>
      </c>
      <c r="BJ282" s="166" t="str">
        <f t="shared" si="223"/>
        <v>-</v>
      </c>
      <c r="BK282" s="169" t="str">
        <f t="shared" si="224"/>
        <v>-</v>
      </c>
      <c r="BL282" s="173" t="str">
        <f t="shared" si="225"/>
        <v>Afectat sau NU?</v>
      </c>
      <c r="BM282" s="166" t="str">
        <f t="shared" si="226"/>
        <v>-</v>
      </c>
      <c r="BN282" s="167" t="str">
        <f t="shared" si="227"/>
        <v>-</v>
      </c>
    </row>
    <row r="283" spans="1:66" ht="76.5" x14ac:dyDescent="0.25">
      <c r="A283" s="134">
        <f t="shared" si="173"/>
        <v>268</v>
      </c>
      <c r="B283" s="440" t="s">
        <v>124</v>
      </c>
      <c r="C283" s="440" t="s">
        <v>85</v>
      </c>
      <c r="D283" s="580" t="s">
        <v>867</v>
      </c>
      <c r="E283" s="440">
        <v>158323</v>
      </c>
      <c r="F283" s="440" t="s">
        <v>868</v>
      </c>
      <c r="G283" s="440" t="s">
        <v>483</v>
      </c>
      <c r="H283" s="678">
        <v>228624</v>
      </c>
      <c r="I283" s="678">
        <v>484553</v>
      </c>
      <c r="J283" s="678">
        <v>228624</v>
      </c>
      <c r="K283" s="678">
        <v>484553</v>
      </c>
      <c r="L283" s="440" t="s">
        <v>124</v>
      </c>
      <c r="M283" s="440" t="s">
        <v>124</v>
      </c>
      <c r="N283" s="440" t="s">
        <v>869</v>
      </c>
      <c r="O283" s="440" t="s">
        <v>868</v>
      </c>
      <c r="P283" s="440" t="s">
        <v>124</v>
      </c>
      <c r="Q283" s="440" t="s">
        <v>124</v>
      </c>
      <c r="R283" s="440" t="s">
        <v>124</v>
      </c>
      <c r="S283" s="440" t="s">
        <v>124</v>
      </c>
      <c r="T283" s="440" t="s">
        <v>124</v>
      </c>
      <c r="U283" s="440" t="s">
        <v>1088</v>
      </c>
      <c r="V283" s="545" t="s">
        <v>870</v>
      </c>
      <c r="W283" s="427" t="s">
        <v>1039</v>
      </c>
      <c r="X283" s="197"/>
      <c r="Y283" s="196"/>
      <c r="Z283" s="197"/>
      <c r="AA283" s="196"/>
      <c r="AB283" s="427" t="s">
        <v>93</v>
      </c>
      <c r="AC283" s="427"/>
      <c r="AD283" s="567"/>
      <c r="AE283" s="477"/>
      <c r="AF283" s="443"/>
      <c r="AG283" s="621"/>
      <c r="AH283" s="486"/>
      <c r="AI283" s="477"/>
      <c r="AJ283" s="443"/>
      <c r="AK283" s="621"/>
      <c r="AL283" s="496"/>
      <c r="AM283" s="286"/>
      <c r="AN283" s="281"/>
      <c r="AO283" s="622"/>
      <c r="AP283" s="560" t="s">
        <v>1059</v>
      </c>
      <c r="AQ283" s="116"/>
      <c r="AR283" s="160" t="str">
        <f t="shared" si="210"/>
        <v/>
      </c>
      <c r="AS283" s="161" t="str">
        <f t="shared" si="211"/>
        <v/>
      </c>
      <c r="AT283" s="162" t="str">
        <f t="shared" si="212"/>
        <v/>
      </c>
      <c r="AU283" s="163" t="str">
        <f t="shared" si="213"/>
        <v/>
      </c>
      <c r="AV283" s="161" t="str">
        <f t="shared" si="214"/>
        <v/>
      </c>
      <c r="AW283" s="164" t="str">
        <f t="shared" si="215"/>
        <v/>
      </c>
      <c r="AX283" s="160" t="str">
        <f t="shared" si="216"/>
        <v/>
      </c>
      <c r="AY283" s="161" t="str">
        <f t="shared" si="217"/>
        <v/>
      </c>
      <c r="AZ283" s="162" t="str">
        <f t="shared" si="218"/>
        <v/>
      </c>
      <c r="BA283" s="119"/>
      <c r="BF283" s="172" t="str">
        <f t="shared" si="219"/>
        <v>Afectat sau NU?</v>
      </c>
      <c r="BG283" s="161" t="str">
        <f t="shared" si="220"/>
        <v>-</v>
      </c>
      <c r="BH283" s="162" t="str">
        <f t="shared" si="221"/>
        <v>-</v>
      </c>
      <c r="BI283" s="677" t="str">
        <f t="shared" si="222"/>
        <v>Afectat sau NU?</v>
      </c>
      <c r="BJ283" s="161" t="str">
        <f t="shared" si="223"/>
        <v>-</v>
      </c>
      <c r="BK283" s="164" t="str">
        <f t="shared" si="224"/>
        <v>-</v>
      </c>
      <c r="BL283" s="172" t="str">
        <f t="shared" si="225"/>
        <v>Afectat sau NU?</v>
      </c>
      <c r="BM283" s="161" t="str">
        <f t="shared" si="226"/>
        <v>-</v>
      </c>
      <c r="BN283" s="162" t="str">
        <f t="shared" si="227"/>
        <v>-</v>
      </c>
    </row>
    <row r="284" spans="1:66" ht="77.25" thickBot="1" x14ac:dyDescent="0.3">
      <c r="A284" s="110">
        <f t="shared" si="173"/>
        <v>269</v>
      </c>
      <c r="B284" s="392" t="s">
        <v>124</v>
      </c>
      <c r="C284" s="392" t="s">
        <v>85</v>
      </c>
      <c r="D284" s="475" t="s">
        <v>867</v>
      </c>
      <c r="E284" s="392">
        <v>158350</v>
      </c>
      <c r="F284" s="392" t="s">
        <v>871</v>
      </c>
      <c r="G284" s="392" t="s">
        <v>483</v>
      </c>
      <c r="H284" s="393">
        <v>224752</v>
      </c>
      <c r="I284" s="393">
        <v>484420</v>
      </c>
      <c r="J284" s="393">
        <v>224752</v>
      </c>
      <c r="K284" s="393">
        <v>484420</v>
      </c>
      <c r="L284" s="392" t="s">
        <v>124</v>
      </c>
      <c r="M284" s="392" t="s">
        <v>124</v>
      </c>
      <c r="N284" s="392" t="s">
        <v>872</v>
      </c>
      <c r="O284" s="392" t="s">
        <v>871</v>
      </c>
      <c r="P284" s="392" t="s">
        <v>124</v>
      </c>
      <c r="Q284" s="392" t="s">
        <v>124</v>
      </c>
      <c r="R284" s="392" t="s">
        <v>124</v>
      </c>
      <c r="S284" s="392" t="s">
        <v>124</v>
      </c>
      <c r="T284" s="392" t="s">
        <v>124</v>
      </c>
      <c r="U284" s="84" t="s">
        <v>1088</v>
      </c>
      <c r="V284" s="548" t="s">
        <v>491</v>
      </c>
      <c r="W284" s="428" t="s">
        <v>1039</v>
      </c>
      <c r="X284" s="213"/>
      <c r="Y284" s="212"/>
      <c r="Z284" s="213"/>
      <c r="AA284" s="212"/>
      <c r="AB284" s="428" t="s">
        <v>93</v>
      </c>
      <c r="AC284" s="428"/>
      <c r="AD284" s="569"/>
      <c r="AE284" s="615"/>
      <c r="AF284" s="438"/>
      <c r="AG284" s="615"/>
      <c r="AH284" s="616"/>
      <c r="AI284" s="617"/>
      <c r="AJ284" s="438"/>
      <c r="AK284" s="615"/>
      <c r="AL284" s="618"/>
      <c r="AM284" s="321"/>
      <c r="AN284" s="619"/>
      <c r="AO284" s="620"/>
      <c r="AP284" s="559" t="s">
        <v>1059</v>
      </c>
      <c r="AQ284" s="116"/>
      <c r="AR284" s="165" t="str">
        <f t="shared" si="210"/>
        <v/>
      </c>
      <c r="AS284" s="166" t="str">
        <f t="shared" si="211"/>
        <v/>
      </c>
      <c r="AT284" s="167" t="str">
        <f t="shared" si="212"/>
        <v/>
      </c>
      <c r="AU284" s="168" t="str">
        <f t="shared" si="213"/>
        <v/>
      </c>
      <c r="AV284" s="166" t="str">
        <f t="shared" si="214"/>
        <v/>
      </c>
      <c r="AW284" s="169" t="str">
        <f t="shared" si="215"/>
        <v/>
      </c>
      <c r="AX284" s="165" t="str">
        <f t="shared" si="216"/>
        <v/>
      </c>
      <c r="AY284" s="166" t="str">
        <f t="shared" si="217"/>
        <v/>
      </c>
      <c r="AZ284" s="167" t="str">
        <f t="shared" si="218"/>
        <v/>
      </c>
      <c r="BA284" s="119"/>
      <c r="BF284" s="173" t="str">
        <f t="shared" si="219"/>
        <v>Afectat sau NU?</v>
      </c>
      <c r="BG284" s="166" t="str">
        <f t="shared" si="220"/>
        <v>-</v>
      </c>
      <c r="BH284" s="167" t="str">
        <f t="shared" si="221"/>
        <v>-</v>
      </c>
      <c r="BI284" s="174" t="str">
        <f t="shared" si="222"/>
        <v>Afectat sau NU?</v>
      </c>
      <c r="BJ284" s="166" t="str">
        <f t="shared" si="223"/>
        <v>-</v>
      </c>
      <c r="BK284" s="169" t="str">
        <f t="shared" si="224"/>
        <v>-</v>
      </c>
      <c r="BL284" s="173" t="str">
        <f t="shared" si="225"/>
        <v>Afectat sau NU?</v>
      </c>
      <c r="BM284" s="166" t="str">
        <f t="shared" si="226"/>
        <v>-</v>
      </c>
      <c r="BN284" s="167" t="str">
        <f t="shared" si="227"/>
        <v>-</v>
      </c>
    </row>
    <row r="285" spans="1:66" ht="39" thickBot="1" x14ac:dyDescent="0.3">
      <c r="A285" s="66">
        <f t="shared" si="173"/>
        <v>270</v>
      </c>
      <c r="B285" s="392" t="s">
        <v>124</v>
      </c>
      <c r="C285" s="392" t="s">
        <v>85</v>
      </c>
      <c r="D285" s="585" t="s">
        <v>873</v>
      </c>
      <c r="E285" s="392">
        <v>155252</v>
      </c>
      <c r="F285" s="392" t="s">
        <v>874</v>
      </c>
      <c r="G285" s="392" t="s">
        <v>875</v>
      </c>
      <c r="H285" s="393">
        <v>213984</v>
      </c>
      <c r="I285" s="393">
        <v>485700</v>
      </c>
      <c r="J285" s="393">
        <v>213984</v>
      </c>
      <c r="K285" s="393">
        <v>485700</v>
      </c>
      <c r="L285" s="392" t="s">
        <v>124</v>
      </c>
      <c r="M285" s="392" t="s">
        <v>124</v>
      </c>
      <c r="N285" s="392" t="s">
        <v>876</v>
      </c>
      <c r="O285" s="548" t="s">
        <v>877</v>
      </c>
      <c r="P285" s="392" t="s">
        <v>124</v>
      </c>
      <c r="Q285" s="392" t="s">
        <v>124</v>
      </c>
      <c r="R285" s="392" t="s">
        <v>124</v>
      </c>
      <c r="S285" s="392" t="s">
        <v>124</v>
      </c>
      <c r="T285" s="392" t="s">
        <v>124</v>
      </c>
      <c r="U285" s="434" t="s">
        <v>1087</v>
      </c>
      <c r="V285" s="548" t="s">
        <v>877</v>
      </c>
      <c r="W285" s="606" t="s">
        <v>1040</v>
      </c>
      <c r="X285" s="397"/>
      <c r="Y285" s="398"/>
      <c r="Z285" s="397"/>
      <c r="AA285" s="398"/>
      <c r="AB285" s="606" t="s">
        <v>93</v>
      </c>
      <c r="AC285" s="606"/>
      <c r="AD285" s="607"/>
      <c r="AE285" s="611"/>
      <c r="AF285" s="445"/>
      <c r="AG285" s="611"/>
      <c r="AH285" s="612"/>
      <c r="AI285" s="613"/>
      <c r="AJ285" s="445"/>
      <c r="AK285" s="611"/>
      <c r="AL285" s="614"/>
      <c r="AM285" s="501"/>
      <c r="AN285" s="390"/>
      <c r="AO285" s="565"/>
      <c r="AP285" s="633" t="s">
        <v>1060</v>
      </c>
      <c r="AQ285" s="116"/>
      <c r="AR285" s="165" t="str">
        <f t="shared" si="210"/>
        <v/>
      </c>
      <c r="AS285" s="166" t="str">
        <f t="shared" si="211"/>
        <v/>
      </c>
      <c r="AT285" s="167" t="str">
        <f t="shared" si="212"/>
        <v/>
      </c>
      <c r="AU285" s="168" t="str">
        <f t="shared" si="213"/>
        <v/>
      </c>
      <c r="AV285" s="166" t="str">
        <f t="shared" si="214"/>
        <v/>
      </c>
      <c r="AW285" s="169" t="str">
        <f t="shared" si="215"/>
        <v/>
      </c>
      <c r="AX285" s="165" t="str">
        <f t="shared" si="216"/>
        <v/>
      </c>
      <c r="AY285" s="166" t="str">
        <f t="shared" si="217"/>
        <v/>
      </c>
      <c r="AZ285" s="167" t="str">
        <f t="shared" si="218"/>
        <v/>
      </c>
      <c r="BA285" s="119"/>
      <c r="BF285" s="173" t="str">
        <f t="shared" si="219"/>
        <v>Afectat sau NU?</v>
      </c>
      <c r="BG285" s="166" t="str">
        <f t="shared" si="220"/>
        <v>-</v>
      </c>
      <c r="BH285" s="167" t="str">
        <f t="shared" si="221"/>
        <v>-</v>
      </c>
      <c r="BI285" s="174" t="str">
        <f t="shared" si="222"/>
        <v>Afectat sau NU?</v>
      </c>
      <c r="BJ285" s="166" t="str">
        <f t="shared" si="223"/>
        <v>-</v>
      </c>
      <c r="BK285" s="169" t="str">
        <f t="shared" si="224"/>
        <v>-</v>
      </c>
      <c r="BL285" s="173" t="str">
        <f t="shared" si="225"/>
        <v>Afectat sau NU?</v>
      </c>
      <c r="BM285" s="166" t="str">
        <f t="shared" si="226"/>
        <v>-</v>
      </c>
      <c r="BN285" s="167" t="str">
        <f t="shared" si="227"/>
        <v>-</v>
      </c>
    </row>
    <row r="286" spans="1:66" ht="128.25" thickBot="1" x14ac:dyDescent="0.3">
      <c r="A286" s="66">
        <f t="shared" si="173"/>
        <v>271</v>
      </c>
      <c r="B286" s="392" t="s">
        <v>124</v>
      </c>
      <c r="C286" s="392" t="s">
        <v>85</v>
      </c>
      <c r="D286" s="475" t="s">
        <v>878</v>
      </c>
      <c r="E286" s="392">
        <v>155822</v>
      </c>
      <c r="F286" s="392" t="s">
        <v>879</v>
      </c>
      <c r="G286" s="392" t="s">
        <v>875</v>
      </c>
      <c r="H286" s="393">
        <v>244964</v>
      </c>
      <c r="I286" s="393">
        <v>477653</v>
      </c>
      <c r="J286" s="393">
        <v>244964</v>
      </c>
      <c r="K286" s="393">
        <v>477653</v>
      </c>
      <c r="L286" s="392" t="s">
        <v>124</v>
      </c>
      <c r="M286" s="392" t="s">
        <v>124</v>
      </c>
      <c r="N286" s="392" t="s">
        <v>880</v>
      </c>
      <c r="O286" s="392" t="s">
        <v>881</v>
      </c>
      <c r="P286" s="392" t="s">
        <v>124</v>
      </c>
      <c r="Q286" s="392" t="s">
        <v>124</v>
      </c>
      <c r="R286" s="392" t="s">
        <v>124</v>
      </c>
      <c r="S286" s="392" t="s">
        <v>124</v>
      </c>
      <c r="T286" s="392" t="s">
        <v>124</v>
      </c>
      <c r="U286" s="392" t="s">
        <v>672</v>
      </c>
      <c r="V286" s="548" t="s">
        <v>773</v>
      </c>
      <c r="W286" s="606" t="s">
        <v>1041</v>
      </c>
      <c r="X286" s="397"/>
      <c r="Y286" s="398"/>
      <c r="Z286" s="397"/>
      <c r="AA286" s="398"/>
      <c r="AB286" s="606" t="s">
        <v>93</v>
      </c>
      <c r="AC286" s="606"/>
      <c r="AD286" s="607"/>
      <c r="AE286" s="611"/>
      <c r="AF286" s="445"/>
      <c r="AG286" s="611"/>
      <c r="AH286" s="612"/>
      <c r="AI286" s="613"/>
      <c r="AJ286" s="445"/>
      <c r="AK286" s="611"/>
      <c r="AL286" s="614"/>
      <c r="AM286" s="501"/>
      <c r="AN286" s="390"/>
      <c r="AO286" s="565"/>
      <c r="AP286" s="633" t="s">
        <v>1061</v>
      </c>
      <c r="AQ286" s="116"/>
      <c r="AR286" s="165" t="str">
        <f t="shared" si="210"/>
        <v/>
      </c>
      <c r="AS286" s="166" t="str">
        <f t="shared" si="211"/>
        <v/>
      </c>
      <c r="AT286" s="167" t="str">
        <f t="shared" si="212"/>
        <v/>
      </c>
      <c r="AU286" s="168" t="str">
        <f t="shared" si="213"/>
        <v/>
      </c>
      <c r="AV286" s="166" t="str">
        <f t="shared" si="214"/>
        <v/>
      </c>
      <c r="AW286" s="169" t="str">
        <f t="shared" si="215"/>
        <v/>
      </c>
      <c r="AX286" s="165" t="str">
        <f t="shared" si="216"/>
        <v/>
      </c>
      <c r="AY286" s="166" t="str">
        <f t="shared" si="217"/>
        <v/>
      </c>
      <c r="AZ286" s="167" t="str">
        <f t="shared" si="218"/>
        <v/>
      </c>
      <c r="BA286" s="119"/>
      <c r="BF286" s="173" t="str">
        <f t="shared" si="219"/>
        <v>Afectat sau NU?</v>
      </c>
      <c r="BG286" s="166" t="str">
        <f t="shared" si="220"/>
        <v>-</v>
      </c>
      <c r="BH286" s="167" t="str">
        <f t="shared" si="221"/>
        <v>-</v>
      </c>
      <c r="BI286" s="174" t="str">
        <f t="shared" si="222"/>
        <v>Afectat sau NU?</v>
      </c>
      <c r="BJ286" s="166" t="str">
        <f t="shared" si="223"/>
        <v>-</v>
      </c>
      <c r="BK286" s="169" t="str">
        <f t="shared" si="224"/>
        <v>-</v>
      </c>
      <c r="BL286" s="173" t="str">
        <f t="shared" si="225"/>
        <v>Afectat sau NU?</v>
      </c>
      <c r="BM286" s="166" t="str">
        <f t="shared" si="226"/>
        <v>-</v>
      </c>
      <c r="BN286" s="167" t="str">
        <f t="shared" si="227"/>
        <v>-</v>
      </c>
    </row>
    <row r="287" spans="1:66" ht="26.25" thickBot="1" x14ac:dyDescent="0.3">
      <c r="A287" s="66">
        <f t="shared" si="173"/>
        <v>272</v>
      </c>
      <c r="B287" s="392" t="s">
        <v>124</v>
      </c>
      <c r="C287" s="392" t="s">
        <v>85</v>
      </c>
      <c r="D287" s="475" t="s">
        <v>882</v>
      </c>
      <c r="E287" s="392">
        <v>157013</v>
      </c>
      <c r="F287" s="392" t="s">
        <v>883</v>
      </c>
      <c r="G287" s="392" t="s">
        <v>875</v>
      </c>
      <c r="H287" s="393">
        <v>175381</v>
      </c>
      <c r="I287" s="393">
        <v>453810</v>
      </c>
      <c r="J287" s="393">
        <v>175381</v>
      </c>
      <c r="K287" s="393">
        <v>453810</v>
      </c>
      <c r="L287" s="392" t="s">
        <v>124</v>
      </c>
      <c r="M287" s="392" t="s">
        <v>124</v>
      </c>
      <c r="N287" s="392" t="s">
        <v>884</v>
      </c>
      <c r="O287" s="392" t="s">
        <v>885</v>
      </c>
      <c r="P287" s="392" t="s">
        <v>124</v>
      </c>
      <c r="Q287" s="392" t="s">
        <v>124</v>
      </c>
      <c r="R287" s="392" t="s">
        <v>124</v>
      </c>
      <c r="S287" s="392" t="s">
        <v>124</v>
      </c>
      <c r="T287" s="392" t="s">
        <v>124</v>
      </c>
      <c r="U287" s="102" t="s">
        <v>1087</v>
      </c>
      <c r="V287" s="548" t="s">
        <v>773</v>
      </c>
      <c r="W287" s="606" t="s">
        <v>1042</v>
      </c>
      <c r="X287" s="397"/>
      <c r="Y287" s="398"/>
      <c r="Z287" s="397"/>
      <c r="AA287" s="398"/>
      <c r="AB287" s="606" t="s">
        <v>93</v>
      </c>
      <c r="AC287" s="606"/>
      <c r="AD287" s="607"/>
      <c r="AE287" s="611"/>
      <c r="AF287" s="445"/>
      <c r="AG287" s="611"/>
      <c r="AH287" s="612"/>
      <c r="AI287" s="613"/>
      <c r="AJ287" s="445"/>
      <c r="AK287" s="611"/>
      <c r="AL287" s="614"/>
      <c r="AM287" s="501"/>
      <c r="AN287" s="390"/>
      <c r="AO287" s="565"/>
      <c r="AP287" s="633" t="s">
        <v>1062</v>
      </c>
      <c r="AQ287" s="116"/>
      <c r="AR287" s="165" t="str">
        <f t="shared" si="210"/>
        <v/>
      </c>
      <c r="AS287" s="166" t="str">
        <f t="shared" si="211"/>
        <v/>
      </c>
      <c r="AT287" s="167" t="str">
        <f t="shared" si="212"/>
        <v/>
      </c>
      <c r="AU287" s="168" t="str">
        <f t="shared" si="213"/>
        <v/>
      </c>
      <c r="AV287" s="166" t="str">
        <f t="shared" si="214"/>
        <v/>
      </c>
      <c r="AW287" s="169" t="str">
        <f t="shared" si="215"/>
        <v/>
      </c>
      <c r="AX287" s="165" t="str">
        <f t="shared" si="216"/>
        <v/>
      </c>
      <c r="AY287" s="166" t="str">
        <f t="shared" si="217"/>
        <v/>
      </c>
      <c r="AZ287" s="167" t="str">
        <f t="shared" si="218"/>
        <v/>
      </c>
      <c r="BA287" s="119"/>
      <c r="BF287" s="173" t="str">
        <f t="shared" si="219"/>
        <v>Afectat sau NU?</v>
      </c>
      <c r="BG287" s="166" t="str">
        <f t="shared" si="220"/>
        <v>-</v>
      </c>
      <c r="BH287" s="167" t="str">
        <f t="shared" si="221"/>
        <v>-</v>
      </c>
      <c r="BI287" s="174" t="str">
        <f t="shared" si="222"/>
        <v>Afectat sau NU?</v>
      </c>
      <c r="BJ287" s="166" t="str">
        <f t="shared" si="223"/>
        <v>-</v>
      </c>
      <c r="BK287" s="169" t="str">
        <f t="shared" si="224"/>
        <v>-</v>
      </c>
      <c r="BL287" s="173" t="str">
        <f t="shared" si="225"/>
        <v>Afectat sau NU?</v>
      </c>
      <c r="BM287" s="166" t="str">
        <f t="shared" si="226"/>
        <v>-</v>
      </c>
      <c r="BN287" s="167" t="str">
        <f t="shared" si="227"/>
        <v>-</v>
      </c>
    </row>
    <row r="288" spans="1:66" ht="128.25" thickBot="1" x14ac:dyDescent="0.3">
      <c r="A288" s="66">
        <f t="shared" si="173"/>
        <v>273</v>
      </c>
      <c r="B288" s="462" t="s">
        <v>124</v>
      </c>
      <c r="C288" s="462" t="s">
        <v>85</v>
      </c>
      <c r="D288" s="583" t="s">
        <v>886</v>
      </c>
      <c r="E288" s="462">
        <v>9299</v>
      </c>
      <c r="F288" s="462" t="s">
        <v>887</v>
      </c>
      <c r="G288" s="462" t="s">
        <v>93</v>
      </c>
      <c r="H288" s="464">
        <v>220074</v>
      </c>
      <c r="I288" s="464">
        <v>520595</v>
      </c>
      <c r="J288" s="464">
        <v>220074</v>
      </c>
      <c r="K288" s="464">
        <v>520595</v>
      </c>
      <c r="L288" s="462" t="s">
        <v>124</v>
      </c>
      <c r="M288" s="462" t="s">
        <v>124</v>
      </c>
      <c r="N288" s="462" t="s">
        <v>888</v>
      </c>
      <c r="O288" s="462" t="s">
        <v>887</v>
      </c>
      <c r="P288" s="462" t="s">
        <v>124</v>
      </c>
      <c r="Q288" s="462" t="s">
        <v>124</v>
      </c>
      <c r="R288" s="462" t="s">
        <v>124</v>
      </c>
      <c r="S288" s="462" t="s">
        <v>124</v>
      </c>
      <c r="T288" s="462" t="s">
        <v>124</v>
      </c>
      <c r="U288" s="460" t="s">
        <v>672</v>
      </c>
      <c r="V288" s="570" t="s">
        <v>773</v>
      </c>
      <c r="W288" s="606" t="s">
        <v>1041</v>
      </c>
      <c r="X288" s="397"/>
      <c r="Y288" s="398"/>
      <c r="Z288" s="397"/>
      <c r="AA288" s="398"/>
      <c r="AB288" s="606" t="s">
        <v>93</v>
      </c>
      <c r="AC288" s="606"/>
      <c r="AD288" s="607"/>
      <c r="AE288" s="611"/>
      <c r="AF288" s="445"/>
      <c r="AG288" s="611"/>
      <c r="AH288" s="612"/>
      <c r="AI288" s="613"/>
      <c r="AJ288" s="445"/>
      <c r="AK288" s="611"/>
      <c r="AL288" s="614"/>
      <c r="AM288" s="501"/>
      <c r="AN288" s="390"/>
      <c r="AO288" s="565"/>
      <c r="AP288" s="633" t="s">
        <v>1063</v>
      </c>
      <c r="AQ288" s="116"/>
      <c r="AR288" s="165" t="str">
        <f t="shared" si="210"/>
        <v/>
      </c>
      <c r="AS288" s="166" t="str">
        <f t="shared" si="211"/>
        <v/>
      </c>
      <c r="AT288" s="167" t="str">
        <f t="shared" si="212"/>
        <v/>
      </c>
      <c r="AU288" s="168" t="str">
        <f t="shared" si="213"/>
        <v/>
      </c>
      <c r="AV288" s="166" t="str">
        <f t="shared" si="214"/>
        <v/>
      </c>
      <c r="AW288" s="169" t="str">
        <f t="shared" si="215"/>
        <v/>
      </c>
      <c r="AX288" s="165" t="str">
        <f t="shared" si="216"/>
        <v/>
      </c>
      <c r="AY288" s="166" t="str">
        <f t="shared" si="217"/>
        <v/>
      </c>
      <c r="AZ288" s="167" t="str">
        <f t="shared" si="218"/>
        <v/>
      </c>
      <c r="BA288" s="119"/>
      <c r="BF288" s="173" t="str">
        <f t="shared" si="219"/>
        <v>Afectat sau NU?</v>
      </c>
      <c r="BG288" s="166" t="str">
        <f t="shared" si="220"/>
        <v>-</v>
      </c>
      <c r="BH288" s="167" t="str">
        <f t="shared" si="221"/>
        <v>-</v>
      </c>
      <c r="BI288" s="174" t="str">
        <f t="shared" si="222"/>
        <v>Afectat sau NU?</v>
      </c>
      <c r="BJ288" s="166" t="str">
        <f t="shared" si="223"/>
        <v>-</v>
      </c>
      <c r="BK288" s="169" t="str">
        <f t="shared" si="224"/>
        <v>-</v>
      </c>
      <c r="BL288" s="173" t="str">
        <f t="shared" si="225"/>
        <v>Afectat sau NU?</v>
      </c>
      <c r="BM288" s="166" t="str">
        <f t="shared" si="226"/>
        <v>-</v>
      </c>
      <c r="BN288" s="167" t="str">
        <f t="shared" si="227"/>
        <v>-</v>
      </c>
    </row>
    <row r="289" spans="1:66" ht="140.25" x14ac:dyDescent="0.25">
      <c r="A289" s="134">
        <f t="shared" si="173"/>
        <v>274</v>
      </c>
      <c r="B289" s="440" t="s">
        <v>124</v>
      </c>
      <c r="C289" s="440" t="s">
        <v>85</v>
      </c>
      <c r="D289" s="586" t="s">
        <v>889</v>
      </c>
      <c r="E289" s="440">
        <v>40205</v>
      </c>
      <c r="F289" s="440" t="s">
        <v>98</v>
      </c>
      <c r="G289" s="440" t="s">
        <v>98</v>
      </c>
      <c r="H289" s="678">
        <v>554708</v>
      </c>
      <c r="I289" s="678">
        <v>461528</v>
      </c>
      <c r="J289" s="678">
        <v>554708</v>
      </c>
      <c r="K289" s="678">
        <v>461528</v>
      </c>
      <c r="L289" s="440" t="s">
        <v>124</v>
      </c>
      <c r="M289" s="440" t="s">
        <v>124</v>
      </c>
      <c r="N289" s="440" t="s">
        <v>890</v>
      </c>
      <c r="O289" s="440" t="s">
        <v>891</v>
      </c>
      <c r="P289" s="440" t="s">
        <v>124</v>
      </c>
      <c r="Q289" s="440" t="s">
        <v>124</v>
      </c>
      <c r="R289" s="440" t="s">
        <v>124</v>
      </c>
      <c r="S289" s="440" t="s">
        <v>124</v>
      </c>
      <c r="T289" s="440" t="s">
        <v>124</v>
      </c>
      <c r="U289" s="440" t="s">
        <v>713</v>
      </c>
      <c r="V289" s="545" t="s">
        <v>892</v>
      </c>
      <c r="W289" s="427" t="s">
        <v>119</v>
      </c>
      <c r="X289" s="197"/>
      <c r="Y289" s="196"/>
      <c r="Z289" s="197"/>
      <c r="AA289" s="196"/>
      <c r="AB289" s="427" t="s">
        <v>98</v>
      </c>
      <c r="AC289" s="427"/>
      <c r="AD289" s="567"/>
      <c r="AE289" s="477"/>
      <c r="AF289" s="443"/>
      <c r="AG289" s="621"/>
      <c r="AH289" s="486"/>
      <c r="AI289" s="477"/>
      <c r="AJ289" s="443"/>
      <c r="AK289" s="621"/>
      <c r="AL289" s="496"/>
      <c r="AM289" s="286"/>
      <c r="AN289" s="281"/>
      <c r="AO289" s="622"/>
      <c r="AP289" s="560" t="s">
        <v>1064</v>
      </c>
      <c r="AQ289" s="116"/>
      <c r="AR289" s="160" t="str">
        <f t="shared" si="210"/>
        <v/>
      </c>
      <c r="AS289" s="161" t="str">
        <f t="shared" si="211"/>
        <v/>
      </c>
      <c r="AT289" s="162" t="str">
        <f t="shared" si="212"/>
        <v/>
      </c>
      <c r="AU289" s="163" t="str">
        <f t="shared" si="213"/>
        <v/>
      </c>
      <c r="AV289" s="161" t="str">
        <f t="shared" si="214"/>
        <v/>
      </c>
      <c r="AW289" s="164" t="str">
        <f t="shared" si="215"/>
        <v/>
      </c>
      <c r="AX289" s="160" t="str">
        <f t="shared" si="216"/>
        <v/>
      </c>
      <c r="AY289" s="161" t="str">
        <f t="shared" si="217"/>
        <v/>
      </c>
      <c r="AZ289" s="162" t="str">
        <f t="shared" si="218"/>
        <v/>
      </c>
      <c r="BA289" s="119"/>
      <c r="BF289" s="172" t="str">
        <f t="shared" si="219"/>
        <v>Afectat sau NU?</v>
      </c>
      <c r="BG289" s="161" t="str">
        <f t="shared" si="220"/>
        <v>-</v>
      </c>
      <c r="BH289" s="162" t="str">
        <f t="shared" si="221"/>
        <v>-</v>
      </c>
      <c r="BI289" s="677" t="str">
        <f t="shared" si="222"/>
        <v>Afectat sau NU?</v>
      </c>
      <c r="BJ289" s="161" t="str">
        <f t="shared" si="223"/>
        <v>-</v>
      </c>
      <c r="BK289" s="164" t="str">
        <f t="shared" si="224"/>
        <v>-</v>
      </c>
      <c r="BL289" s="172" t="str">
        <f t="shared" si="225"/>
        <v>Afectat sau NU?</v>
      </c>
      <c r="BM289" s="161" t="str">
        <f t="shared" si="226"/>
        <v>-</v>
      </c>
      <c r="BN289" s="162" t="str">
        <f t="shared" si="227"/>
        <v>-</v>
      </c>
    </row>
    <row r="290" spans="1:66" ht="38.25" x14ac:dyDescent="0.25">
      <c r="A290" s="294">
        <f t="shared" si="173"/>
        <v>275</v>
      </c>
      <c r="B290" s="394" t="s">
        <v>124</v>
      </c>
      <c r="C290" s="394" t="s">
        <v>85</v>
      </c>
      <c r="D290" s="587" t="s">
        <v>889</v>
      </c>
      <c r="E290" s="394">
        <v>40205</v>
      </c>
      <c r="F290" s="394" t="s">
        <v>98</v>
      </c>
      <c r="G290" s="394" t="s">
        <v>98</v>
      </c>
      <c r="H290" s="395">
        <v>554708</v>
      </c>
      <c r="I290" s="395">
        <v>461528</v>
      </c>
      <c r="J290" s="395">
        <v>554708</v>
      </c>
      <c r="K290" s="395">
        <v>461528</v>
      </c>
      <c r="L290" s="394" t="s">
        <v>124</v>
      </c>
      <c r="M290" s="394" t="s">
        <v>124</v>
      </c>
      <c r="N290" s="394" t="s">
        <v>893</v>
      </c>
      <c r="O290" s="394" t="s">
        <v>894</v>
      </c>
      <c r="P290" s="394" t="s">
        <v>124</v>
      </c>
      <c r="Q290" s="394" t="s">
        <v>124</v>
      </c>
      <c r="R290" s="394" t="s">
        <v>124</v>
      </c>
      <c r="S290" s="394" t="s">
        <v>124</v>
      </c>
      <c r="T290" s="394" t="s">
        <v>124</v>
      </c>
      <c r="U290" s="394" t="s">
        <v>528</v>
      </c>
      <c r="V290" s="546" t="s">
        <v>366</v>
      </c>
      <c r="W290" s="566" t="s">
        <v>119</v>
      </c>
      <c r="X290" s="205"/>
      <c r="Y290" s="204"/>
      <c r="Z290" s="205"/>
      <c r="AA290" s="204"/>
      <c r="AB290" s="566" t="s">
        <v>98</v>
      </c>
      <c r="AC290" s="566"/>
      <c r="AD290" s="568"/>
      <c r="AE290" s="478"/>
      <c r="AF290" s="432"/>
      <c r="AG290" s="623"/>
      <c r="AH290" s="487"/>
      <c r="AI290" s="478"/>
      <c r="AJ290" s="432"/>
      <c r="AK290" s="623"/>
      <c r="AL290" s="497"/>
      <c r="AM290" s="323"/>
      <c r="AN290" s="282"/>
      <c r="AO290" s="624"/>
      <c r="AP290" s="561" t="s">
        <v>1064</v>
      </c>
      <c r="AQ290" s="116"/>
      <c r="AR290" s="184" t="str">
        <f t="shared" si="210"/>
        <v/>
      </c>
      <c r="AS290" s="183" t="str">
        <f t="shared" si="211"/>
        <v/>
      </c>
      <c r="AT290" s="185" t="str">
        <f t="shared" si="212"/>
        <v/>
      </c>
      <c r="AU290" s="187" t="str">
        <f t="shared" si="213"/>
        <v/>
      </c>
      <c r="AV290" s="183" t="str">
        <f t="shared" si="214"/>
        <v/>
      </c>
      <c r="AW290" s="186" t="str">
        <f t="shared" si="215"/>
        <v/>
      </c>
      <c r="AX290" s="184" t="str">
        <f t="shared" si="216"/>
        <v/>
      </c>
      <c r="AY290" s="183" t="str">
        <f t="shared" si="217"/>
        <v/>
      </c>
      <c r="AZ290" s="185" t="str">
        <f t="shared" si="218"/>
        <v/>
      </c>
      <c r="BA290" s="119"/>
      <c r="BF290" s="188" t="str">
        <f t="shared" si="219"/>
        <v>Afectat sau NU?</v>
      </c>
      <c r="BG290" s="183" t="str">
        <f t="shared" si="220"/>
        <v>-</v>
      </c>
      <c r="BH290" s="185" t="str">
        <f t="shared" si="221"/>
        <v>-</v>
      </c>
      <c r="BI290" s="189" t="str">
        <f t="shared" si="222"/>
        <v>Afectat sau NU?</v>
      </c>
      <c r="BJ290" s="183" t="str">
        <f t="shared" si="223"/>
        <v>-</v>
      </c>
      <c r="BK290" s="186" t="str">
        <f t="shared" si="224"/>
        <v>-</v>
      </c>
      <c r="BL290" s="188" t="str">
        <f t="shared" si="225"/>
        <v>Afectat sau NU?</v>
      </c>
      <c r="BM290" s="183" t="str">
        <f t="shared" si="226"/>
        <v>-</v>
      </c>
      <c r="BN290" s="185" t="str">
        <f t="shared" si="227"/>
        <v>-</v>
      </c>
    </row>
    <row r="291" spans="1:66" ht="140.25" x14ac:dyDescent="0.25">
      <c r="A291" s="294">
        <f t="shared" si="173"/>
        <v>276</v>
      </c>
      <c r="B291" s="394" t="s">
        <v>124</v>
      </c>
      <c r="C291" s="394" t="s">
        <v>85</v>
      </c>
      <c r="D291" s="587" t="s">
        <v>889</v>
      </c>
      <c r="E291" s="394">
        <v>41676</v>
      </c>
      <c r="F291" s="394" t="s">
        <v>895</v>
      </c>
      <c r="G291" s="394" t="s">
        <v>98</v>
      </c>
      <c r="H291" s="395">
        <v>560083</v>
      </c>
      <c r="I291" s="395">
        <v>468148</v>
      </c>
      <c r="J291" s="395">
        <v>560083</v>
      </c>
      <c r="K291" s="395">
        <v>468148</v>
      </c>
      <c r="L291" s="394" t="s">
        <v>124</v>
      </c>
      <c r="M291" s="394" t="s">
        <v>124</v>
      </c>
      <c r="N291" s="394" t="s">
        <v>896</v>
      </c>
      <c r="O291" s="394" t="s">
        <v>895</v>
      </c>
      <c r="P291" s="394" t="s">
        <v>124</v>
      </c>
      <c r="Q291" s="394" t="s">
        <v>124</v>
      </c>
      <c r="R291" s="394" t="s">
        <v>124</v>
      </c>
      <c r="S291" s="394" t="s">
        <v>124</v>
      </c>
      <c r="T291" s="394" t="s">
        <v>124</v>
      </c>
      <c r="U291" s="394" t="s">
        <v>713</v>
      </c>
      <c r="V291" s="546" t="s">
        <v>415</v>
      </c>
      <c r="W291" s="566" t="s">
        <v>119</v>
      </c>
      <c r="X291" s="205"/>
      <c r="Y291" s="204"/>
      <c r="Z291" s="205"/>
      <c r="AA291" s="204"/>
      <c r="AB291" s="566" t="s">
        <v>98</v>
      </c>
      <c r="AC291" s="566"/>
      <c r="AD291" s="568"/>
      <c r="AE291" s="478"/>
      <c r="AF291" s="432"/>
      <c r="AG291" s="623"/>
      <c r="AH291" s="487"/>
      <c r="AI291" s="478"/>
      <c r="AJ291" s="432"/>
      <c r="AK291" s="623"/>
      <c r="AL291" s="497"/>
      <c r="AM291" s="323"/>
      <c r="AN291" s="282"/>
      <c r="AO291" s="624"/>
      <c r="AP291" s="561" t="s">
        <v>1064</v>
      </c>
      <c r="AQ291" s="116"/>
      <c r="AR291" s="184" t="str">
        <f t="shared" si="210"/>
        <v/>
      </c>
      <c r="AS291" s="183" t="str">
        <f t="shared" si="211"/>
        <v/>
      </c>
      <c r="AT291" s="185" t="str">
        <f t="shared" si="212"/>
        <v/>
      </c>
      <c r="AU291" s="187" t="str">
        <f t="shared" si="213"/>
        <v/>
      </c>
      <c r="AV291" s="183" t="str">
        <f t="shared" si="214"/>
        <v/>
      </c>
      <c r="AW291" s="186" t="str">
        <f t="shared" si="215"/>
        <v/>
      </c>
      <c r="AX291" s="184" t="str">
        <f t="shared" si="216"/>
        <v/>
      </c>
      <c r="AY291" s="183" t="str">
        <f t="shared" si="217"/>
        <v/>
      </c>
      <c r="AZ291" s="185" t="str">
        <f t="shared" si="218"/>
        <v/>
      </c>
      <c r="BA291" s="119"/>
      <c r="BF291" s="188" t="str">
        <f t="shared" si="219"/>
        <v>Afectat sau NU?</v>
      </c>
      <c r="BG291" s="183" t="str">
        <f t="shared" si="220"/>
        <v>-</v>
      </c>
      <c r="BH291" s="185" t="str">
        <f t="shared" si="221"/>
        <v>-</v>
      </c>
      <c r="BI291" s="189" t="str">
        <f t="shared" si="222"/>
        <v>Afectat sau NU?</v>
      </c>
      <c r="BJ291" s="183" t="str">
        <f t="shared" si="223"/>
        <v>-</v>
      </c>
      <c r="BK291" s="186" t="str">
        <f t="shared" si="224"/>
        <v>-</v>
      </c>
      <c r="BL291" s="188" t="str">
        <f t="shared" si="225"/>
        <v>Afectat sau NU?</v>
      </c>
      <c r="BM291" s="183" t="str">
        <f t="shared" si="226"/>
        <v>-</v>
      </c>
      <c r="BN291" s="185" t="str">
        <f t="shared" si="227"/>
        <v>-</v>
      </c>
    </row>
    <row r="292" spans="1:66" ht="141" thickBot="1" x14ac:dyDescent="0.3">
      <c r="A292" s="110">
        <f t="shared" si="173"/>
        <v>277</v>
      </c>
      <c r="B292" s="392" t="s">
        <v>124</v>
      </c>
      <c r="C292" s="392" t="s">
        <v>85</v>
      </c>
      <c r="D292" s="588" t="s">
        <v>889</v>
      </c>
      <c r="E292" s="392">
        <v>41676</v>
      </c>
      <c r="F292" s="392" t="s">
        <v>895</v>
      </c>
      <c r="G292" s="392" t="s">
        <v>98</v>
      </c>
      <c r="H292" s="393">
        <v>558035</v>
      </c>
      <c r="I292" s="393">
        <v>468708</v>
      </c>
      <c r="J292" s="393">
        <v>558035</v>
      </c>
      <c r="K292" s="393">
        <v>468708</v>
      </c>
      <c r="L292" s="392" t="s">
        <v>124</v>
      </c>
      <c r="M292" s="392" t="s">
        <v>124</v>
      </c>
      <c r="N292" s="392" t="s">
        <v>897</v>
      </c>
      <c r="O292" s="392" t="s">
        <v>898</v>
      </c>
      <c r="P292" s="392" t="s">
        <v>124</v>
      </c>
      <c r="Q292" s="392" t="s">
        <v>124</v>
      </c>
      <c r="R292" s="392" t="s">
        <v>124</v>
      </c>
      <c r="S292" s="392" t="s">
        <v>124</v>
      </c>
      <c r="T292" s="392" t="s">
        <v>124</v>
      </c>
      <c r="U292" s="392" t="s">
        <v>713</v>
      </c>
      <c r="V292" s="548" t="s">
        <v>415</v>
      </c>
      <c r="W292" s="428" t="s">
        <v>119</v>
      </c>
      <c r="X292" s="213"/>
      <c r="Y292" s="212"/>
      <c r="Z292" s="213"/>
      <c r="AA292" s="212"/>
      <c r="AB292" s="428" t="s">
        <v>98</v>
      </c>
      <c r="AC292" s="428"/>
      <c r="AD292" s="569"/>
      <c r="AE292" s="615"/>
      <c r="AF292" s="438"/>
      <c r="AG292" s="615"/>
      <c r="AH292" s="616"/>
      <c r="AI292" s="617"/>
      <c r="AJ292" s="438"/>
      <c r="AK292" s="615"/>
      <c r="AL292" s="618"/>
      <c r="AM292" s="321"/>
      <c r="AN292" s="619"/>
      <c r="AO292" s="620"/>
      <c r="AP292" s="559" t="s">
        <v>1064</v>
      </c>
      <c r="AQ292" s="116"/>
      <c r="AR292" s="165" t="str">
        <f t="shared" si="210"/>
        <v/>
      </c>
      <c r="AS292" s="166" t="str">
        <f t="shared" si="211"/>
        <v/>
      </c>
      <c r="AT292" s="167" t="str">
        <f t="shared" si="212"/>
        <v/>
      </c>
      <c r="AU292" s="168" t="str">
        <f t="shared" si="213"/>
        <v/>
      </c>
      <c r="AV292" s="166" t="str">
        <f t="shared" si="214"/>
        <v/>
      </c>
      <c r="AW292" s="169" t="str">
        <f t="shared" si="215"/>
        <v/>
      </c>
      <c r="AX292" s="165" t="str">
        <f t="shared" si="216"/>
        <v/>
      </c>
      <c r="AY292" s="166" t="str">
        <f t="shared" si="217"/>
        <v/>
      </c>
      <c r="AZ292" s="167" t="str">
        <f t="shared" si="218"/>
        <v/>
      </c>
      <c r="BA292" s="119"/>
      <c r="BF292" s="173" t="str">
        <f t="shared" si="219"/>
        <v>Afectat sau NU?</v>
      </c>
      <c r="BG292" s="166" t="str">
        <f t="shared" si="220"/>
        <v>-</v>
      </c>
      <c r="BH292" s="167" t="str">
        <f t="shared" si="221"/>
        <v>-</v>
      </c>
      <c r="BI292" s="174" t="str">
        <f t="shared" si="222"/>
        <v>Afectat sau NU?</v>
      </c>
      <c r="BJ292" s="166" t="str">
        <f t="shared" si="223"/>
        <v>-</v>
      </c>
      <c r="BK292" s="169" t="str">
        <f t="shared" si="224"/>
        <v>-</v>
      </c>
      <c r="BL292" s="173" t="str">
        <f t="shared" si="225"/>
        <v>Afectat sau NU?</v>
      </c>
      <c r="BM292" s="166" t="str">
        <f t="shared" si="226"/>
        <v>-</v>
      </c>
      <c r="BN292" s="167" t="str">
        <f t="shared" si="227"/>
        <v>-</v>
      </c>
    </row>
    <row r="293" spans="1:66" ht="141" thickBot="1" x14ac:dyDescent="0.3">
      <c r="A293" s="66">
        <f t="shared" ref="A293:A353" si="228">A292+1</f>
        <v>278</v>
      </c>
      <c r="B293" s="434" t="s">
        <v>124</v>
      </c>
      <c r="C293" s="434" t="s">
        <v>85</v>
      </c>
      <c r="D293" s="589" t="s">
        <v>899</v>
      </c>
      <c r="E293" s="434">
        <v>134112</v>
      </c>
      <c r="F293" s="434" t="s">
        <v>900</v>
      </c>
      <c r="G293" s="434" t="s">
        <v>98</v>
      </c>
      <c r="H293" s="436">
        <v>538241</v>
      </c>
      <c r="I293" s="436">
        <v>450251</v>
      </c>
      <c r="J293" s="436">
        <v>538241</v>
      </c>
      <c r="K293" s="436">
        <v>450251</v>
      </c>
      <c r="L293" s="434" t="s">
        <v>124</v>
      </c>
      <c r="M293" s="434" t="s">
        <v>124</v>
      </c>
      <c r="N293" s="434" t="s">
        <v>901</v>
      </c>
      <c r="O293" s="434" t="s">
        <v>902</v>
      </c>
      <c r="P293" s="434" t="s">
        <v>124</v>
      </c>
      <c r="Q293" s="434" t="s">
        <v>124</v>
      </c>
      <c r="R293" s="434" t="s">
        <v>124</v>
      </c>
      <c r="S293" s="434" t="s">
        <v>124</v>
      </c>
      <c r="T293" s="434" t="s">
        <v>124</v>
      </c>
      <c r="U293" s="434" t="s">
        <v>713</v>
      </c>
      <c r="V293" s="590" t="s">
        <v>415</v>
      </c>
      <c r="W293" s="428" t="s">
        <v>1043</v>
      </c>
      <c r="X293" s="213"/>
      <c r="Y293" s="212"/>
      <c r="Z293" s="213"/>
      <c r="AA293" s="212"/>
      <c r="AB293" s="428" t="s">
        <v>98</v>
      </c>
      <c r="AC293" s="428"/>
      <c r="AD293" s="569"/>
      <c r="AE293" s="611"/>
      <c r="AF293" s="445"/>
      <c r="AG293" s="611"/>
      <c r="AH293" s="612"/>
      <c r="AI293" s="613"/>
      <c r="AJ293" s="445"/>
      <c r="AK293" s="611"/>
      <c r="AL293" s="614"/>
      <c r="AM293" s="501"/>
      <c r="AN293" s="390"/>
      <c r="AO293" s="565"/>
      <c r="AP293" s="633" t="s">
        <v>1065</v>
      </c>
      <c r="AQ293" s="116"/>
      <c r="AR293" s="165" t="str">
        <f t="shared" si="210"/>
        <v/>
      </c>
      <c r="AS293" s="166" t="str">
        <f t="shared" si="211"/>
        <v/>
      </c>
      <c r="AT293" s="167" t="str">
        <f t="shared" si="212"/>
        <v/>
      </c>
      <c r="AU293" s="168" t="str">
        <f t="shared" si="213"/>
        <v/>
      </c>
      <c r="AV293" s="166" t="str">
        <f t="shared" si="214"/>
        <v/>
      </c>
      <c r="AW293" s="169" t="str">
        <f t="shared" si="215"/>
        <v/>
      </c>
      <c r="AX293" s="165" t="str">
        <f t="shared" si="216"/>
        <v/>
      </c>
      <c r="AY293" s="166" t="str">
        <f t="shared" si="217"/>
        <v/>
      </c>
      <c r="AZ293" s="167" t="str">
        <f t="shared" si="218"/>
        <v/>
      </c>
      <c r="BA293" s="119"/>
      <c r="BF293" s="173" t="str">
        <f t="shared" si="219"/>
        <v>Afectat sau NU?</v>
      </c>
      <c r="BG293" s="166" t="str">
        <f t="shared" si="220"/>
        <v>-</v>
      </c>
      <c r="BH293" s="167" t="str">
        <f t="shared" si="221"/>
        <v>-</v>
      </c>
      <c r="BI293" s="174" t="str">
        <f t="shared" si="222"/>
        <v>Afectat sau NU?</v>
      </c>
      <c r="BJ293" s="166" t="str">
        <f t="shared" si="223"/>
        <v>-</v>
      </c>
      <c r="BK293" s="169" t="str">
        <f t="shared" si="224"/>
        <v>-</v>
      </c>
      <c r="BL293" s="173" t="str">
        <f t="shared" si="225"/>
        <v>Afectat sau NU?</v>
      </c>
      <c r="BM293" s="166" t="str">
        <f t="shared" si="226"/>
        <v>-</v>
      </c>
      <c r="BN293" s="167" t="str">
        <f t="shared" si="227"/>
        <v>-</v>
      </c>
    </row>
    <row r="294" spans="1:66" ht="141" thickBot="1" x14ac:dyDescent="0.3">
      <c r="A294" s="66">
        <f t="shared" si="228"/>
        <v>279</v>
      </c>
      <c r="B294" s="392" t="s">
        <v>124</v>
      </c>
      <c r="C294" s="392" t="s">
        <v>85</v>
      </c>
      <c r="D294" s="588" t="s">
        <v>903</v>
      </c>
      <c r="E294" s="392">
        <v>40205</v>
      </c>
      <c r="F294" s="392" t="s">
        <v>98</v>
      </c>
      <c r="G294" s="392" t="s">
        <v>98</v>
      </c>
      <c r="H294" s="393">
        <v>545998</v>
      </c>
      <c r="I294" s="393">
        <v>463647</v>
      </c>
      <c r="J294" s="393">
        <v>545998</v>
      </c>
      <c r="K294" s="393">
        <v>463647</v>
      </c>
      <c r="L294" s="392" t="s">
        <v>124</v>
      </c>
      <c r="M294" s="392" t="s">
        <v>124</v>
      </c>
      <c r="N294" s="392" t="s">
        <v>904</v>
      </c>
      <c r="O294" s="392" t="s">
        <v>905</v>
      </c>
      <c r="P294" s="392" t="s">
        <v>124</v>
      </c>
      <c r="Q294" s="392" t="s">
        <v>124</v>
      </c>
      <c r="R294" s="392" t="s">
        <v>124</v>
      </c>
      <c r="S294" s="392" t="s">
        <v>124</v>
      </c>
      <c r="T294" s="392" t="s">
        <v>124</v>
      </c>
      <c r="U294" s="392" t="s">
        <v>1085</v>
      </c>
      <c r="V294" s="548" t="s">
        <v>415</v>
      </c>
      <c r="W294" s="428" t="s">
        <v>1039</v>
      </c>
      <c r="X294" s="213"/>
      <c r="Y294" s="212"/>
      <c r="Z294" s="213"/>
      <c r="AA294" s="212"/>
      <c r="AB294" s="428" t="s">
        <v>98</v>
      </c>
      <c r="AC294" s="428"/>
      <c r="AD294" s="569"/>
      <c r="AE294" s="611"/>
      <c r="AF294" s="445"/>
      <c r="AG294" s="611"/>
      <c r="AH294" s="612"/>
      <c r="AI294" s="613"/>
      <c r="AJ294" s="445"/>
      <c r="AK294" s="611"/>
      <c r="AL294" s="614"/>
      <c r="AM294" s="501"/>
      <c r="AN294" s="390"/>
      <c r="AO294" s="565"/>
      <c r="AP294" s="633" t="s">
        <v>1066</v>
      </c>
      <c r="AQ294" s="116"/>
      <c r="AR294" s="165" t="str">
        <f t="shared" si="210"/>
        <v/>
      </c>
      <c r="AS294" s="166" t="str">
        <f t="shared" si="211"/>
        <v/>
      </c>
      <c r="AT294" s="167" t="str">
        <f t="shared" si="212"/>
        <v/>
      </c>
      <c r="AU294" s="168" t="str">
        <f t="shared" si="213"/>
        <v/>
      </c>
      <c r="AV294" s="166" t="str">
        <f t="shared" si="214"/>
        <v/>
      </c>
      <c r="AW294" s="169" t="str">
        <f t="shared" si="215"/>
        <v/>
      </c>
      <c r="AX294" s="165" t="str">
        <f t="shared" si="216"/>
        <v/>
      </c>
      <c r="AY294" s="166" t="str">
        <f t="shared" si="217"/>
        <v/>
      </c>
      <c r="AZ294" s="167" t="str">
        <f t="shared" si="218"/>
        <v/>
      </c>
      <c r="BA294" s="119"/>
      <c r="BF294" s="173" t="str">
        <f t="shared" si="219"/>
        <v>Afectat sau NU?</v>
      </c>
      <c r="BG294" s="166" t="str">
        <f t="shared" si="220"/>
        <v>-</v>
      </c>
      <c r="BH294" s="167" t="str">
        <f t="shared" si="221"/>
        <v>-</v>
      </c>
      <c r="BI294" s="174" t="str">
        <f t="shared" si="222"/>
        <v>Afectat sau NU?</v>
      </c>
      <c r="BJ294" s="166" t="str">
        <f t="shared" si="223"/>
        <v>-</v>
      </c>
      <c r="BK294" s="169" t="str">
        <f t="shared" si="224"/>
        <v>-</v>
      </c>
      <c r="BL294" s="173" t="str">
        <f t="shared" si="225"/>
        <v>Afectat sau NU?</v>
      </c>
      <c r="BM294" s="166" t="str">
        <f t="shared" si="226"/>
        <v>-</v>
      </c>
      <c r="BN294" s="167" t="str">
        <f t="shared" si="227"/>
        <v>-</v>
      </c>
    </row>
    <row r="295" spans="1:66" ht="128.25" thickBot="1" x14ac:dyDescent="0.3">
      <c r="A295" s="66">
        <f t="shared" si="228"/>
        <v>280</v>
      </c>
      <c r="B295" s="462" t="s">
        <v>124</v>
      </c>
      <c r="C295" s="462" t="s">
        <v>85</v>
      </c>
      <c r="D295" s="591" t="s">
        <v>906</v>
      </c>
      <c r="E295" s="462">
        <v>117088</v>
      </c>
      <c r="F295" s="462" t="s">
        <v>907</v>
      </c>
      <c r="G295" s="462" t="s">
        <v>581</v>
      </c>
      <c r="H295" s="464">
        <v>497565</v>
      </c>
      <c r="I295" s="464">
        <v>558774</v>
      </c>
      <c r="J295" s="464">
        <v>497565</v>
      </c>
      <c r="K295" s="464">
        <v>558774</v>
      </c>
      <c r="L295" s="462" t="s">
        <v>124</v>
      </c>
      <c r="M295" s="462" t="s">
        <v>124</v>
      </c>
      <c r="N295" s="462" t="s">
        <v>908</v>
      </c>
      <c r="O295" s="462" t="s">
        <v>907</v>
      </c>
      <c r="P295" s="462" t="s">
        <v>124</v>
      </c>
      <c r="Q295" s="462" t="s">
        <v>124</v>
      </c>
      <c r="R295" s="462" t="s">
        <v>124</v>
      </c>
      <c r="S295" s="462" t="s">
        <v>124</v>
      </c>
      <c r="T295" s="462" t="s">
        <v>124</v>
      </c>
      <c r="U295" s="102" t="s">
        <v>672</v>
      </c>
      <c r="V295" s="570" t="s">
        <v>486</v>
      </c>
      <c r="W295" s="428" t="s">
        <v>1041</v>
      </c>
      <c r="X295" s="213"/>
      <c r="Y295" s="212"/>
      <c r="Z295" s="213"/>
      <c r="AA295" s="212"/>
      <c r="AB295" s="428" t="s">
        <v>98</v>
      </c>
      <c r="AC295" s="428"/>
      <c r="AD295" s="569"/>
      <c r="AE295" s="611"/>
      <c r="AF295" s="445"/>
      <c r="AG295" s="611"/>
      <c r="AH295" s="612"/>
      <c r="AI295" s="613"/>
      <c r="AJ295" s="445"/>
      <c r="AK295" s="611"/>
      <c r="AL295" s="614"/>
      <c r="AM295" s="501"/>
      <c r="AN295" s="390"/>
      <c r="AO295" s="565"/>
      <c r="AP295" s="633" t="s">
        <v>1067</v>
      </c>
      <c r="AQ295" s="116"/>
      <c r="AR295" s="165" t="str">
        <f t="shared" si="210"/>
        <v/>
      </c>
      <c r="AS295" s="166" t="str">
        <f t="shared" si="211"/>
        <v/>
      </c>
      <c r="AT295" s="167" t="str">
        <f t="shared" si="212"/>
        <v/>
      </c>
      <c r="AU295" s="168" t="str">
        <f t="shared" si="213"/>
        <v/>
      </c>
      <c r="AV295" s="166" t="str">
        <f t="shared" si="214"/>
        <v/>
      </c>
      <c r="AW295" s="169" t="str">
        <f t="shared" si="215"/>
        <v/>
      </c>
      <c r="AX295" s="165" t="str">
        <f t="shared" si="216"/>
        <v/>
      </c>
      <c r="AY295" s="166" t="str">
        <f t="shared" si="217"/>
        <v/>
      </c>
      <c r="AZ295" s="167" t="str">
        <f t="shared" si="218"/>
        <v/>
      </c>
      <c r="BA295" s="119"/>
      <c r="BF295" s="173" t="str">
        <f t="shared" si="219"/>
        <v>Afectat sau NU?</v>
      </c>
      <c r="BG295" s="166" t="str">
        <f t="shared" si="220"/>
        <v>-</v>
      </c>
      <c r="BH295" s="167" t="str">
        <f t="shared" si="221"/>
        <v>-</v>
      </c>
      <c r="BI295" s="174" t="str">
        <f t="shared" si="222"/>
        <v>Afectat sau NU?</v>
      </c>
      <c r="BJ295" s="166" t="str">
        <f t="shared" si="223"/>
        <v>-</v>
      </c>
      <c r="BK295" s="169" t="str">
        <f t="shared" si="224"/>
        <v>-</v>
      </c>
      <c r="BL295" s="173" t="str">
        <f t="shared" si="225"/>
        <v>Afectat sau NU?</v>
      </c>
      <c r="BM295" s="166" t="str">
        <f t="shared" si="226"/>
        <v>-</v>
      </c>
      <c r="BN295" s="167" t="str">
        <f t="shared" si="227"/>
        <v>-</v>
      </c>
    </row>
    <row r="296" spans="1:66" ht="140.25" x14ac:dyDescent="0.25">
      <c r="A296" s="134">
        <f t="shared" si="228"/>
        <v>281</v>
      </c>
      <c r="B296" s="592" t="s">
        <v>124</v>
      </c>
      <c r="C296" s="440" t="s">
        <v>85</v>
      </c>
      <c r="D296" s="586" t="s">
        <v>909</v>
      </c>
      <c r="E296" s="127">
        <v>42147</v>
      </c>
      <c r="F296" s="127" t="s">
        <v>910</v>
      </c>
      <c r="G296" s="127" t="s">
        <v>98</v>
      </c>
      <c r="H296" s="65">
        <v>475889.11</v>
      </c>
      <c r="I296" s="65">
        <v>472882.77</v>
      </c>
      <c r="J296" s="65">
        <v>475889.11</v>
      </c>
      <c r="K296" s="65">
        <v>472882.77</v>
      </c>
      <c r="L296" s="127" t="s">
        <v>124</v>
      </c>
      <c r="M296" s="127" t="s">
        <v>124</v>
      </c>
      <c r="N296" s="127" t="s">
        <v>911</v>
      </c>
      <c r="O296" s="127" t="s">
        <v>910</v>
      </c>
      <c r="P296" s="179" t="s">
        <v>124</v>
      </c>
      <c r="Q296" s="179" t="s">
        <v>124</v>
      </c>
      <c r="R296" s="179" t="s">
        <v>124</v>
      </c>
      <c r="S296" s="179" t="s">
        <v>124</v>
      </c>
      <c r="T296" s="179" t="s">
        <v>124</v>
      </c>
      <c r="U296" s="440" t="s">
        <v>1085</v>
      </c>
      <c r="V296" s="191" t="s">
        <v>415</v>
      </c>
      <c r="W296" s="427" t="s">
        <v>1044</v>
      </c>
      <c r="X296" s="197"/>
      <c r="Y296" s="196"/>
      <c r="Z296" s="197"/>
      <c r="AA296" s="196"/>
      <c r="AB296" s="427" t="s">
        <v>511</v>
      </c>
      <c r="AC296" s="427"/>
      <c r="AD296" s="567"/>
      <c r="AE296" s="477"/>
      <c r="AF296" s="443"/>
      <c r="AG296" s="621"/>
      <c r="AH296" s="486"/>
      <c r="AI296" s="477"/>
      <c r="AJ296" s="443"/>
      <c r="AK296" s="621"/>
      <c r="AL296" s="496"/>
      <c r="AM296" s="286"/>
      <c r="AN296" s="281"/>
      <c r="AO296" s="622"/>
      <c r="AP296" s="560" t="s">
        <v>1073</v>
      </c>
      <c r="AQ296" s="116"/>
      <c r="AR296" s="160" t="str">
        <f t="shared" si="210"/>
        <v/>
      </c>
      <c r="AS296" s="161" t="str">
        <f t="shared" si="211"/>
        <v/>
      </c>
      <c r="AT296" s="162" t="str">
        <f t="shared" si="212"/>
        <v/>
      </c>
      <c r="AU296" s="163" t="str">
        <f t="shared" si="213"/>
        <v/>
      </c>
      <c r="AV296" s="161" t="str">
        <f t="shared" si="214"/>
        <v/>
      </c>
      <c r="AW296" s="164" t="str">
        <f t="shared" si="215"/>
        <v/>
      </c>
      <c r="AX296" s="160" t="str">
        <f t="shared" si="216"/>
        <v/>
      </c>
      <c r="AY296" s="161" t="str">
        <f t="shared" si="217"/>
        <v/>
      </c>
      <c r="AZ296" s="162" t="str">
        <f t="shared" si="218"/>
        <v/>
      </c>
      <c r="BA296" s="119"/>
      <c r="BF296" s="172" t="str">
        <f t="shared" si="219"/>
        <v>Afectat sau NU?</v>
      </c>
      <c r="BG296" s="161" t="str">
        <f t="shared" si="220"/>
        <v>-</v>
      </c>
      <c r="BH296" s="162" t="str">
        <f t="shared" si="221"/>
        <v>-</v>
      </c>
      <c r="BI296" s="677" t="str">
        <f t="shared" si="222"/>
        <v>Afectat sau NU?</v>
      </c>
      <c r="BJ296" s="161" t="str">
        <f t="shared" si="223"/>
        <v>-</v>
      </c>
      <c r="BK296" s="164" t="str">
        <f t="shared" si="224"/>
        <v>-</v>
      </c>
      <c r="BL296" s="172" t="str">
        <f t="shared" si="225"/>
        <v>Afectat sau NU?</v>
      </c>
      <c r="BM296" s="161" t="str">
        <f t="shared" si="226"/>
        <v>-</v>
      </c>
      <c r="BN296" s="162" t="str">
        <f t="shared" si="227"/>
        <v>-</v>
      </c>
    </row>
    <row r="297" spans="1:66" ht="141" thickBot="1" x14ac:dyDescent="0.3">
      <c r="A297" s="110">
        <f t="shared" si="228"/>
        <v>282</v>
      </c>
      <c r="B297" s="593" t="s">
        <v>124</v>
      </c>
      <c r="C297" s="392" t="s">
        <v>85</v>
      </c>
      <c r="D297" s="588" t="s">
        <v>909</v>
      </c>
      <c r="E297" s="130">
        <v>42110</v>
      </c>
      <c r="F297" s="130" t="s">
        <v>912</v>
      </c>
      <c r="G297" s="130" t="s">
        <v>98</v>
      </c>
      <c r="H297" s="31">
        <v>474567.27</v>
      </c>
      <c r="I297" s="31">
        <v>467414.02</v>
      </c>
      <c r="J297" s="31">
        <v>474567.27</v>
      </c>
      <c r="K297" s="31">
        <v>467414.02</v>
      </c>
      <c r="L297" s="130" t="s">
        <v>124</v>
      </c>
      <c r="M297" s="130" t="s">
        <v>124</v>
      </c>
      <c r="N297" s="130" t="s">
        <v>913</v>
      </c>
      <c r="O297" s="130" t="s">
        <v>912</v>
      </c>
      <c r="P297" s="130" t="s">
        <v>124</v>
      </c>
      <c r="Q297" s="130" t="s">
        <v>124</v>
      </c>
      <c r="R297" s="130" t="s">
        <v>124</v>
      </c>
      <c r="S297" s="130" t="s">
        <v>124</v>
      </c>
      <c r="T297" s="130" t="s">
        <v>124</v>
      </c>
      <c r="U297" s="148" t="s">
        <v>1078</v>
      </c>
      <c r="V297" s="83" t="s">
        <v>415</v>
      </c>
      <c r="W297" s="428" t="s">
        <v>1044</v>
      </c>
      <c r="X297" s="213"/>
      <c r="Y297" s="212"/>
      <c r="Z297" s="213"/>
      <c r="AA297" s="212"/>
      <c r="AB297" s="428" t="s">
        <v>511</v>
      </c>
      <c r="AC297" s="428"/>
      <c r="AD297" s="569"/>
      <c r="AE297" s="615"/>
      <c r="AF297" s="438"/>
      <c r="AG297" s="615"/>
      <c r="AH297" s="616"/>
      <c r="AI297" s="617"/>
      <c r="AJ297" s="438"/>
      <c r="AK297" s="615"/>
      <c r="AL297" s="618"/>
      <c r="AM297" s="321"/>
      <c r="AN297" s="619"/>
      <c r="AO297" s="620"/>
      <c r="AP297" s="559" t="s">
        <v>1068</v>
      </c>
      <c r="AQ297" s="116"/>
      <c r="AR297" s="165" t="str">
        <f t="shared" si="210"/>
        <v/>
      </c>
      <c r="AS297" s="166" t="str">
        <f t="shared" si="211"/>
        <v/>
      </c>
      <c r="AT297" s="167" t="str">
        <f t="shared" si="212"/>
        <v/>
      </c>
      <c r="AU297" s="168" t="str">
        <f t="shared" si="213"/>
        <v/>
      </c>
      <c r="AV297" s="166" t="str">
        <f t="shared" si="214"/>
        <v/>
      </c>
      <c r="AW297" s="169" t="str">
        <f t="shared" si="215"/>
        <v/>
      </c>
      <c r="AX297" s="165" t="str">
        <f t="shared" si="216"/>
        <v/>
      </c>
      <c r="AY297" s="166" t="str">
        <f t="shared" si="217"/>
        <v/>
      </c>
      <c r="AZ297" s="167" t="str">
        <f t="shared" si="218"/>
        <v/>
      </c>
      <c r="BA297" s="119"/>
      <c r="BF297" s="173" t="str">
        <f t="shared" si="219"/>
        <v>Afectat sau NU?</v>
      </c>
      <c r="BG297" s="166" t="str">
        <f t="shared" si="220"/>
        <v>-</v>
      </c>
      <c r="BH297" s="167" t="str">
        <f t="shared" si="221"/>
        <v>-</v>
      </c>
      <c r="BI297" s="174" t="str">
        <f t="shared" si="222"/>
        <v>Afectat sau NU?</v>
      </c>
      <c r="BJ297" s="166" t="str">
        <f t="shared" si="223"/>
        <v>-</v>
      </c>
      <c r="BK297" s="169" t="str">
        <f t="shared" si="224"/>
        <v>-</v>
      </c>
      <c r="BL297" s="173" t="str">
        <f t="shared" si="225"/>
        <v>Afectat sau NU?</v>
      </c>
      <c r="BM297" s="166" t="str">
        <f t="shared" si="226"/>
        <v>-</v>
      </c>
      <c r="BN297" s="167" t="str">
        <f t="shared" si="227"/>
        <v>-</v>
      </c>
    </row>
    <row r="298" spans="1:66" ht="13.5" thickBot="1" x14ac:dyDescent="0.3">
      <c r="A298" s="66">
        <f t="shared" si="228"/>
        <v>283</v>
      </c>
      <c r="B298" s="594" t="s">
        <v>124</v>
      </c>
      <c r="C298" s="456" t="s">
        <v>85</v>
      </c>
      <c r="D298" s="595" t="s">
        <v>914</v>
      </c>
      <c r="E298" s="179">
        <v>40474</v>
      </c>
      <c r="F298" s="179" t="s">
        <v>915</v>
      </c>
      <c r="G298" s="179" t="s">
        <v>98</v>
      </c>
      <c r="H298" s="181">
        <v>477274.04</v>
      </c>
      <c r="I298" s="181">
        <v>468853.36</v>
      </c>
      <c r="J298" s="181">
        <v>477274.04</v>
      </c>
      <c r="K298" s="181">
        <v>468853.36</v>
      </c>
      <c r="L298" s="179" t="s">
        <v>124</v>
      </c>
      <c r="M298" s="179" t="s">
        <v>124</v>
      </c>
      <c r="N298" s="179" t="s">
        <v>916</v>
      </c>
      <c r="O298" s="179" t="s">
        <v>917</v>
      </c>
      <c r="P298" s="179" t="s">
        <v>124</v>
      </c>
      <c r="Q298" s="179" t="s">
        <v>124</v>
      </c>
      <c r="R298" s="179" t="s">
        <v>124</v>
      </c>
      <c r="S298" s="179" t="s">
        <v>124</v>
      </c>
      <c r="T298" s="179" t="s">
        <v>124</v>
      </c>
      <c r="U298" s="179" t="s">
        <v>513</v>
      </c>
      <c r="V298" s="596" t="s">
        <v>918</v>
      </c>
      <c r="W298" s="428" t="s">
        <v>1044</v>
      </c>
      <c r="X298" s="213"/>
      <c r="Y298" s="212"/>
      <c r="Z298" s="213"/>
      <c r="AA298" s="212"/>
      <c r="AB298" s="428" t="s">
        <v>511</v>
      </c>
      <c r="AC298" s="428"/>
      <c r="AD298" s="569"/>
      <c r="AE298" s="611"/>
      <c r="AF298" s="445"/>
      <c r="AG298" s="611"/>
      <c r="AH298" s="612"/>
      <c r="AI298" s="613"/>
      <c r="AJ298" s="445"/>
      <c r="AK298" s="611"/>
      <c r="AL298" s="614"/>
      <c r="AM298" s="501"/>
      <c r="AN298" s="390"/>
      <c r="AO298" s="565"/>
      <c r="AP298" s="633" t="s">
        <v>1074</v>
      </c>
      <c r="AQ298" s="116"/>
      <c r="AR298" s="165" t="str">
        <f t="shared" si="210"/>
        <v/>
      </c>
      <c r="AS298" s="166" t="str">
        <f t="shared" si="211"/>
        <v/>
      </c>
      <c r="AT298" s="167" t="str">
        <f t="shared" si="212"/>
        <v/>
      </c>
      <c r="AU298" s="168" t="str">
        <f t="shared" si="213"/>
        <v/>
      </c>
      <c r="AV298" s="166" t="str">
        <f t="shared" si="214"/>
        <v/>
      </c>
      <c r="AW298" s="169" t="str">
        <f t="shared" si="215"/>
        <v/>
      </c>
      <c r="AX298" s="165" t="str">
        <f t="shared" si="216"/>
        <v/>
      </c>
      <c r="AY298" s="166" t="str">
        <f t="shared" si="217"/>
        <v/>
      </c>
      <c r="AZ298" s="167" t="str">
        <f t="shared" si="218"/>
        <v/>
      </c>
      <c r="BA298" s="119"/>
      <c r="BF298" s="173" t="str">
        <f t="shared" si="219"/>
        <v>Afectat sau NU?</v>
      </c>
      <c r="BG298" s="166" t="str">
        <f t="shared" si="220"/>
        <v>-</v>
      </c>
      <c r="BH298" s="167" t="str">
        <f t="shared" si="221"/>
        <v>-</v>
      </c>
      <c r="BI298" s="174" t="str">
        <f t="shared" si="222"/>
        <v>Afectat sau NU?</v>
      </c>
      <c r="BJ298" s="166" t="str">
        <f t="shared" si="223"/>
        <v>-</v>
      </c>
      <c r="BK298" s="169" t="str">
        <f t="shared" si="224"/>
        <v>-</v>
      </c>
      <c r="BL298" s="173" t="str">
        <f t="shared" si="225"/>
        <v>Afectat sau NU?</v>
      </c>
      <c r="BM298" s="166" t="str">
        <f t="shared" si="226"/>
        <v>-</v>
      </c>
      <c r="BN298" s="167" t="str">
        <f t="shared" si="227"/>
        <v>-</v>
      </c>
    </row>
    <row r="299" spans="1:66" ht="13.5" thickBot="1" x14ac:dyDescent="0.3">
      <c r="A299" s="134">
        <f t="shared" si="228"/>
        <v>284</v>
      </c>
      <c r="B299" s="440" t="s">
        <v>124</v>
      </c>
      <c r="C299" s="440" t="s">
        <v>85</v>
      </c>
      <c r="D299" s="586" t="s">
        <v>919</v>
      </c>
      <c r="E299" s="127">
        <v>119251</v>
      </c>
      <c r="F299" s="127" t="s">
        <v>920</v>
      </c>
      <c r="G299" s="127" t="s">
        <v>581</v>
      </c>
      <c r="H299" s="65">
        <v>470143.72</v>
      </c>
      <c r="I299" s="65">
        <v>557363.28</v>
      </c>
      <c r="J299" s="65">
        <v>470143.72</v>
      </c>
      <c r="K299" s="65">
        <v>557363.28</v>
      </c>
      <c r="L299" s="127" t="s">
        <v>124</v>
      </c>
      <c r="M299" s="127" t="s">
        <v>124</v>
      </c>
      <c r="N299" s="127" t="s">
        <v>921</v>
      </c>
      <c r="O299" s="127" t="s">
        <v>922</v>
      </c>
      <c r="P299" s="127" t="s">
        <v>124</v>
      </c>
      <c r="Q299" s="127" t="s">
        <v>124</v>
      </c>
      <c r="R299" s="127" t="s">
        <v>124</v>
      </c>
      <c r="S299" s="127" t="s">
        <v>124</v>
      </c>
      <c r="T299" s="127" t="s">
        <v>124</v>
      </c>
      <c r="U299" s="127" t="s">
        <v>1081</v>
      </c>
      <c r="V299" s="191" t="s">
        <v>923</v>
      </c>
      <c r="W299" s="604" t="s">
        <v>119</v>
      </c>
      <c r="X299" s="309"/>
      <c r="Y299" s="308"/>
      <c r="Z299" s="309"/>
      <c r="AA299" s="308"/>
      <c r="AB299" s="604" t="s">
        <v>511</v>
      </c>
      <c r="AC299" s="604"/>
      <c r="AD299" s="609"/>
      <c r="AE299" s="477"/>
      <c r="AF299" s="443"/>
      <c r="AG299" s="621"/>
      <c r="AH299" s="486"/>
      <c r="AI299" s="477"/>
      <c r="AJ299" s="443"/>
      <c r="AK299" s="621"/>
      <c r="AL299" s="496"/>
      <c r="AM299" s="286"/>
      <c r="AN299" s="281"/>
      <c r="AO299" s="622"/>
      <c r="AP299" s="560" t="s">
        <v>1068</v>
      </c>
      <c r="AQ299" s="116"/>
      <c r="AR299" s="160" t="str">
        <f t="shared" si="210"/>
        <v/>
      </c>
      <c r="AS299" s="161" t="str">
        <f t="shared" si="211"/>
        <v/>
      </c>
      <c r="AT299" s="162" t="str">
        <f t="shared" si="212"/>
        <v/>
      </c>
      <c r="AU299" s="163" t="str">
        <f t="shared" si="213"/>
        <v/>
      </c>
      <c r="AV299" s="161" t="str">
        <f t="shared" si="214"/>
        <v/>
      </c>
      <c r="AW299" s="164" t="str">
        <f t="shared" si="215"/>
        <v/>
      </c>
      <c r="AX299" s="160" t="str">
        <f t="shared" si="216"/>
        <v/>
      </c>
      <c r="AY299" s="161" t="str">
        <f t="shared" si="217"/>
        <v/>
      </c>
      <c r="AZ299" s="162" t="str">
        <f t="shared" si="218"/>
        <v/>
      </c>
      <c r="BA299" s="119"/>
      <c r="BF299" s="172" t="str">
        <f t="shared" si="219"/>
        <v>Afectat sau NU?</v>
      </c>
      <c r="BG299" s="161" t="str">
        <f t="shared" si="220"/>
        <v>-</v>
      </c>
      <c r="BH299" s="162" t="str">
        <f t="shared" si="221"/>
        <v>-</v>
      </c>
      <c r="BI299" s="677" t="str">
        <f t="shared" si="222"/>
        <v>Afectat sau NU?</v>
      </c>
      <c r="BJ299" s="161" t="str">
        <f t="shared" si="223"/>
        <v>-</v>
      </c>
      <c r="BK299" s="164" t="str">
        <f t="shared" si="224"/>
        <v>-</v>
      </c>
      <c r="BL299" s="172" t="str">
        <f t="shared" si="225"/>
        <v>Afectat sau NU?</v>
      </c>
      <c r="BM299" s="161" t="str">
        <f t="shared" si="226"/>
        <v>-</v>
      </c>
      <c r="BN299" s="162" t="str">
        <f t="shared" si="227"/>
        <v>-</v>
      </c>
    </row>
    <row r="300" spans="1:66" ht="26.25" thickBot="1" x14ac:dyDescent="0.3">
      <c r="A300" s="110">
        <f t="shared" si="228"/>
        <v>285</v>
      </c>
      <c r="B300" s="392" t="s">
        <v>124</v>
      </c>
      <c r="C300" s="392" t="s">
        <v>85</v>
      </c>
      <c r="D300" s="588" t="s">
        <v>919</v>
      </c>
      <c r="E300" s="127">
        <v>117952</v>
      </c>
      <c r="F300" s="130" t="s">
        <v>920</v>
      </c>
      <c r="G300" s="130" t="s">
        <v>581</v>
      </c>
      <c r="H300" s="31">
        <v>470036.22</v>
      </c>
      <c r="I300" s="31">
        <v>557373.9</v>
      </c>
      <c r="J300" s="31">
        <v>470036.22</v>
      </c>
      <c r="K300" s="31">
        <v>557373.9</v>
      </c>
      <c r="L300" s="130" t="s">
        <v>124</v>
      </c>
      <c r="M300" s="130" t="s">
        <v>124</v>
      </c>
      <c r="N300" s="130" t="s">
        <v>124</v>
      </c>
      <c r="O300" s="130" t="s">
        <v>124</v>
      </c>
      <c r="P300" s="130" t="s">
        <v>124</v>
      </c>
      <c r="Q300" s="130" t="s">
        <v>124</v>
      </c>
      <c r="R300" s="130" t="s">
        <v>924</v>
      </c>
      <c r="S300" s="130" t="s">
        <v>925</v>
      </c>
      <c r="T300" s="130" t="s">
        <v>124</v>
      </c>
      <c r="U300" s="130" t="s">
        <v>518</v>
      </c>
      <c r="V300" s="83" t="s">
        <v>518</v>
      </c>
      <c r="W300" s="428" t="s">
        <v>119</v>
      </c>
      <c r="X300" s="213"/>
      <c r="Y300" s="212"/>
      <c r="Z300" s="213"/>
      <c r="AA300" s="212"/>
      <c r="AB300" s="428" t="s">
        <v>511</v>
      </c>
      <c r="AC300" s="428"/>
      <c r="AD300" s="569"/>
      <c r="AE300" s="615"/>
      <c r="AF300" s="438"/>
      <c r="AG300" s="615"/>
      <c r="AH300" s="616"/>
      <c r="AI300" s="617"/>
      <c r="AJ300" s="438"/>
      <c r="AK300" s="615"/>
      <c r="AL300" s="618"/>
      <c r="AM300" s="321"/>
      <c r="AN300" s="619"/>
      <c r="AO300" s="620"/>
      <c r="AP300" s="559" t="s">
        <v>1068</v>
      </c>
      <c r="AQ300" s="116"/>
      <c r="AR300" s="165" t="str">
        <f t="shared" si="210"/>
        <v/>
      </c>
      <c r="AS300" s="166" t="str">
        <f t="shared" si="211"/>
        <v/>
      </c>
      <c r="AT300" s="167" t="str">
        <f t="shared" si="212"/>
        <v/>
      </c>
      <c r="AU300" s="168" t="str">
        <f t="shared" si="213"/>
        <v/>
      </c>
      <c r="AV300" s="166" t="str">
        <f t="shared" si="214"/>
        <v/>
      </c>
      <c r="AW300" s="169" t="str">
        <f t="shared" si="215"/>
        <v/>
      </c>
      <c r="AX300" s="165" t="str">
        <f t="shared" si="216"/>
        <v/>
      </c>
      <c r="AY300" s="166" t="str">
        <f t="shared" si="217"/>
        <v/>
      </c>
      <c r="AZ300" s="167" t="str">
        <f t="shared" si="218"/>
        <v/>
      </c>
      <c r="BA300" s="119"/>
      <c r="BF300" s="173" t="str">
        <f t="shared" si="219"/>
        <v>Afectat sau NU?</v>
      </c>
      <c r="BG300" s="166" t="str">
        <f t="shared" si="220"/>
        <v>-</v>
      </c>
      <c r="BH300" s="167" t="str">
        <f t="shared" si="221"/>
        <v>-</v>
      </c>
      <c r="BI300" s="174" t="str">
        <f t="shared" si="222"/>
        <v>Afectat sau NU?</v>
      </c>
      <c r="BJ300" s="166" t="str">
        <f t="shared" si="223"/>
        <v>-</v>
      </c>
      <c r="BK300" s="169" t="str">
        <f t="shared" si="224"/>
        <v>-</v>
      </c>
      <c r="BL300" s="173" t="str">
        <f t="shared" si="225"/>
        <v>Afectat sau NU?</v>
      </c>
      <c r="BM300" s="166" t="str">
        <f t="shared" si="226"/>
        <v>-</v>
      </c>
      <c r="BN300" s="167" t="str">
        <f t="shared" si="227"/>
        <v>-</v>
      </c>
    </row>
    <row r="301" spans="1:66" ht="25.5" x14ac:dyDescent="0.25">
      <c r="A301" s="134">
        <f t="shared" si="228"/>
        <v>286</v>
      </c>
      <c r="B301" s="440" t="s">
        <v>124</v>
      </c>
      <c r="C301" s="440" t="s">
        <v>85</v>
      </c>
      <c r="D301" s="153" t="s">
        <v>926</v>
      </c>
      <c r="E301" s="127">
        <v>116661</v>
      </c>
      <c r="F301" s="127" t="s">
        <v>927</v>
      </c>
      <c r="G301" s="127" t="s">
        <v>581</v>
      </c>
      <c r="H301" s="65">
        <v>472277.17</v>
      </c>
      <c r="I301" s="65">
        <v>568733.81000000006</v>
      </c>
      <c r="J301" s="65">
        <v>472277.17</v>
      </c>
      <c r="K301" s="65">
        <v>568733.81000000006</v>
      </c>
      <c r="L301" s="127" t="s">
        <v>124</v>
      </c>
      <c r="M301" s="127" t="s">
        <v>124</v>
      </c>
      <c r="N301" s="127" t="s">
        <v>928</v>
      </c>
      <c r="O301" s="127" t="s">
        <v>929</v>
      </c>
      <c r="P301" s="127" t="s">
        <v>124</v>
      </c>
      <c r="Q301" s="127" t="s">
        <v>124</v>
      </c>
      <c r="R301" s="127" t="s">
        <v>124</v>
      </c>
      <c r="S301" s="127" t="s">
        <v>124</v>
      </c>
      <c r="T301" s="127" t="s">
        <v>124</v>
      </c>
      <c r="U301" s="127" t="s">
        <v>1082</v>
      </c>
      <c r="V301" s="596" t="s">
        <v>930</v>
      </c>
      <c r="W301" s="427" t="s">
        <v>1041</v>
      </c>
      <c r="X301" s="197"/>
      <c r="Y301" s="196"/>
      <c r="Z301" s="197"/>
      <c r="AA301" s="196"/>
      <c r="AB301" s="427" t="s">
        <v>511</v>
      </c>
      <c r="AC301" s="427"/>
      <c r="AD301" s="567"/>
      <c r="AE301" s="477"/>
      <c r="AF301" s="443"/>
      <c r="AG301" s="621"/>
      <c r="AH301" s="486"/>
      <c r="AI301" s="477"/>
      <c r="AJ301" s="443"/>
      <c r="AK301" s="621"/>
      <c r="AL301" s="496"/>
      <c r="AM301" s="286"/>
      <c r="AN301" s="281"/>
      <c r="AO301" s="622"/>
      <c r="AP301" s="560" t="s">
        <v>1068</v>
      </c>
      <c r="AQ301" s="116"/>
      <c r="AR301" s="160" t="str">
        <f t="shared" si="210"/>
        <v/>
      </c>
      <c r="AS301" s="161" t="str">
        <f t="shared" si="211"/>
        <v/>
      </c>
      <c r="AT301" s="162" t="str">
        <f t="shared" si="212"/>
        <v/>
      </c>
      <c r="AU301" s="163" t="str">
        <f t="shared" si="213"/>
        <v/>
      </c>
      <c r="AV301" s="161" t="str">
        <f t="shared" si="214"/>
        <v/>
      </c>
      <c r="AW301" s="164" t="str">
        <f t="shared" si="215"/>
        <v/>
      </c>
      <c r="AX301" s="160" t="str">
        <f t="shared" si="216"/>
        <v/>
      </c>
      <c r="AY301" s="161" t="str">
        <f t="shared" si="217"/>
        <v/>
      </c>
      <c r="AZ301" s="162" t="str">
        <f t="shared" si="218"/>
        <v/>
      </c>
      <c r="BA301" s="119"/>
      <c r="BF301" s="172" t="str">
        <f t="shared" si="219"/>
        <v>Afectat sau NU?</v>
      </c>
      <c r="BG301" s="161" t="str">
        <f t="shared" si="220"/>
        <v>-</v>
      </c>
      <c r="BH301" s="162" t="str">
        <f t="shared" si="221"/>
        <v>-</v>
      </c>
      <c r="BI301" s="677" t="str">
        <f t="shared" si="222"/>
        <v>Afectat sau NU?</v>
      </c>
      <c r="BJ301" s="161" t="str">
        <f t="shared" si="223"/>
        <v>-</v>
      </c>
      <c r="BK301" s="164" t="str">
        <f t="shared" si="224"/>
        <v>-</v>
      </c>
      <c r="BL301" s="172" t="str">
        <f t="shared" si="225"/>
        <v>Afectat sau NU?</v>
      </c>
      <c r="BM301" s="161" t="str">
        <f t="shared" si="226"/>
        <v>-</v>
      </c>
      <c r="BN301" s="162" t="str">
        <f t="shared" si="227"/>
        <v>-</v>
      </c>
    </row>
    <row r="302" spans="1:66" ht="128.25" thickBot="1" x14ac:dyDescent="0.3">
      <c r="A302" s="110">
        <f t="shared" si="228"/>
        <v>287</v>
      </c>
      <c r="B302" s="462" t="s">
        <v>124</v>
      </c>
      <c r="C302" s="462" t="s">
        <v>85</v>
      </c>
      <c r="D302" s="304" t="s">
        <v>931</v>
      </c>
      <c r="E302" s="86">
        <v>117186</v>
      </c>
      <c r="F302" s="86" t="s">
        <v>932</v>
      </c>
      <c r="G302" s="86" t="s">
        <v>581</v>
      </c>
      <c r="H302" s="305">
        <v>473773.87</v>
      </c>
      <c r="I302" s="305">
        <v>574293.73</v>
      </c>
      <c r="J302" s="305">
        <v>473773.87</v>
      </c>
      <c r="K302" s="305">
        <v>574293.73</v>
      </c>
      <c r="L302" s="86" t="s">
        <v>124</v>
      </c>
      <c r="M302" s="86" t="s">
        <v>124</v>
      </c>
      <c r="N302" s="86" t="s">
        <v>933</v>
      </c>
      <c r="O302" s="86" t="s">
        <v>932</v>
      </c>
      <c r="P302" s="86" t="s">
        <v>124</v>
      </c>
      <c r="Q302" s="86" t="s">
        <v>124</v>
      </c>
      <c r="R302" s="86" t="s">
        <v>124</v>
      </c>
      <c r="S302" s="86" t="s">
        <v>124</v>
      </c>
      <c r="T302" s="86" t="s">
        <v>124</v>
      </c>
      <c r="U302" s="434" t="s">
        <v>672</v>
      </c>
      <c r="V302" s="597" t="s">
        <v>486</v>
      </c>
      <c r="W302" s="428" t="s">
        <v>1041</v>
      </c>
      <c r="X302" s="213"/>
      <c r="Y302" s="212"/>
      <c r="Z302" s="213"/>
      <c r="AA302" s="212"/>
      <c r="AB302" s="428" t="s">
        <v>511</v>
      </c>
      <c r="AC302" s="428"/>
      <c r="AD302" s="569"/>
      <c r="AE302" s="615"/>
      <c r="AF302" s="438"/>
      <c r="AG302" s="615"/>
      <c r="AH302" s="616"/>
      <c r="AI302" s="617"/>
      <c r="AJ302" s="438"/>
      <c r="AK302" s="615"/>
      <c r="AL302" s="618"/>
      <c r="AM302" s="321"/>
      <c r="AN302" s="619"/>
      <c r="AO302" s="620"/>
      <c r="AP302" s="559" t="s">
        <v>1068</v>
      </c>
      <c r="AQ302" s="116"/>
      <c r="AR302" s="165" t="str">
        <f t="shared" si="210"/>
        <v/>
      </c>
      <c r="AS302" s="166" t="str">
        <f t="shared" si="211"/>
        <v/>
      </c>
      <c r="AT302" s="167" t="str">
        <f t="shared" si="212"/>
        <v/>
      </c>
      <c r="AU302" s="168" t="str">
        <f t="shared" si="213"/>
        <v/>
      </c>
      <c r="AV302" s="166" t="str">
        <f t="shared" si="214"/>
        <v/>
      </c>
      <c r="AW302" s="169" t="str">
        <f t="shared" si="215"/>
        <v/>
      </c>
      <c r="AX302" s="165" t="str">
        <f t="shared" si="216"/>
        <v/>
      </c>
      <c r="AY302" s="166" t="str">
        <f t="shared" si="217"/>
        <v/>
      </c>
      <c r="AZ302" s="167" t="str">
        <f t="shared" si="218"/>
        <v/>
      </c>
      <c r="BA302" s="119"/>
      <c r="BF302" s="173" t="str">
        <f t="shared" si="219"/>
        <v>Afectat sau NU?</v>
      </c>
      <c r="BG302" s="166" t="str">
        <f t="shared" si="220"/>
        <v>-</v>
      </c>
      <c r="BH302" s="167" t="str">
        <f t="shared" si="221"/>
        <v>-</v>
      </c>
      <c r="BI302" s="174" t="str">
        <f t="shared" si="222"/>
        <v>Afectat sau NU?</v>
      </c>
      <c r="BJ302" s="166" t="str">
        <f t="shared" si="223"/>
        <v>-</v>
      </c>
      <c r="BK302" s="169" t="str">
        <f t="shared" si="224"/>
        <v>-</v>
      </c>
      <c r="BL302" s="173" t="str">
        <f t="shared" si="225"/>
        <v>Afectat sau NU?</v>
      </c>
      <c r="BM302" s="166" t="str">
        <f t="shared" si="226"/>
        <v>-</v>
      </c>
      <c r="BN302" s="167" t="str">
        <f t="shared" si="227"/>
        <v>-</v>
      </c>
    </row>
    <row r="303" spans="1:66" ht="127.5" x14ac:dyDescent="0.25">
      <c r="A303" s="134">
        <f t="shared" si="228"/>
        <v>288</v>
      </c>
      <c r="B303" s="440" t="s">
        <v>124</v>
      </c>
      <c r="C303" s="440" t="s">
        <v>85</v>
      </c>
      <c r="D303" s="586" t="s">
        <v>934</v>
      </c>
      <c r="E303" s="127">
        <v>114818</v>
      </c>
      <c r="F303" s="127" t="s">
        <v>935</v>
      </c>
      <c r="G303" s="127" t="s">
        <v>581</v>
      </c>
      <c r="H303" s="65">
        <v>478016.92</v>
      </c>
      <c r="I303" s="65">
        <v>584876.93999999994</v>
      </c>
      <c r="J303" s="65">
        <v>478016.92</v>
      </c>
      <c r="K303" s="65">
        <v>584876.93999999994</v>
      </c>
      <c r="L303" s="127" t="s">
        <v>124</v>
      </c>
      <c r="M303" s="127" t="s">
        <v>124</v>
      </c>
      <c r="N303" s="127" t="s">
        <v>936</v>
      </c>
      <c r="O303" s="127" t="s">
        <v>935</v>
      </c>
      <c r="P303" s="636" t="s">
        <v>124</v>
      </c>
      <c r="Q303" s="636" t="s">
        <v>124</v>
      </c>
      <c r="R303" s="636" t="s">
        <v>124</v>
      </c>
      <c r="S303" s="636" t="s">
        <v>124</v>
      </c>
      <c r="T303" s="636" t="s">
        <v>124</v>
      </c>
      <c r="U303" s="440" t="s">
        <v>672</v>
      </c>
      <c r="V303" s="545" t="s">
        <v>486</v>
      </c>
      <c r="W303" s="427" t="s">
        <v>1041</v>
      </c>
      <c r="X303" s="197"/>
      <c r="Y303" s="196"/>
      <c r="Z303" s="197"/>
      <c r="AA303" s="196"/>
      <c r="AB303" s="427" t="s">
        <v>511</v>
      </c>
      <c r="AC303" s="427"/>
      <c r="AD303" s="567"/>
      <c r="AE303" s="477"/>
      <c r="AF303" s="443"/>
      <c r="AG303" s="621"/>
      <c r="AH303" s="486"/>
      <c r="AI303" s="477"/>
      <c r="AJ303" s="443"/>
      <c r="AK303" s="621"/>
      <c r="AL303" s="496"/>
      <c r="AM303" s="286"/>
      <c r="AN303" s="281"/>
      <c r="AO303" s="622"/>
      <c r="AP303" s="560" t="s">
        <v>1068</v>
      </c>
      <c r="AQ303" s="116"/>
      <c r="AR303" s="160" t="str">
        <f t="shared" si="210"/>
        <v/>
      </c>
      <c r="AS303" s="161" t="str">
        <f t="shared" si="211"/>
        <v/>
      </c>
      <c r="AT303" s="162" t="str">
        <f t="shared" si="212"/>
        <v/>
      </c>
      <c r="AU303" s="163" t="str">
        <f t="shared" si="213"/>
        <v/>
      </c>
      <c r="AV303" s="161" t="str">
        <f t="shared" si="214"/>
        <v/>
      </c>
      <c r="AW303" s="164" t="str">
        <f t="shared" si="215"/>
        <v/>
      </c>
      <c r="AX303" s="160" t="str">
        <f t="shared" si="216"/>
        <v/>
      </c>
      <c r="AY303" s="161" t="str">
        <f t="shared" si="217"/>
        <v/>
      </c>
      <c r="AZ303" s="162" t="str">
        <f t="shared" si="218"/>
        <v/>
      </c>
      <c r="BA303" s="119"/>
      <c r="BF303" s="172" t="str">
        <f t="shared" si="219"/>
        <v>Afectat sau NU?</v>
      </c>
      <c r="BG303" s="161" t="str">
        <f t="shared" si="220"/>
        <v>-</v>
      </c>
      <c r="BH303" s="162" t="str">
        <f t="shared" si="221"/>
        <v>-</v>
      </c>
      <c r="BI303" s="677" t="str">
        <f t="shared" si="222"/>
        <v>Afectat sau NU?</v>
      </c>
      <c r="BJ303" s="161" t="str">
        <f t="shared" si="223"/>
        <v>-</v>
      </c>
      <c r="BK303" s="164" t="str">
        <f t="shared" si="224"/>
        <v>-</v>
      </c>
      <c r="BL303" s="172" t="str">
        <f t="shared" si="225"/>
        <v>Afectat sau NU?</v>
      </c>
      <c r="BM303" s="161" t="str">
        <f t="shared" si="226"/>
        <v>-</v>
      </c>
      <c r="BN303" s="162" t="str">
        <f t="shared" si="227"/>
        <v>-</v>
      </c>
    </row>
    <row r="304" spans="1:66" ht="127.5" x14ac:dyDescent="0.25">
      <c r="A304" s="294">
        <f t="shared" si="228"/>
        <v>289</v>
      </c>
      <c r="B304" s="394" t="s">
        <v>124</v>
      </c>
      <c r="C304" s="394" t="s">
        <v>85</v>
      </c>
      <c r="D304" s="587" t="s">
        <v>934</v>
      </c>
      <c r="E304" s="128">
        <v>117248</v>
      </c>
      <c r="F304" s="128" t="s">
        <v>937</v>
      </c>
      <c r="G304" s="128" t="s">
        <v>581</v>
      </c>
      <c r="H304" s="30">
        <v>475065.76</v>
      </c>
      <c r="I304" s="30">
        <v>577295.93000000005</v>
      </c>
      <c r="J304" s="30">
        <v>475065.76</v>
      </c>
      <c r="K304" s="30">
        <v>577295.93000000005</v>
      </c>
      <c r="L304" s="128" t="s">
        <v>124</v>
      </c>
      <c r="M304" s="128" t="s">
        <v>124</v>
      </c>
      <c r="N304" s="128" t="s">
        <v>938</v>
      </c>
      <c r="O304" s="128" t="s">
        <v>937</v>
      </c>
      <c r="P304" s="637" t="s">
        <v>124</v>
      </c>
      <c r="Q304" s="637" t="s">
        <v>124</v>
      </c>
      <c r="R304" s="637" t="s">
        <v>124</v>
      </c>
      <c r="S304" s="637" t="s">
        <v>124</v>
      </c>
      <c r="T304" s="637" t="s">
        <v>124</v>
      </c>
      <c r="U304" s="394" t="s">
        <v>672</v>
      </c>
      <c r="V304" s="546" t="s">
        <v>486</v>
      </c>
      <c r="W304" s="566" t="s">
        <v>1041</v>
      </c>
      <c r="X304" s="205"/>
      <c r="Y304" s="204"/>
      <c r="Z304" s="205"/>
      <c r="AA304" s="204"/>
      <c r="AB304" s="566" t="s">
        <v>511</v>
      </c>
      <c r="AC304" s="566"/>
      <c r="AD304" s="568"/>
      <c r="AE304" s="478"/>
      <c r="AF304" s="432"/>
      <c r="AG304" s="623"/>
      <c r="AH304" s="487"/>
      <c r="AI304" s="478"/>
      <c r="AJ304" s="432"/>
      <c r="AK304" s="623"/>
      <c r="AL304" s="497"/>
      <c r="AM304" s="323"/>
      <c r="AN304" s="282"/>
      <c r="AO304" s="624"/>
      <c r="AP304" s="561" t="s">
        <v>1068</v>
      </c>
      <c r="AQ304" s="116"/>
      <c r="AR304" s="184" t="str">
        <f t="shared" si="210"/>
        <v/>
      </c>
      <c r="AS304" s="183" t="str">
        <f t="shared" si="211"/>
        <v/>
      </c>
      <c r="AT304" s="185" t="str">
        <f t="shared" si="212"/>
        <v/>
      </c>
      <c r="AU304" s="187" t="str">
        <f t="shared" si="213"/>
        <v/>
      </c>
      <c r="AV304" s="183" t="str">
        <f t="shared" si="214"/>
        <v/>
      </c>
      <c r="AW304" s="186" t="str">
        <f t="shared" si="215"/>
        <v/>
      </c>
      <c r="AX304" s="184" t="str">
        <f t="shared" si="216"/>
        <v/>
      </c>
      <c r="AY304" s="183" t="str">
        <f t="shared" si="217"/>
        <v/>
      </c>
      <c r="AZ304" s="185" t="str">
        <f t="shared" si="218"/>
        <v/>
      </c>
      <c r="BA304" s="119"/>
      <c r="BF304" s="188" t="str">
        <f t="shared" si="219"/>
        <v>Afectat sau NU?</v>
      </c>
      <c r="BG304" s="183" t="str">
        <f t="shared" si="220"/>
        <v>-</v>
      </c>
      <c r="BH304" s="185" t="str">
        <f t="shared" si="221"/>
        <v>-</v>
      </c>
      <c r="BI304" s="189" t="str">
        <f t="shared" si="222"/>
        <v>Afectat sau NU?</v>
      </c>
      <c r="BJ304" s="183" t="str">
        <f t="shared" si="223"/>
        <v>-</v>
      </c>
      <c r="BK304" s="186" t="str">
        <f t="shared" si="224"/>
        <v>-</v>
      </c>
      <c r="BL304" s="188" t="str">
        <f t="shared" si="225"/>
        <v>Afectat sau NU?</v>
      </c>
      <c r="BM304" s="183" t="str">
        <f t="shared" si="226"/>
        <v>-</v>
      </c>
      <c r="BN304" s="185" t="str">
        <f t="shared" si="227"/>
        <v>-</v>
      </c>
    </row>
    <row r="305" spans="1:66" ht="127.5" x14ac:dyDescent="0.25">
      <c r="A305" s="294">
        <f t="shared" si="228"/>
        <v>290</v>
      </c>
      <c r="B305" s="394" t="s">
        <v>124</v>
      </c>
      <c r="C305" s="394" t="s">
        <v>85</v>
      </c>
      <c r="D305" s="587" t="s">
        <v>934</v>
      </c>
      <c r="E305" s="128">
        <v>118806</v>
      </c>
      <c r="F305" s="128" t="s">
        <v>939</v>
      </c>
      <c r="G305" s="128" t="s">
        <v>581</v>
      </c>
      <c r="H305" s="30">
        <v>478333.4</v>
      </c>
      <c r="I305" s="30">
        <v>580922.47</v>
      </c>
      <c r="J305" s="30">
        <v>478333.4</v>
      </c>
      <c r="K305" s="30">
        <v>580922.47</v>
      </c>
      <c r="L305" s="128" t="s">
        <v>124</v>
      </c>
      <c r="M305" s="128" t="s">
        <v>124</v>
      </c>
      <c r="N305" s="128" t="s">
        <v>940</v>
      </c>
      <c r="O305" s="128" t="s">
        <v>939</v>
      </c>
      <c r="P305" s="637" t="s">
        <v>124</v>
      </c>
      <c r="Q305" s="637" t="s">
        <v>124</v>
      </c>
      <c r="R305" s="637" t="s">
        <v>124</v>
      </c>
      <c r="S305" s="637" t="s">
        <v>124</v>
      </c>
      <c r="T305" s="637" t="s">
        <v>124</v>
      </c>
      <c r="U305" s="394" t="s">
        <v>672</v>
      </c>
      <c r="V305" s="546" t="s">
        <v>486</v>
      </c>
      <c r="W305" s="566" t="s">
        <v>1041</v>
      </c>
      <c r="X305" s="205"/>
      <c r="Y305" s="204"/>
      <c r="Z305" s="205"/>
      <c r="AA305" s="204"/>
      <c r="AB305" s="566" t="s">
        <v>511</v>
      </c>
      <c r="AC305" s="566"/>
      <c r="AD305" s="568"/>
      <c r="AE305" s="478"/>
      <c r="AF305" s="432"/>
      <c r="AG305" s="623"/>
      <c r="AH305" s="487"/>
      <c r="AI305" s="478"/>
      <c r="AJ305" s="432"/>
      <c r="AK305" s="623"/>
      <c r="AL305" s="497"/>
      <c r="AM305" s="323"/>
      <c r="AN305" s="282"/>
      <c r="AO305" s="624"/>
      <c r="AP305" s="561" t="s">
        <v>1068</v>
      </c>
      <c r="AQ305" s="116"/>
      <c r="AR305" s="184" t="str">
        <f t="shared" ref="AR305:AR353" si="229">IF(B305="X",IF(AN305="","Afectat sau NU?",IF(AN305="DA",IF(((AK305+AL305)-(AE305+AF305))*24&lt;-720,"Neinformat",((AK305+AL305)-(AE305+AF305))*24),"Nu a fost afectat producator/consumator")),"")</f>
        <v/>
      </c>
      <c r="AS305" s="183" t="str">
        <f t="shared" ref="AS305:AS353" si="230">IF(B305="X",IF(AN305="DA",IF(AR305&lt;6,LEN(TRIM(V305))-LEN(SUBSTITUTE(V305,CHAR(44),""))+1,0),"-"),"")</f>
        <v/>
      </c>
      <c r="AT305" s="185" t="str">
        <f t="shared" ref="AT305:AT353" si="231">IF(B305="X",IF(AN305="DA",LEN(TRIM(V305))-LEN(SUBSTITUTE(V305,CHAR(44),""))+1,"-"),"")</f>
        <v/>
      </c>
      <c r="AU305" s="187" t="str">
        <f t="shared" ref="AU305:AU353" si="232">IF(B305="X",IF(AN305="","Afectat sau NU?",IF(AN305="DA",IF(((AI305+AJ305)-(AE305+AF305))*24&lt;-720,"Neinformat",((AI305+AJ305)-(AE305+AF305))*24),"Nu a fost afectat producator/consumator")),"")</f>
        <v/>
      </c>
      <c r="AV305" s="183" t="str">
        <f t="shared" ref="AV305:AV353" si="233">IF(B305="X",IF(AN305="DA",IF(AU305&lt;6,LEN(TRIM(U305))-LEN(SUBSTITUTE(U305,CHAR(44),""))+1,0),"-"),"")</f>
        <v/>
      </c>
      <c r="AW305" s="186" t="str">
        <f t="shared" ref="AW305:AW353" si="234">IF(B305="X",IF(AN305="DA",LEN(TRIM(U305))-LEN(SUBSTITUTE(U305,CHAR(44),""))+1,"-"),"")</f>
        <v/>
      </c>
      <c r="AX305" s="184" t="str">
        <f t="shared" ref="AX305:AX353" si="235">IF(B305="X",IF(AN305="","Afectat sau NU?",IF(AN305="DA",((AG305+AH305)-(AE305+AF305))*24,"Nu a fost afectat producator/consumator")),"")</f>
        <v/>
      </c>
      <c r="AY305" s="183" t="str">
        <f t="shared" ref="AY305:AY353" si="236">IF(B305="X",IF(AN305="DA",IF(AX305&gt;24,IF(BA305="NU",0,LEN(TRIM(V305))-LEN(SUBSTITUTE(V305,CHAR(44),""))+1),0),"-"),"")</f>
        <v/>
      </c>
      <c r="AZ305" s="185" t="str">
        <f t="shared" ref="AZ305:AZ353" si="237">IF(B305="X",IF(AN305="DA",IF(AX305&gt;24,LEN(TRIM(V305))-LEN(SUBSTITUTE(V305,CHAR(44),""))+1,0),"-"),"")</f>
        <v/>
      </c>
      <c r="BA305" s="119"/>
      <c r="BF305" s="188" t="str">
        <f t="shared" ref="BF305:BF353" si="238">IF(C305="X",IF(AN305="","Afectat sau NU?",IF(AN305="DA",IF(AK305="","Neinformat",NETWORKDAYS(AK305+AL305,AE305+AF305,$BS$2:$BS$14)-2),"Nu a fost afectat producator/consumator")),"")</f>
        <v>Afectat sau NU?</v>
      </c>
      <c r="BG305" s="183" t="str">
        <f t="shared" ref="BG305:BG353" si="239">IF(C305="X",IF(AN305="DA",IF(AND(BF305&gt;=5,AK305&lt;&gt;""),LEN(TRIM(V305))-LEN(SUBSTITUTE(V305,CHAR(44),""))+1,0),"-"),"")</f>
        <v>-</v>
      </c>
      <c r="BH305" s="185" t="str">
        <f t="shared" ref="BH305:BH353" si="240">IF(C305="X",IF(AN305="DA",LEN(TRIM(V305))-LEN(SUBSTITUTE(V305,CHAR(44),""))+1,"-"),"")</f>
        <v>-</v>
      </c>
      <c r="BI305" s="189" t="str">
        <f t="shared" ref="BI305:BI353" si="241">IF(C305="X",IF(AN305="","Afectat sau NU?",IF(AN305="DA",IF(AI305="","Neinformat",NETWORKDAYS(AI305+AJ305,AE305+AF305,$BS$2:$BS$14)-2),"Nu a fost afectat producator/consumator")),"")</f>
        <v>Afectat sau NU?</v>
      </c>
      <c r="BJ305" s="183" t="str">
        <f t="shared" ref="BJ305:BJ353" si="242">IF(C305="X",IF(AN305="DA",IF(AND(BI305&gt;=5,AI305&lt;&gt;""),LEN(TRIM(U305))-LEN(SUBSTITUTE(U305,CHAR(44),""))+1,0),"-"),"")</f>
        <v>-</v>
      </c>
      <c r="BK305" s="186" t="str">
        <f t="shared" ref="BK305:BK353" si="243">IF(C305="X",IF(AN305="DA",LEN(TRIM(U305))-LEN(SUBSTITUTE(U305,CHAR(44),""))+1,"-"),"")</f>
        <v>-</v>
      </c>
      <c r="BL305" s="188" t="str">
        <f t="shared" ref="BL305:BL353" si="244">IF(C305="X",IF(AN305="","Afectat sau NU?",IF(AN305="DA",((AG305+AH305)-(Z305+AA305))*24,"Nu a fost afectat producator/consumator")),"")</f>
        <v>Afectat sau NU?</v>
      </c>
      <c r="BM305" s="183" t="str">
        <f t="shared" ref="BM305:BM353" si="245">IF(C305="X",IF(AN305&lt;&gt;"DA","-",IF(AND(AN305="DA",BL305&lt;=0),LEN(TRIM(V305))-LEN(SUBSTITUTE(V305,CHAR(44),""))+1+LEN(TRIM(U305))-LEN(SUBSTITUTE(U305,CHAR(44),""))+1,0)),"")</f>
        <v>-</v>
      </c>
      <c r="BN305" s="185" t="str">
        <f t="shared" ref="BN305:BN353" si="246">IF(C305="X",IF(AN305="DA",LEN(TRIM(V305))-LEN(SUBSTITUTE(V305,CHAR(44),""))+1+LEN(TRIM(U305))-LEN(SUBSTITUTE(U305,CHAR(44),""))+1,"-"),"")</f>
        <v>-</v>
      </c>
    </row>
    <row r="306" spans="1:66" ht="127.5" x14ac:dyDescent="0.25">
      <c r="A306" s="147">
        <f t="shared" si="228"/>
        <v>291</v>
      </c>
      <c r="B306" s="394" t="s">
        <v>124</v>
      </c>
      <c r="C306" s="394" t="s">
        <v>85</v>
      </c>
      <c r="D306" s="587" t="s">
        <v>934</v>
      </c>
      <c r="E306" s="128">
        <v>117186</v>
      </c>
      <c r="F306" s="128" t="s">
        <v>932</v>
      </c>
      <c r="G306" s="128" t="s">
        <v>581</v>
      </c>
      <c r="H306" s="30">
        <v>473773.87</v>
      </c>
      <c r="I306" s="30">
        <v>574293.73</v>
      </c>
      <c r="J306" s="30">
        <v>473773.87</v>
      </c>
      <c r="K306" s="30">
        <v>574293.73</v>
      </c>
      <c r="L306" s="128" t="s">
        <v>124</v>
      </c>
      <c r="M306" s="128" t="s">
        <v>124</v>
      </c>
      <c r="N306" s="128" t="s">
        <v>933</v>
      </c>
      <c r="O306" s="128" t="s">
        <v>932</v>
      </c>
      <c r="P306" s="637" t="s">
        <v>124</v>
      </c>
      <c r="Q306" s="637" t="s">
        <v>124</v>
      </c>
      <c r="R306" s="637" t="s">
        <v>124</v>
      </c>
      <c r="S306" s="637" t="s">
        <v>124</v>
      </c>
      <c r="T306" s="637" t="s">
        <v>124</v>
      </c>
      <c r="U306" s="476" t="s">
        <v>672</v>
      </c>
      <c r="V306" s="546" t="s">
        <v>486</v>
      </c>
      <c r="W306" s="566" t="s">
        <v>1041</v>
      </c>
      <c r="X306" s="205"/>
      <c r="Y306" s="204"/>
      <c r="Z306" s="205"/>
      <c r="AA306" s="204"/>
      <c r="AB306" s="566" t="s">
        <v>511</v>
      </c>
      <c r="AC306" s="566"/>
      <c r="AD306" s="568"/>
      <c r="AE306" s="478"/>
      <c r="AF306" s="432"/>
      <c r="AG306" s="623"/>
      <c r="AH306" s="487"/>
      <c r="AI306" s="478"/>
      <c r="AJ306" s="432"/>
      <c r="AK306" s="623"/>
      <c r="AL306" s="497"/>
      <c r="AM306" s="323"/>
      <c r="AN306" s="282"/>
      <c r="AO306" s="624"/>
      <c r="AP306" s="561" t="s">
        <v>1068</v>
      </c>
      <c r="AQ306" s="116"/>
      <c r="AR306" s="184" t="str">
        <f t="shared" si="229"/>
        <v/>
      </c>
      <c r="AS306" s="183" t="str">
        <f t="shared" si="230"/>
        <v/>
      </c>
      <c r="AT306" s="185" t="str">
        <f t="shared" si="231"/>
        <v/>
      </c>
      <c r="AU306" s="187" t="str">
        <f t="shared" si="232"/>
        <v/>
      </c>
      <c r="AV306" s="183" t="str">
        <f t="shared" si="233"/>
        <v/>
      </c>
      <c r="AW306" s="186" t="str">
        <f t="shared" si="234"/>
        <v/>
      </c>
      <c r="AX306" s="184" t="str">
        <f t="shared" si="235"/>
        <v/>
      </c>
      <c r="AY306" s="183" t="str">
        <f t="shared" si="236"/>
        <v/>
      </c>
      <c r="AZ306" s="185" t="str">
        <f t="shared" si="237"/>
        <v/>
      </c>
      <c r="BA306" s="119"/>
      <c r="BF306" s="188" t="str">
        <f t="shared" si="238"/>
        <v>Afectat sau NU?</v>
      </c>
      <c r="BG306" s="183" t="str">
        <f t="shared" si="239"/>
        <v>-</v>
      </c>
      <c r="BH306" s="185" t="str">
        <f t="shared" si="240"/>
        <v>-</v>
      </c>
      <c r="BI306" s="189" t="str">
        <f t="shared" si="241"/>
        <v>Afectat sau NU?</v>
      </c>
      <c r="BJ306" s="183" t="str">
        <f t="shared" si="242"/>
        <v>-</v>
      </c>
      <c r="BK306" s="186" t="str">
        <f t="shared" si="243"/>
        <v>-</v>
      </c>
      <c r="BL306" s="188" t="str">
        <f t="shared" si="244"/>
        <v>Afectat sau NU?</v>
      </c>
      <c r="BM306" s="183" t="str">
        <f t="shared" si="245"/>
        <v>-</v>
      </c>
      <c r="BN306" s="185" t="str">
        <f t="shared" si="246"/>
        <v>-</v>
      </c>
    </row>
    <row r="307" spans="1:66" ht="26.25" thickBot="1" x14ac:dyDescent="0.3">
      <c r="A307" s="110">
        <f t="shared" si="228"/>
        <v>292</v>
      </c>
      <c r="B307" s="392" t="s">
        <v>124</v>
      </c>
      <c r="C307" s="392" t="s">
        <v>85</v>
      </c>
      <c r="D307" s="588" t="s">
        <v>934</v>
      </c>
      <c r="E307" s="130">
        <v>116661</v>
      </c>
      <c r="F307" s="130" t="s">
        <v>927</v>
      </c>
      <c r="G307" s="130" t="s">
        <v>581</v>
      </c>
      <c r="H307" s="31">
        <v>472277.17</v>
      </c>
      <c r="I307" s="31">
        <v>568733.81000000006</v>
      </c>
      <c r="J307" s="31">
        <v>472277.17</v>
      </c>
      <c r="K307" s="31">
        <v>568733.81000000006</v>
      </c>
      <c r="L307" s="130" t="s">
        <v>124</v>
      </c>
      <c r="M307" s="130" t="s">
        <v>124</v>
      </c>
      <c r="N307" s="130" t="s">
        <v>928</v>
      </c>
      <c r="O307" s="128" t="s">
        <v>941</v>
      </c>
      <c r="P307" s="638" t="s">
        <v>124</v>
      </c>
      <c r="Q307" s="638" t="s">
        <v>124</v>
      </c>
      <c r="R307" s="638" t="s">
        <v>124</v>
      </c>
      <c r="S307" s="638" t="s">
        <v>124</v>
      </c>
      <c r="T307" s="638" t="s">
        <v>124</v>
      </c>
      <c r="U307" s="590" t="s">
        <v>1082</v>
      </c>
      <c r="V307" s="548" t="s">
        <v>930</v>
      </c>
      <c r="W307" s="428" t="s">
        <v>1041</v>
      </c>
      <c r="X307" s="213"/>
      <c r="Y307" s="212"/>
      <c r="Z307" s="213"/>
      <c r="AA307" s="212"/>
      <c r="AB307" s="428" t="s">
        <v>511</v>
      </c>
      <c r="AC307" s="428"/>
      <c r="AD307" s="569"/>
      <c r="AE307" s="615"/>
      <c r="AF307" s="438"/>
      <c r="AG307" s="615"/>
      <c r="AH307" s="616"/>
      <c r="AI307" s="617"/>
      <c r="AJ307" s="438"/>
      <c r="AK307" s="615"/>
      <c r="AL307" s="618"/>
      <c r="AM307" s="321"/>
      <c r="AN307" s="619"/>
      <c r="AO307" s="620"/>
      <c r="AP307" s="559" t="s">
        <v>1068</v>
      </c>
      <c r="AQ307" s="116"/>
      <c r="AR307" s="165" t="str">
        <f t="shared" si="229"/>
        <v/>
      </c>
      <c r="AS307" s="166" t="str">
        <f t="shared" si="230"/>
        <v/>
      </c>
      <c r="AT307" s="167" t="str">
        <f t="shared" si="231"/>
        <v/>
      </c>
      <c r="AU307" s="168" t="str">
        <f t="shared" si="232"/>
        <v/>
      </c>
      <c r="AV307" s="166" t="str">
        <f t="shared" si="233"/>
        <v/>
      </c>
      <c r="AW307" s="169" t="str">
        <f t="shared" si="234"/>
        <v/>
      </c>
      <c r="AX307" s="165" t="str">
        <f t="shared" si="235"/>
        <v/>
      </c>
      <c r="AY307" s="166" t="str">
        <f t="shared" si="236"/>
        <v/>
      </c>
      <c r="AZ307" s="167" t="str">
        <f t="shared" si="237"/>
        <v/>
      </c>
      <c r="BA307" s="119"/>
      <c r="BF307" s="173" t="str">
        <f t="shared" si="238"/>
        <v>Afectat sau NU?</v>
      </c>
      <c r="BG307" s="166" t="str">
        <f t="shared" si="239"/>
        <v>-</v>
      </c>
      <c r="BH307" s="167" t="str">
        <f t="shared" si="240"/>
        <v>-</v>
      </c>
      <c r="BI307" s="174" t="str">
        <f t="shared" si="241"/>
        <v>Afectat sau NU?</v>
      </c>
      <c r="BJ307" s="166" t="str">
        <f t="shared" si="242"/>
        <v>-</v>
      </c>
      <c r="BK307" s="169" t="str">
        <f t="shared" si="243"/>
        <v>-</v>
      </c>
      <c r="BL307" s="173" t="str">
        <f t="shared" si="244"/>
        <v>Afectat sau NU?</v>
      </c>
      <c r="BM307" s="166" t="str">
        <f t="shared" si="245"/>
        <v>-</v>
      </c>
      <c r="BN307" s="167" t="str">
        <f t="shared" si="246"/>
        <v>-</v>
      </c>
    </row>
    <row r="308" spans="1:66" ht="141" thickBot="1" x14ac:dyDescent="0.3">
      <c r="A308" s="66">
        <f t="shared" si="228"/>
        <v>293</v>
      </c>
      <c r="B308" s="102" t="s">
        <v>124</v>
      </c>
      <c r="C308" s="102" t="s">
        <v>85</v>
      </c>
      <c r="D308" s="598" t="s">
        <v>942</v>
      </c>
      <c r="E308" s="67">
        <v>41186</v>
      </c>
      <c r="F308" s="67" t="s">
        <v>943</v>
      </c>
      <c r="G308" s="67" t="s">
        <v>98</v>
      </c>
      <c r="H308" s="69">
        <v>521674.11</v>
      </c>
      <c r="I308" s="69">
        <v>494357.61</v>
      </c>
      <c r="J308" s="69">
        <v>521674.11</v>
      </c>
      <c r="K308" s="69">
        <v>494357.61</v>
      </c>
      <c r="L308" s="67" t="s">
        <v>124</v>
      </c>
      <c r="M308" s="67" t="s">
        <v>124</v>
      </c>
      <c r="N308" s="67" t="s">
        <v>944</v>
      </c>
      <c r="O308" s="67" t="s">
        <v>943</v>
      </c>
      <c r="P308" s="67" t="s">
        <v>124</v>
      </c>
      <c r="Q308" s="67" t="s">
        <v>124</v>
      </c>
      <c r="R308" s="67" t="s">
        <v>124</v>
      </c>
      <c r="S308" s="67" t="s">
        <v>124</v>
      </c>
      <c r="T308" s="67" t="s">
        <v>124</v>
      </c>
      <c r="U308" s="127" t="s">
        <v>713</v>
      </c>
      <c r="V308" s="193" t="s">
        <v>415</v>
      </c>
      <c r="W308" s="606" t="s">
        <v>119</v>
      </c>
      <c r="X308" s="397"/>
      <c r="Y308" s="398"/>
      <c r="Z308" s="397"/>
      <c r="AA308" s="398"/>
      <c r="AB308" s="606" t="s">
        <v>511</v>
      </c>
      <c r="AC308" s="606"/>
      <c r="AD308" s="607"/>
      <c r="AE308" s="611"/>
      <c r="AF308" s="445"/>
      <c r="AG308" s="611"/>
      <c r="AH308" s="612"/>
      <c r="AI308" s="613"/>
      <c r="AJ308" s="445"/>
      <c r="AK308" s="611"/>
      <c r="AL308" s="614"/>
      <c r="AM308" s="501"/>
      <c r="AN308" s="390"/>
      <c r="AO308" s="565"/>
      <c r="AP308" s="633" t="s">
        <v>1068</v>
      </c>
      <c r="AQ308" s="116"/>
      <c r="AR308" s="165" t="str">
        <f t="shared" si="229"/>
        <v/>
      </c>
      <c r="AS308" s="166" t="str">
        <f t="shared" si="230"/>
        <v/>
      </c>
      <c r="AT308" s="167" t="str">
        <f t="shared" si="231"/>
        <v/>
      </c>
      <c r="AU308" s="168" t="str">
        <f t="shared" si="232"/>
        <v/>
      </c>
      <c r="AV308" s="166" t="str">
        <f t="shared" si="233"/>
        <v/>
      </c>
      <c r="AW308" s="169" t="str">
        <f t="shared" si="234"/>
        <v/>
      </c>
      <c r="AX308" s="165" t="str">
        <f t="shared" si="235"/>
        <v/>
      </c>
      <c r="AY308" s="166" t="str">
        <f t="shared" si="236"/>
        <v/>
      </c>
      <c r="AZ308" s="167" t="str">
        <f t="shared" si="237"/>
        <v/>
      </c>
      <c r="BA308" s="119"/>
      <c r="BF308" s="173" t="str">
        <f t="shared" si="238"/>
        <v>Afectat sau NU?</v>
      </c>
      <c r="BG308" s="166" t="str">
        <f t="shared" si="239"/>
        <v>-</v>
      </c>
      <c r="BH308" s="167" t="str">
        <f t="shared" si="240"/>
        <v>-</v>
      </c>
      <c r="BI308" s="174" t="str">
        <f t="shared" si="241"/>
        <v>Afectat sau NU?</v>
      </c>
      <c r="BJ308" s="166" t="str">
        <f t="shared" si="242"/>
        <v>-</v>
      </c>
      <c r="BK308" s="169" t="str">
        <f t="shared" si="243"/>
        <v>-</v>
      </c>
      <c r="BL308" s="173" t="str">
        <f t="shared" si="244"/>
        <v>Afectat sau NU?</v>
      </c>
      <c r="BM308" s="166" t="str">
        <f t="shared" si="245"/>
        <v>-</v>
      </c>
      <c r="BN308" s="167" t="str">
        <f t="shared" si="246"/>
        <v>-</v>
      </c>
    </row>
    <row r="309" spans="1:66" ht="128.25" thickBot="1" x14ac:dyDescent="0.3">
      <c r="A309" s="66">
        <f t="shared" si="228"/>
        <v>294</v>
      </c>
      <c r="B309" s="102" t="s">
        <v>124</v>
      </c>
      <c r="C309" s="102" t="s">
        <v>85</v>
      </c>
      <c r="D309" s="598" t="s">
        <v>945</v>
      </c>
      <c r="E309" s="67">
        <v>145480</v>
      </c>
      <c r="F309" s="67" t="s">
        <v>946</v>
      </c>
      <c r="G309" s="67" t="s">
        <v>509</v>
      </c>
      <c r="H309" s="69">
        <v>437385.3</v>
      </c>
      <c r="I309" s="69">
        <v>464460.25</v>
      </c>
      <c r="J309" s="69">
        <v>437385.3</v>
      </c>
      <c r="K309" s="69">
        <v>464460.25</v>
      </c>
      <c r="L309" s="67" t="s">
        <v>124</v>
      </c>
      <c r="M309" s="67" t="s">
        <v>124</v>
      </c>
      <c r="N309" s="67" t="s">
        <v>947</v>
      </c>
      <c r="O309" s="67" t="s">
        <v>946</v>
      </c>
      <c r="P309" s="67" t="s">
        <v>124</v>
      </c>
      <c r="Q309" s="67" t="s">
        <v>124</v>
      </c>
      <c r="R309" s="67" t="s">
        <v>124</v>
      </c>
      <c r="S309" s="67" t="s">
        <v>124</v>
      </c>
      <c r="T309" s="67" t="s">
        <v>124</v>
      </c>
      <c r="U309" s="102" t="s">
        <v>672</v>
      </c>
      <c r="V309" s="193" t="s">
        <v>486</v>
      </c>
      <c r="W309" s="606" t="s">
        <v>1045</v>
      </c>
      <c r="X309" s="397"/>
      <c r="Y309" s="398"/>
      <c r="Z309" s="397"/>
      <c r="AA309" s="398"/>
      <c r="AB309" s="606" t="s">
        <v>511</v>
      </c>
      <c r="AC309" s="606"/>
      <c r="AD309" s="607"/>
      <c r="AE309" s="611"/>
      <c r="AF309" s="445"/>
      <c r="AG309" s="611"/>
      <c r="AH309" s="612"/>
      <c r="AI309" s="613"/>
      <c r="AJ309" s="445"/>
      <c r="AK309" s="611"/>
      <c r="AL309" s="614"/>
      <c r="AM309" s="501"/>
      <c r="AN309" s="390"/>
      <c r="AO309" s="565"/>
      <c r="AP309" s="633" t="s">
        <v>1068</v>
      </c>
      <c r="AQ309" s="116"/>
      <c r="AR309" s="165" t="str">
        <f t="shared" si="229"/>
        <v/>
      </c>
      <c r="AS309" s="166" t="str">
        <f t="shared" si="230"/>
        <v/>
      </c>
      <c r="AT309" s="167" t="str">
        <f t="shared" si="231"/>
        <v/>
      </c>
      <c r="AU309" s="168" t="str">
        <f t="shared" si="232"/>
        <v/>
      </c>
      <c r="AV309" s="166" t="str">
        <f t="shared" si="233"/>
        <v/>
      </c>
      <c r="AW309" s="169" t="str">
        <f t="shared" si="234"/>
        <v/>
      </c>
      <c r="AX309" s="165" t="str">
        <f t="shared" si="235"/>
        <v/>
      </c>
      <c r="AY309" s="166" t="str">
        <f t="shared" si="236"/>
        <v/>
      </c>
      <c r="AZ309" s="167" t="str">
        <f t="shared" si="237"/>
        <v/>
      </c>
      <c r="BA309" s="119"/>
      <c r="BF309" s="173" t="str">
        <f t="shared" si="238"/>
        <v>Afectat sau NU?</v>
      </c>
      <c r="BG309" s="166" t="str">
        <f t="shared" si="239"/>
        <v>-</v>
      </c>
      <c r="BH309" s="167" t="str">
        <f t="shared" si="240"/>
        <v>-</v>
      </c>
      <c r="BI309" s="174" t="str">
        <f t="shared" si="241"/>
        <v>Afectat sau NU?</v>
      </c>
      <c r="BJ309" s="166" t="str">
        <f t="shared" si="242"/>
        <v>-</v>
      </c>
      <c r="BK309" s="169" t="str">
        <f t="shared" si="243"/>
        <v>-</v>
      </c>
      <c r="BL309" s="173" t="str">
        <f t="shared" si="244"/>
        <v>Afectat sau NU?</v>
      </c>
      <c r="BM309" s="166" t="str">
        <f t="shared" si="245"/>
        <v>-</v>
      </c>
      <c r="BN309" s="167" t="str">
        <f t="shared" si="246"/>
        <v>-</v>
      </c>
    </row>
    <row r="310" spans="1:66" ht="128.25" thickBot="1" x14ac:dyDescent="0.3">
      <c r="A310" s="66">
        <f t="shared" si="228"/>
        <v>295</v>
      </c>
      <c r="B310" s="102" t="s">
        <v>124</v>
      </c>
      <c r="C310" s="102" t="s">
        <v>85</v>
      </c>
      <c r="D310" s="598" t="s">
        <v>948</v>
      </c>
      <c r="E310" s="67">
        <v>5121</v>
      </c>
      <c r="F310" s="67" t="s">
        <v>949</v>
      </c>
      <c r="G310" s="67" t="s">
        <v>597</v>
      </c>
      <c r="H310" s="69">
        <v>430595.54</v>
      </c>
      <c r="I310" s="69">
        <v>525387.22</v>
      </c>
      <c r="J310" s="69">
        <v>430595.54</v>
      </c>
      <c r="K310" s="69">
        <v>525387.22</v>
      </c>
      <c r="L310" s="67" t="s">
        <v>124</v>
      </c>
      <c r="M310" s="67" t="s">
        <v>124</v>
      </c>
      <c r="N310" s="67" t="s">
        <v>950</v>
      </c>
      <c r="O310" s="67" t="s">
        <v>951</v>
      </c>
      <c r="P310" s="67" t="s">
        <v>124</v>
      </c>
      <c r="Q310" s="67" t="s">
        <v>124</v>
      </c>
      <c r="R310" s="67" t="s">
        <v>124</v>
      </c>
      <c r="S310" s="67" t="s">
        <v>124</v>
      </c>
      <c r="T310" s="67" t="s">
        <v>124</v>
      </c>
      <c r="U310" s="102" t="s">
        <v>672</v>
      </c>
      <c r="V310" s="67" t="s">
        <v>486</v>
      </c>
      <c r="W310" s="606" t="s">
        <v>1045</v>
      </c>
      <c r="X310" s="397"/>
      <c r="Y310" s="398"/>
      <c r="Z310" s="397"/>
      <c r="AA310" s="398"/>
      <c r="AB310" s="606" t="s">
        <v>511</v>
      </c>
      <c r="AC310" s="606"/>
      <c r="AD310" s="607"/>
      <c r="AE310" s="611"/>
      <c r="AF310" s="445"/>
      <c r="AG310" s="611"/>
      <c r="AH310" s="612"/>
      <c r="AI310" s="613"/>
      <c r="AJ310" s="445"/>
      <c r="AK310" s="611"/>
      <c r="AL310" s="614"/>
      <c r="AM310" s="501"/>
      <c r="AN310" s="390"/>
      <c r="AO310" s="565"/>
      <c r="AP310" s="633" t="s">
        <v>1068</v>
      </c>
      <c r="AQ310" s="116"/>
      <c r="AR310" s="165" t="str">
        <f t="shared" si="229"/>
        <v/>
      </c>
      <c r="AS310" s="166" t="str">
        <f t="shared" si="230"/>
        <v/>
      </c>
      <c r="AT310" s="167" t="str">
        <f t="shared" si="231"/>
        <v/>
      </c>
      <c r="AU310" s="168" t="str">
        <f t="shared" si="232"/>
        <v/>
      </c>
      <c r="AV310" s="166" t="str">
        <f t="shared" si="233"/>
        <v/>
      </c>
      <c r="AW310" s="169" t="str">
        <f t="shared" si="234"/>
        <v/>
      </c>
      <c r="AX310" s="165" t="str">
        <f t="shared" si="235"/>
        <v/>
      </c>
      <c r="AY310" s="166" t="str">
        <f t="shared" si="236"/>
        <v/>
      </c>
      <c r="AZ310" s="167" t="str">
        <f t="shared" si="237"/>
        <v/>
      </c>
      <c r="BA310" s="119"/>
      <c r="BF310" s="173" t="str">
        <f t="shared" si="238"/>
        <v>Afectat sau NU?</v>
      </c>
      <c r="BG310" s="166" t="str">
        <f t="shared" si="239"/>
        <v>-</v>
      </c>
      <c r="BH310" s="167" t="str">
        <f t="shared" si="240"/>
        <v>-</v>
      </c>
      <c r="BI310" s="174" t="str">
        <f t="shared" si="241"/>
        <v>Afectat sau NU?</v>
      </c>
      <c r="BJ310" s="166" t="str">
        <f t="shared" si="242"/>
        <v>-</v>
      </c>
      <c r="BK310" s="169" t="str">
        <f t="shared" si="243"/>
        <v>-</v>
      </c>
      <c r="BL310" s="173" t="str">
        <f t="shared" si="244"/>
        <v>Afectat sau NU?</v>
      </c>
      <c r="BM310" s="166" t="str">
        <f t="shared" si="245"/>
        <v>-</v>
      </c>
      <c r="BN310" s="167" t="str">
        <f t="shared" si="246"/>
        <v>-</v>
      </c>
    </row>
    <row r="311" spans="1:66" ht="26.25" thickBot="1" x14ac:dyDescent="0.3">
      <c r="A311" s="399">
        <f t="shared" si="228"/>
        <v>296</v>
      </c>
      <c r="B311" s="667" t="s">
        <v>124</v>
      </c>
      <c r="C311" s="667" t="s">
        <v>85</v>
      </c>
      <c r="D311" s="645" t="s">
        <v>952</v>
      </c>
      <c r="E311" s="646">
        <v>144090</v>
      </c>
      <c r="F311" s="646" t="s">
        <v>953</v>
      </c>
      <c r="G311" s="646" t="s">
        <v>509</v>
      </c>
      <c r="H311" s="647">
        <v>451489</v>
      </c>
      <c r="I311" s="647">
        <v>466969.71</v>
      </c>
      <c r="J311" s="647">
        <v>451489</v>
      </c>
      <c r="K311" s="647">
        <v>466969.71</v>
      </c>
      <c r="L311" s="646" t="s">
        <v>124</v>
      </c>
      <c r="M311" s="646" t="s">
        <v>124</v>
      </c>
      <c r="N311" s="646" t="s">
        <v>627</v>
      </c>
      <c r="O311" s="646" t="s">
        <v>953</v>
      </c>
      <c r="P311" s="646" t="s">
        <v>124</v>
      </c>
      <c r="Q311" s="646" t="s">
        <v>124</v>
      </c>
      <c r="R311" s="646" t="s">
        <v>124</v>
      </c>
      <c r="S311" s="646" t="s">
        <v>124</v>
      </c>
      <c r="T311" s="646" t="s">
        <v>124</v>
      </c>
      <c r="U311" s="644" t="s">
        <v>124</v>
      </c>
      <c r="V311" s="648" t="s">
        <v>486</v>
      </c>
      <c r="W311" s="649" t="s">
        <v>1045</v>
      </c>
      <c r="X311" s="650"/>
      <c r="Y311" s="651"/>
      <c r="Z311" s="650"/>
      <c r="AA311" s="651"/>
      <c r="AB311" s="649" t="s">
        <v>511</v>
      </c>
      <c r="AC311" s="667" t="s">
        <v>1092</v>
      </c>
      <c r="AD311" s="672"/>
      <c r="AE311" s="477"/>
      <c r="AF311" s="443"/>
      <c r="AG311" s="621"/>
      <c r="AH311" s="486"/>
      <c r="AI311" s="477"/>
      <c r="AJ311" s="443"/>
      <c r="AK311" s="621"/>
      <c r="AL311" s="496"/>
      <c r="AM311" s="286"/>
      <c r="AN311" s="281"/>
      <c r="AO311" s="622"/>
      <c r="AP311" s="552" t="s">
        <v>1069</v>
      </c>
      <c r="AQ311" s="116"/>
      <c r="AR311" s="160" t="str">
        <f t="shared" si="229"/>
        <v/>
      </c>
      <c r="AS311" s="161" t="str">
        <f t="shared" si="230"/>
        <v/>
      </c>
      <c r="AT311" s="162" t="str">
        <f t="shared" si="231"/>
        <v/>
      </c>
      <c r="AU311" s="163" t="str">
        <f t="shared" si="232"/>
        <v/>
      </c>
      <c r="AV311" s="161" t="str">
        <f t="shared" si="233"/>
        <v/>
      </c>
      <c r="AW311" s="164" t="str">
        <f t="shared" si="234"/>
        <v/>
      </c>
      <c r="AX311" s="160" t="str">
        <f t="shared" si="235"/>
        <v/>
      </c>
      <c r="AY311" s="161" t="str">
        <f t="shared" si="236"/>
        <v/>
      </c>
      <c r="AZ311" s="162" t="str">
        <f t="shared" si="237"/>
        <v/>
      </c>
      <c r="BA311" s="119"/>
      <c r="BF311" s="173" t="str">
        <f t="shared" si="238"/>
        <v>Afectat sau NU?</v>
      </c>
      <c r="BG311" s="166" t="str">
        <f t="shared" si="239"/>
        <v>-</v>
      </c>
      <c r="BH311" s="167" t="str">
        <f t="shared" si="240"/>
        <v>-</v>
      </c>
      <c r="BI311" s="174" t="str">
        <f t="shared" si="241"/>
        <v>Afectat sau NU?</v>
      </c>
      <c r="BJ311" s="166" t="str">
        <f t="shared" si="242"/>
        <v>-</v>
      </c>
      <c r="BK311" s="169" t="str">
        <f t="shared" si="243"/>
        <v>-</v>
      </c>
      <c r="BL311" s="173" t="str">
        <f t="shared" si="244"/>
        <v>Afectat sau NU?</v>
      </c>
      <c r="BM311" s="166" t="str">
        <f t="shared" si="245"/>
        <v>-</v>
      </c>
      <c r="BN311" s="167" t="str">
        <f t="shared" si="246"/>
        <v>-</v>
      </c>
    </row>
    <row r="312" spans="1:66" ht="26.25" thickBot="1" x14ac:dyDescent="0.3">
      <c r="A312" s="668">
        <f t="shared" si="228"/>
        <v>297</v>
      </c>
      <c r="B312" s="669" t="s">
        <v>124</v>
      </c>
      <c r="C312" s="669" t="s">
        <v>85</v>
      </c>
      <c r="D312" s="653" t="s">
        <v>952</v>
      </c>
      <c r="E312" s="654">
        <v>145364</v>
      </c>
      <c r="F312" s="654" t="s">
        <v>566</v>
      </c>
      <c r="G312" s="654" t="s">
        <v>509</v>
      </c>
      <c r="H312" s="655">
        <v>448459.84</v>
      </c>
      <c r="I312" s="655">
        <v>465228.53</v>
      </c>
      <c r="J312" s="655">
        <v>448459.84</v>
      </c>
      <c r="K312" s="655">
        <v>465228.53</v>
      </c>
      <c r="L312" s="654" t="s">
        <v>124</v>
      </c>
      <c r="M312" s="654" t="s">
        <v>124</v>
      </c>
      <c r="N312" s="654" t="s">
        <v>570</v>
      </c>
      <c r="O312" s="654" t="s">
        <v>566</v>
      </c>
      <c r="P312" s="654" t="s">
        <v>124</v>
      </c>
      <c r="Q312" s="654" t="s">
        <v>124</v>
      </c>
      <c r="R312" s="654" t="s">
        <v>124</v>
      </c>
      <c r="S312" s="654" t="s">
        <v>124</v>
      </c>
      <c r="T312" s="654" t="s">
        <v>124</v>
      </c>
      <c r="U312" s="656" t="s">
        <v>124</v>
      </c>
      <c r="V312" s="657" t="s">
        <v>486</v>
      </c>
      <c r="W312" s="658" t="s">
        <v>1045</v>
      </c>
      <c r="X312" s="659"/>
      <c r="Y312" s="660"/>
      <c r="Z312" s="659"/>
      <c r="AA312" s="660"/>
      <c r="AB312" s="658" t="s">
        <v>511</v>
      </c>
      <c r="AC312" s="669" t="s">
        <v>1092</v>
      </c>
      <c r="AD312" s="673"/>
      <c r="AE312" s="625"/>
      <c r="AF312" s="626"/>
      <c r="AG312" s="627"/>
      <c r="AH312" s="628"/>
      <c r="AI312" s="625"/>
      <c r="AJ312" s="626"/>
      <c r="AK312" s="627"/>
      <c r="AL312" s="629"/>
      <c r="AM312" s="630"/>
      <c r="AN312" s="631"/>
      <c r="AO312" s="632"/>
      <c r="AP312" s="634" t="s">
        <v>1069</v>
      </c>
      <c r="AQ312" s="116"/>
      <c r="AR312" s="139" t="str">
        <f t="shared" si="229"/>
        <v/>
      </c>
      <c r="AS312" s="126" t="str">
        <f t="shared" si="230"/>
        <v/>
      </c>
      <c r="AT312" s="132" t="str">
        <f t="shared" si="231"/>
        <v/>
      </c>
      <c r="AU312" s="140" t="str">
        <f t="shared" si="232"/>
        <v/>
      </c>
      <c r="AV312" s="126" t="str">
        <f t="shared" si="233"/>
        <v/>
      </c>
      <c r="AW312" s="133" t="str">
        <f t="shared" si="234"/>
        <v/>
      </c>
      <c r="AX312" s="139" t="str">
        <f t="shared" si="235"/>
        <v/>
      </c>
      <c r="AY312" s="126" t="str">
        <f t="shared" si="236"/>
        <v/>
      </c>
      <c r="AZ312" s="132" t="str">
        <f t="shared" si="237"/>
        <v/>
      </c>
      <c r="BA312" s="119"/>
      <c r="BF312" s="173" t="str">
        <f t="shared" si="238"/>
        <v>Afectat sau NU?</v>
      </c>
      <c r="BG312" s="166" t="str">
        <f t="shared" si="239"/>
        <v>-</v>
      </c>
      <c r="BH312" s="167" t="str">
        <f t="shared" si="240"/>
        <v>-</v>
      </c>
      <c r="BI312" s="174" t="str">
        <f t="shared" si="241"/>
        <v>Afectat sau NU?</v>
      </c>
      <c r="BJ312" s="166" t="str">
        <f t="shared" si="242"/>
        <v>-</v>
      </c>
      <c r="BK312" s="169" t="str">
        <f t="shared" si="243"/>
        <v>-</v>
      </c>
      <c r="BL312" s="173" t="str">
        <f t="shared" si="244"/>
        <v>Afectat sau NU?</v>
      </c>
      <c r="BM312" s="166" t="str">
        <f t="shared" si="245"/>
        <v>-</v>
      </c>
      <c r="BN312" s="167" t="str">
        <f t="shared" si="246"/>
        <v>-</v>
      </c>
    </row>
    <row r="313" spans="1:66" ht="26.25" thickBot="1" x14ac:dyDescent="0.3">
      <c r="A313" s="668">
        <f t="shared" si="228"/>
        <v>298</v>
      </c>
      <c r="B313" s="669" t="s">
        <v>124</v>
      </c>
      <c r="C313" s="669" t="s">
        <v>85</v>
      </c>
      <c r="D313" s="653" t="s">
        <v>952</v>
      </c>
      <c r="E313" s="654">
        <v>145934</v>
      </c>
      <c r="F313" s="654" t="s">
        <v>565</v>
      </c>
      <c r="G313" s="654" t="s">
        <v>509</v>
      </c>
      <c r="H313" s="655">
        <v>445978.42</v>
      </c>
      <c r="I313" s="655">
        <v>460781.06</v>
      </c>
      <c r="J313" s="655">
        <v>445978.42</v>
      </c>
      <c r="K313" s="655">
        <v>460781.06</v>
      </c>
      <c r="L313" s="654" t="s">
        <v>124</v>
      </c>
      <c r="M313" s="654" t="s">
        <v>124</v>
      </c>
      <c r="N313" s="654" t="s">
        <v>569</v>
      </c>
      <c r="O313" s="654" t="s">
        <v>565</v>
      </c>
      <c r="P313" s="654" t="s">
        <v>124</v>
      </c>
      <c r="Q313" s="654" t="s">
        <v>124</v>
      </c>
      <c r="R313" s="654" t="s">
        <v>124</v>
      </c>
      <c r="S313" s="654" t="s">
        <v>124</v>
      </c>
      <c r="T313" s="654" t="s">
        <v>124</v>
      </c>
      <c r="U313" s="654" t="s">
        <v>124</v>
      </c>
      <c r="V313" s="657" t="s">
        <v>486</v>
      </c>
      <c r="W313" s="658" t="s">
        <v>1045</v>
      </c>
      <c r="X313" s="659"/>
      <c r="Y313" s="660"/>
      <c r="Z313" s="659"/>
      <c r="AA313" s="660"/>
      <c r="AB313" s="658" t="s">
        <v>511</v>
      </c>
      <c r="AC313" s="669" t="s">
        <v>1092</v>
      </c>
      <c r="AD313" s="673"/>
      <c r="AE313" s="478"/>
      <c r="AF313" s="432"/>
      <c r="AG313" s="623"/>
      <c r="AH313" s="487"/>
      <c r="AI313" s="478"/>
      <c r="AJ313" s="432"/>
      <c r="AK313" s="623"/>
      <c r="AL313" s="497"/>
      <c r="AM313" s="323"/>
      <c r="AN313" s="282"/>
      <c r="AO313" s="624"/>
      <c r="AP313" s="561" t="s">
        <v>1069</v>
      </c>
      <c r="AQ313" s="116"/>
      <c r="AR313" s="139" t="str">
        <f t="shared" si="229"/>
        <v/>
      </c>
      <c r="AS313" s="126" t="str">
        <f t="shared" si="230"/>
        <v/>
      </c>
      <c r="AT313" s="132" t="str">
        <f t="shared" si="231"/>
        <v/>
      </c>
      <c r="AU313" s="140" t="str">
        <f t="shared" si="232"/>
        <v/>
      </c>
      <c r="AV313" s="126" t="str">
        <f t="shared" si="233"/>
        <v/>
      </c>
      <c r="AW313" s="133" t="str">
        <f t="shared" si="234"/>
        <v/>
      </c>
      <c r="AX313" s="139" t="str">
        <f t="shared" si="235"/>
        <v/>
      </c>
      <c r="AY313" s="126" t="str">
        <f t="shared" si="236"/>
        <v/>
      </c>
      <c r="AZ313" s="132" t="str">
        <f t="shared" si="237"/>
        <v/>
      </c>
      <c r="BA313" s="119"/>
      <c r="BF313" s="173" t="str">
        <f t="shared" si="238"/>
        <v>Afectat sau NU?</v>
      </c>
      <c r="BG313" s="166" t="str">
        <f t="shared" si="239"/>
        <v>-</v>
      </c>
      <c r="BH313" s="167" t="str">
        <f t="shared" si="240"/>
        <v>-</v>
      </c>
      <c r="BI313" s="174" t="str">
        <f t="shared" si="241"/>
        <v>Afectat sau NU?</v>
      </c>
      <c r="BJ313" s="166" t="str">
        <f t="shared" si="242"/>
        <v>-</v>
      </c>
      <c r="BK313" s="169" t="str">
        <f t="shared" si="243"/>
        <v>-</v>
      </c>
      <c r="BL313" s="173" t="str">
        <f t="shared" si="244"/>
        <v>Afectat sau NU?</v>
      </c>
      <c r="BM313" s="166" t="str">
        <f t="shared" si="245"/>
        <v>-</v>
      </c>
      <c r="BN313" s="167" t="str">
        <f t="shared" si="246"/>
        <v>-</v>
      </c>
    </row>
    <row r="314" spans="1:66" ht="26.25" thickBot="1" x14ac:dyDescent="0.3">
      <c r="A314" s="668">
        <f t="shared" si="228"/>
        <v>299</v>
      </c>
      <c r="B314" s="669" t="s">
        <v>124</v>
      </c>
      <c r="C314" s="669" t="s">
        <v>85</v>
      </c>
      <c r="D314" s="653" t="s">
        <v>952</v>
      </c>
      <c r="E314" s="654">
        <v>145952</v>
      </c>
      <c r="F314" s="654" t="s">
        <v>629</v>
      </c>
      <c r="G314" s="654" t="s">
        <v>509</v>
      </c>
      <c r="H314" s="655">
        <v>448249.88</v>
      </c>
      <c r="I314" s="655">
        <v>461830.89</v>
      </c>
      <c r="J314" s="655">
        <v>448249.88</v>
      </c>
      <c r="K314" s="655">
        <v>461830.89</v>
      </c>
      <c r="L314" s="654" t="s">
        <v>124</v>
      </c>
      <c r="M314" s="654" t="s">
        <v>124</v>
      </c>
      <c r="N314" s="654" t="s">
        <v>572</v>
      </c>
      <c r="O314" s="654" t="s">
        <v>629</v>
      </c>
      <c r="P314" s="654" t="s">
        <v>124</v>
      </c>
      <c r="Q314" s="654" t="s">
        <v>124</v>
      </c>
      <c r="R314" s="654" t="s">
        <v>124</v>
      </c>
      <c r="S314" s="654" t="s">
        <v>124</v>
      </c>
      <c r="T314" s="654" t="s">
        <v>124</v>
      </c>
      <c r="U314" s="654" t="s">
        <v>124</v>
      </c>
      <c r="V314" s="657" t="s">
        <v>486</v>
      </c>
      <c r="W314" s="658" t="s">
        <v>1045</v>
      </c>
      <c r="X314" s="659"/>
      <c r="Y314" s="660"/>
      <c r="Z314" s="659"/>
      <c r="AA314" s="660"/>
      <c r="AB314" s="658" t="s">
        <v>511</v>
      </c>
      <c r="AC314" s="669" t="s">
        <v>1092</v>
      </c>
      <c r="AD314" s="673"/>
      <c r="AE314" s="478"/>
      <c r="AF314" s="432"/>
      <c r="AG314" s="623"/>
      <c r="AH314" s="487"/>
      <c r="AI314" s="478"/>
      <c r="AJ314" s="432"/>
      <c r="AK314" s="623"/>
      <c r="AL314" s="497"/>
      <c r="AM314" s="323"/>
      <c r="AN314" s="282"/>
      <c r="AO314" s="624"/>
      <c r="AP314" s="561" t="s">
        <v>1069</v>
      </c>
      <c r="AQ314" s="116"/>
      <c r="AR314" s="139" t="str">
        <f t="shared" si="229"/>
        <v/>
      </c>
      <c r="AS314" s="126" t="str">
        <f t="shared" si="230"/>
        <v/>
      </c>
      <c r="AT314" s="132" t="str">
        <f t="shared" si="231"/>
        <v/>
      </c>
      <c r="AU314" s="140" t="str">
        <f t="shared" si="232"/>
        <v/>
      </c>
      <c r="AV314" s="126" t="str">
        <f t="shared" si="233"/>
        <v/>
      </c>
      <c r="AW314" s="133" t="str">
        <f t="shared" si="234"/>
        <v/>
      </c>
      <c r="AX314" s="139" t="str">
        <f t="shared" si="235"/>
        <v/>
      </c>
      <c r="AY314" s="126" t="str">
        <f t="shared" si="236"/>
        <v/>
      </c>
      <c r="AZ314" s="132" t="str">
        <f t="shared" si="237"/>
        <v/>
      </c>
      <c r="BA314" s="119"/>
      <c r="BF314" s="173" t="str">
        <f t="shared" si="238"/>
        <v>Afectat sau NU?</v>
      </c>
      <c r="BG314" s="166" t="str">
        <f t="shared" si="239"/>
        <v>-</v>
      </c>
      <c r="BH314" s="167" t="str">
        <f t="shared" si="240"/>
        <v>-</v>
      </c>
      <c r="BI314" s="174" t="str">
        <f t="shared" si="241"/>
        <v>Afectat sau NU?</v>
      </c>
      <c r="BJ314" s="166" t="str">
        <f t="shared" si="242"/>
        <v>-</v>
      </c>
      <c r="BK314" s="169" t="str">
        <f t="shared" si="243"/>
        <v>-</v>
      </c>
      <c r="BL314" s="173" t="str">
        <f t="shared" si="244"/>
        <v>Afectat sau NU?</v>
      </c>
      <c r="BM314" s="166" t="str">
        <f t="shared" si="245"/>
        <v>-</v>
      </c>
      <c r="BN314" s="167" t="str">
        <f t="shared" si="246"/>
        <v>-</v>
      </c>
    </row>
    <row r="315" spans="1:66" ht="26.25" thickBot="1" x14ac:dyDescent="0.3">
      <c r="A315" s="668">
        <f t="shared" si="228"/>
        <v>300</v>
      </c>
      <c r="B315" s="669" t="s">
        <v>124</v>
      </c>
      <c r="C315" s="669" t="s">
        <v>85</v>
      </c>
      <c r="D315" s="653" t="s">
        <v>952</v>
      </c>
      <c r="E315" s="654">
        <v>145373</v>
      </c>
      <c r="F315" s="654" t="s">
        <v>628</v>
      </c>
      <c r="G315" s="654" t="s">
        <v>509</v>
      </c>
      <c r="H315" s="655">
        <v>449547.85</v>
      </c>
      <c r="I315" s="655">
        <v>462518.06</v>
      </c>
      <c r="J315" s="655">
        <v>449547.85</v>
      </c>
      <c r="K315" s="655">
        <v>462518.06</v>
      </c>
      <c r="L315" s="654" t="s">
        <v>124</v>
      </c>
      <c r="M315" s="654" t="s">
        <v>124</v>
      </c>
      <c r="N315" s="654" t="s">
        <v>571</v>
      </c>
      <c r="O315" s="654" t="s">
        <v>628</v>
      </c>
      <c r="P315" s="654" t="s">
        <v>124</v>
      </c>
      <c r="Q315" s="654" t="s">
        <v>124</v>
      </c>
      <c r="R315" s="654" t="s">
        <v>124</v>
      </c>
      <c r="S315" s="654" t="s">
        <v>124</v>
      </c>
      <c r="T315" s="654" t="s">
        <v>124</v>
      </c>
      <c r="U315" s="654" t="s">
        <v>124</v>
      </c>
      <c r="V315" s="657" t="s">
        <v>486</v>
      </c>
      <c r="W315" s="658" t="s">
        <v>1045</v>
      </c>
      <c r="X315" s="659"/>
      <c r="Y315" s="660"/>
      <c r="Z315" s="659"/>
      <c r="AA315" s="660"/>
      <c r="AB315" s="658" t="s">
        <v>511</v>
      </c>
      <c r="AC315" s="669" t="s">
        <v>1092</v>
      </c>
      <c r="AD315" s="673"/>
      <c r="AE315" s="478"/>
      <c r="AF315" s="432"/>
      <c r="AG315" s="623"/>
      <c r="AH315" s="487"/>
      <c r="AI315" s="478"/>
      <c r="AJ315" s="432"/>
      <c r="AK315" s="623"/>
      <c r="AL315" s="497"/>
      <c r="AM315" s="323"/>
      <c r="AN315" s="282"/>
      <c r="AO315" s="624"/>
      <c r="AP315" s="561" t="s">
        <v>1069</v>
      </c>
      <c r="AQ315" s="116"/>
      <c r="AR315" s="139" t="str">
        <f t="shared" si="229"/>
        <v/>
      </c>
      <c r="AS315" s="126" t="str">
        <f t="shared" si="230"/>
        <v/>
      </c>
      <c r="AT315" s="132" t="str">
        <f t="shared" si="231"/>
        <v/>
      </c>
      <c r="AU315" s="140" t="str">
        <f t="shared" si="232"/>
        <v/>
      </c>
      <c r="AV315" s="126" t="str">
        <f t="shared" si="233"/>
        <v/>
      </c>
      <c r="AW315" s="133" t="str">
        <f t="shared" si="234"/>
        <v/>
      </c>
      <c r="AX315" s="139" t="str">
        <f t="shared" si="235"/>
        <v/>
      </c>
      <c r="AY315" s="126" t="str">
        <f t="shared" si="236"/>
        <v/>
      </c>
      <c r="AZ315" s="132" t="str">
        <f t="shared" si="237"/>
        <v/>
      </c>
      <c r="BA315" s="119"/>
      <c r="BF315" s="173" t="str">
        <f t="shared" si="238"/>
        <v>Afectat sau NU?</v>
      </c>
      <c r="BG315" s="166" t="str">
        <f t="shared" si="239"/>
        <v>-</v>
      </c>
      <c r="BH315" s="167" t="str">
        <f t="shared" si="240"/>
        <v>-</v>
      </c>
      <c r="BI315" s="174" t="str">
        <f t="shared" si="241"/>
        <v>Afectat sau NU?</v>
      </c>
      <c r="BJ315" s="166" t="str">
        <f t="shared" si="242"/>
        <v>-</v>
      </c>
      <c r="BK315" s="169" t="str">
        <f t="shared" si="243"/>
        <v>-</v>
      </c>
      <c r="BL315" s="173" t="str">
        <f t="shared" si="244"/>
        <v>Afectat sau NU?</v>
      </c>
      <c r="BM315" s="166" t="str">
        <f t="shared" si="245"/>
        <v>-</v>
      </c>
      <c r="BN315" s="167" t="str">
        <f t="shared" si="246"/>
        <v>-</v>
      </c>
    </row>
    <row r="316" spans="1:66" ht="26.25" thickBot="1" x14ac:dyDescent="0.3">
      <c r="A316" s="668">
        <f t="shared" si="228"/>
        <v>301</v>
      </c>
      <c r="B316" s="669" t="s">
        <v>124</v>
      </c>
      <c r="C316" s="669" t="s">
        <v>85</v>
      </c>
      <c r="D316" s="653" t="s">
        <v>952</v>
      </c>
      <c r="E316" s="654">
        <v>144063</v>
      </c>
      <c r="F316" s="654" t="s">
        <v>619</v>
      </c>
      <c r="G316" s="654" t="s">
        <v>509</v>
      </c>
      <c r="H316" s="655">
        <v>453139.5</v>
      </c>
      <c r="I316" s="655">
        <v>469628.29</v>
      </c>
      <c r="J316" s="655">
        <v>453139.5</v>
      </c>
      <c r="K316" s="655">
        <v>469628.29</v>
      </c>
      <c r="L316" s="654" t="s">
        <v>124</v>
      </c>
      <c r="M316" s="654" t="s">
        <v>124</v>
      </c>
      <c r="N316" s="654" t="s">
        <v>623</v>
      </c>
      <c r="O316" s="654" t="s">
        <v>619</v>
      </c>
      <c r="P316" s="654" t="s">
        <v>124</v>
      </c>
      <c r="Q316" s="654" t="s">
        <v>124</v>
      </c>
      <c r="R316" s="654" t="s">
        <v>124</v>
      </c>
      <c r="S316" s="654" t="s">
        <v>124</v>
      </c>
      <c r="T316" s="654" t="s">
        <v>124</v>
      </c>
      <c r="U316" s="652" t="s">
        <v>124</v>
      </c>
      <c r="V316" s="657" t="s">
        <v>486</v>
      </c>
      <c r="W316" s="658" t="s">
        <v>1045</v>
      </c>
      <c r="X316" s="659"/>
      <c r="Y316" s="660"/>
      <c r="Z316" s="659"/>
      <c r="AA316" s="660"/>
      <c r="AB316" s="658" t="s">
        <v>511</v>
      </c>
      <c r="AC316" s="669" t="s">
        <v>1092</v>
      </c>
      <c r="AD316" s="673"/>
      <c r="AE316" s="478"/>
      <c r="AF316" s="432"/>
      <c r="AG316" s="623"/>
      <c r="AH316" s="487"/>
      <c r="AI316" s="478"/>
      <c r="AJ316" s="432"/>
      <c r="AK316" s="623"/>
      <c r="AL316" s="497"/>
      <c r="AM316" s="323"/>
      <c r="AN316" s="282"/>
      <c r="AO316" s="624"/>
      <c r="AP316" s="561" t="s">
        <v>1069</v>
      </c>
      <c r="AQ316" s="116"/>
      <c r="AR316" s="139" t="str">
        <f t="shared" si="229"/>
        <v/>
      </c>
      <c r="AS316" s="126" t="str">
        <f t="shared" si="230"/>
        <v/>
      </c>
      <c r="AT316" s="132" t="str">
        <f t="shared" si="231"/>
        <v/>
      </c>
      <c r="AU316" s="140" t="str">
        <f t="shared" si="232"/>
        <v/>
      </c>
      <c r="AV316" s="126" t="str">
        <f t="shared" si="233"/>
        <v/>
      </c>
      <c r="AW316" s="133" t="str">
        <f t="shared" si="234"/>
        <v/>
      </c>
      <c r="AX316" s="139" t="str">
        <f t="shared" si="235"/>
        <v/>
      </c>
      <c r="AY316" s="126" t="str">
        <f t="shared" si="236"/>
        <v/>
      </c>
      <c r="AZ316" s="132" t="str">
        <f t="shared" si="237"/>
        <v/>
      </c>
      <c r="BA316" s="119"/>
      <c r="BF316" s="173" t="str">
        <f t="shared" si="238"/>
        <v>Afectat sau NU?</v>
      </c>
      <c r="BG316" s="166" t="str">
        <f t="shared" si="239"/>
        <v>-</v>
      </c>
      <c r="BH316" s="167" t="str">
        <f t="shared" si="240"/>
        <v>-</v>
      </c>
      <c r="BI316" s="174" t="str">
        <f t="shared" si="241"/>
        <v>Afectat sau NU?</v>
      </c>
      <c r="BJ316" s="166" t="str">
        <f t="shared" si="242"/>
        <v>-</v>
      </c>
      <c r="BK316" s="169" t="str">
        <f t="shared" si="243"/>
        <v>-</v>
      </c>
      <c r="BL316" s="173" t="str">
        <f t="shared" si="244"/>
        <v>Afectat sau NU?</v>
      </c>
      <c r="BM316" s="166" t="str">
        <f t="shared" si="245"/>
        <v>-</v>
      </c>
      <c r="BN316" s="167" t="str">
        <f t="shared" si="246"/>
        <v>-</v>
      </c>
    </row>
    <row r="317" spans="1:66" ht="26.25" thickBot="1" x14ac:dyDescent="0.3">
      <c r="A317" s="668">
        <f t="shared" si="228"/>
        <v>302</v>
      </c>
      <c r="B317" s="669" t="s">
        <v>124</v>
      </c>
      <c r="C317" s="669" t="s">
        <v>85</v>
      </c>
      <c r="D317" s="653" t="s">
        <v>952</v>
      </c>
      <c r="E317" s="654">
        <v>144063</v>
      </c>
      <c r="F317" s="654" t="s">
        <v>619</v>
      </c>
      <c r="G317" s="654" t="s">
        <v>509</v>
      </c>
      <c r="H317" s="655">
        <v>453989.36</v>
      </c>
      <c r="I317" s="655">
        <v>471086.12</v>
      </c>
      <c r="J317" s="655">
        <v>453989.36</v>
      </c>
      <c r="K317" s="655">
        <v>471086.12</v>
      </c>
      <c r="L317" s="654" t="s">
        <v>124</v>
      </c>
      <c r="M317" s="654" t="s">
        <v>124</v>
      </c>
      <c r="N317" s="654" t="s">
        <v>620</v>
      </c>
      <c r="O317" s="654" t="s">
        <v>954</v>
      </c>
      <c r="P317" s="654" t="s">
        <v>124</v>
      </c>
      <c r="Q317" s="654" t="s">
        <v>124</v>
      </c>
      <c r="R317" s="654" t="s">
        <v>124</v>
      </c>
      <c r="S317" s="654" t="s">
        <v>124</v>
      </c>
      <c r="T317" s="654" t="s">
        <v>124</v>
      </c>
      <c r="U317" s="656" t="s">
        <v>124</v>
      </c>
      <c r="V317" s="657" t="s">
        <v>622</v>
      </c>
      <c r="W317" s="658" t="s">
        <v>1045</v>
      </c>
      <c r="X317" s="659"/>
      <c r="Y317" s="660"/>
      <c r="Z317" s="659"/>
      <c r="AA317" s="660"/>
      <c r="AB317" s="658" t="s">
        <v>511</v>
      </c>
      <c r="AC317" s="669" t="s">
        <v>1092</v>
      </c>
      <c r="AD317" s="673"/>
      <c r="AE317" s="625"/>
      <c r="AF317" s="626"/>
      <c r="AG317" s="627"/>
      <c r="AH317" s="628"/>
      <c r="AI317" s="625"/>
      <c r="AJ317" s="626"/>
      <c r="AK317" s="627"/>
      <c r="AL317" s="629"/>
      <c r="AM317" s="630"/>
      <c r="AN317" s="631"/>
      <c r="AO317" s="632"/>
      <c r="AP317" s="634" t="s">
        <v>1069</v>
      </c>
      <c r="AQ317" s="116"/>
      <c r="AR317" s="139" t="str">
        <f t="shared" si="229"/>
        <v/>
      </c>
      <c r="AS317" s="126" t="str">
        <f t="shared" si="230"/>
        <v/>
      </c>
      <c r="AT317" s="132" t="str">
        <f t="shared" si="231"/>
        <v/>
      </c>
      <c r="AU317" s="140" t="str">
        <f t="shared" si="232"/>
        <v/>
      </c>
      <c r="AV317" s="126" t="str">
        <f t="shared" si="233"/>
        <v/>
      </c>
      <c r="AW317" s="133" t="str">
        <f t="shared" si="234"/>
        <v/>
      </c>
      <c r="AX317" s="139" t="str">
        <f t="shared" si="235"/>
        <v/>
      </c>
      <c r="AY317" s="126" t="str">
        <f t="shared" si="236"/>
        <v/>
      </c>
      <c r="AZ317" s="132" t="str">
        <f t="shared" si="237"/>
        <v/>
      </c>
      <c r="BA317" s="119"/>
      <c r="BF317" s="173" t="str">
        <f t="shared" si="238"/>
        <v>Afectat sau NU?</v>
      </c>
      <c r="BG317" s="166" t="str">
        <f t="shared" si="239"/>
        <v>-</v>
      </c>
      <c r="BH317" s="167" t="str">
        <f t="shared" si="240"/>
        <v>-</v>
      </c>
      <c r="BI317" s="174" t="str">
        <f t="shared" si="241"/>
        <v>Afectat sau NU?</v>
      </c>
      <c r="BJ317" s="166" t="str">
        <f t="shared" si="242"/>
        <v>-</v>
      </c>
      <c r="BK317" s="169" t="str">
        <f t="shared" si="243"/>
        <v>-</v>
      </c>
      <c r="BL317" s="173" t="str">
        <f t="shared" si="244"/>
        <v>Afectat sau NU?</v>
      </c>
      <c r="BM317" s="166" t="str">
        <f t="shared" si="245"/>
        <v>-</v>
      </c>
      <c r="BN317" s="167" t="str">
        <f t="shared" si="246"/>
        <v>-</v>
      </c>
    </row>
    <row r="318" spans="1:66" ht="26.25" thickBot="1" x14ac:dyDescent="0.3">
      <c r="A318" s="668">
        <f t="shared" si="228"/>
        <v>303</v>
      </c>
      <c r="B318" s="669" t="s">
        <v>124</v>
      </c>
      <c r="C318" s="669" t="s">
        <v>85</v>
      </c>
      <c r="D318" s="653" t="s">
        <v>952</v>
      </c>
      <c r="E318" s="654">
        <v>144107</v>
      </c>
      <c r="F318" s="654" t="s">
        <v>617</v>
      </c>
      <c r="G318" s="654" t="s">
        <v>509</v>
      </c>
      <c r="H318" s="655">
        <v>452375.84</v>
      </c>
      <c r="I318" s="655">
        <v>473787.06</v>
      </c>
      <c r="J318" s="655">
        <v>452375.84</v>
      </c>
      <c r="K318" s="655">
        <v>473787.06</v>
      </c>
      <c r="L318" s="654" t="s">
        <v>124</v>
      </c>
      <c r="M318" s="654" t="s">
        <v>124</v>
      </c>
      <c r="N318" s="654" t="s">
        <v>618</v>
      </c>
      <c r="O318" s="654" t="s">
        <v>617</v>
      </c>
      <c r="P318" s="654" t="s">
        <v>124</v>
      </c>
      <c r="Q318" s="654" t="s">
        <v>124</v>
      </c>
      <c r="R318" s="654" t="s">
        <v>124</v>
      </c>
      <c r="S318" s="654" t="s">
        <v>124</v>
      </c>
      <c r="T318" s="654" t="s">
        <v>124</v>
      </c>
      <c r="U318" s="654" t="s">
        <v>124</v>
      </c>
      <c r="V318" s="657" t="s">
        <v>486</v>
      </c>
      <c r="W318" s="658" t="s">
        <v>1045</v>
      </c>
      <c r="X318" s="659"/>
      <c r="Y318" s="660"/>
      <c r="Z318" s="659"/>
      <c r="AA318" s="660"/>
      <c r="AB318" s="658" t="s">
        <v>511</v>
      </c>
      <c r="AC318" s="669" t="s">
        <v>1092</v>
      </c>
      <c r="AD318" s="673"/>
      <c r="AE318" s="625"/>
      <c r="AF318" s="626"/>
      <c r="AG318" s="627"/>
      <c r="AH318" s="628"/>
      <c r="AI318" s="625"/>
      <c r="AJ318" s="626"/>
      <c r="AK318" s="627"/>
      <c r="AL318" s="629"/>
      <c r="AM318" s="630"/>
      <c r="AN318" s="631"/>
      <c r="AO318" s="632"/>
      <c r="AP318" s="634" t="s">
        <v>1069</v>
      </c>
      <c r="AQ318" s="116"/>
      <c r="AR318" s="139" t="str">
        <f t="shared" si="229"/>
        <v/>
      </c>
      <c r="AS318" s="126" t="str">
        <f t="shared" si="230"/>
        <v/>
      </c>
      <c r="AT318" s="132" t="str">
        <f t="shared" si="231"/>
        <v/>
      </c>
      <c r="AU318" s="140" t="str">
        <f t="shared" si="232"/>
        <v/>
      </c>
      <c r="AV318" s="126" t="str">
        <f t="shared" si="233"/>
        <v/>
      </c>
      <c r="AW318" s="133" t="str">
        <f t="shared" si="234"/>
        <v/>
      </c>
      <c r="AX318" s="139" t="str">
        <f t="shared" si="235"/>
        <v/>
      </c>
      <c r="AY318" s="126" t="str">
        <f t="shared" si="236"/>
        <v/>
      </c>
      <c r="AZ318" s="132" t="str">
        <f t="shared" si="237"/>
        <v/>
      </c>
      <c r="BA318" s="119"/>
      <c r="BF318" s="173" t="str">
        <f t="shared" si="238"/>
        <v>Afectat sau NU?</v>
      </c>
      <c r="BG318" s="166" t="str">
        <f t="shared" si="239"/>
        <v>-</v>
      </c>
      <c r="BH318" s="167" t="str">
        <f t="shared" si="240"/>
        <v>-</v>
      </c>
      <c r="BI318" s="174" t="str">
        <f t="shared" si="241"/>
        <v>Afectat sau NU?</v>
      </c>
      <c r="BJ318" s="166" t="str">
        <f t="shared" si="242"/>
        <v>-</v>
      </c>
      <c r="BK318" s="169" t="str">
        <f t="shared" si="243"/>
        <v>-</v>
      </c>
      <c r="BL318" s="173" t="str">
        <f t="shared" si="244"/>
        <v>Afectat sau NU?</v>
      </c>
      <c r="BM318" s="166" t="str">
        <f t="shared" si="245"/>
        <v>-</v>
      </c>
      <c r="BN318" s="167" t="str">
        <f t="shared" si="246"/>
        <v>-</v>
      </c>
    </row>
    <row r="319" spans="1:66" ht="26.25" thickBot="1" x14ac:dyDescent="0.3">
      <c r="A319" s="668">
        <f t="shared" si="228"/>
        <v>304</v>
      </c>
      <c r="B319" s="669" t="s">
        <v>124</v>
      </c>
      <c r="C319" s="669" t="s">
        <v>85</v>
      </c>
      <c r="D319" s="653" t="s">
        <v>952</v>
      </c>
      <c r="E319" s="654">
        <v>145435</v>
      </c>
      <c r="F319" s="654" t="s">
        <v>613</v>
      </c>
      <c r="G319" s="654" t="s">
        <v>509</v>
      </c>
      <c r="H319" s="655">
        <v>449772.88</v>
      </c>
      <c r="I319" s="655">
        <v>477741.82</v>
      </c>
      <c r="J319" s="655">
        <v>449772.88</v>
      </c>
      <c r="K319" s="655">
        <v>477741.82</v>
      </c>
      <c r="L319" s="654" t="s">
        <v>124</v>
      </c>
      <c r="M319" s="654" t="s">
        <v>124</v>
      </c>
      <c r="N319" s="654" t="s">
        <v>614</v>
      </c>
      <c r="O319" s="654" t="s">
        <v>613</v>
      </c>
      <c r="P319" s="654" t="s">
        <v>124</v>
      </c>
      <c r="Q319" s="654" t="s">
        <v>124</v>
      </c>
      <c r="R319" s="654" t="s">
        <v>124</v>
      </c>
      <c r="S319" s="654" t="s">
        <v>124</v>
      </c>
      <c r="T319" s="654" t="s">
        <v>124</v>
      </c>
      <c r="U319" s="654" t="s">
        <v>124</v>
      </c>
      <c r="V319" s="657" t="s">
        <v>486</v>
      </c>
      <c r="W319" s="658" t="s">
        <v>1045</v>
      </c>
      <c r="X319" s="659"/>
      <c r="Y319" s="660"/>
      <c r="Z319" s="659"/>
      <c r="AA319" s="660"/>
      <c r="AB319" s="658" t="s">
        <v>511</v>
      </c>
      <c r="AC319" s="669" t="s">
        <v>1092</v>
      </c>
      <c r="AD319" s="673"/>
      <c r="AE319" s="625"/>
      <c r="AF319" s="626"/>
      <c r="AG319" s="627"/>
      <c r="AH319" s="628"/>
      <c r="AI319" s="625"/>
      <c r="AJ319" s="626"/>
      <c r="AK319" s="627"/>
      <c r="AL319" s="629"/>
      <c r="AM319" s="630"/>
      <c r="AN319" s="631"/>
      <c r="AO319" s="632"/>
      <c r="AP319" s="634" t="s">
        <v>1069</v>
      </c>
      <c r="AQ319" s="116"/>
      <c r="AR319" s="139" t="str">
        <f t="shared" si="229"/>
        <v/>
      </c>
      <c r="AS319" s="126" t="str">
        <f t="shared" si="230"/>
        <v/>
      </c>
      <c r="AT319" s="132" t="str">
        <f t="shared" si="231"/>
        <v/>
      </c>
      <c r="AU319" s="140" t="str">
        <f t="shared" si="232"/>
        <v/>
      </c>
      <c r="AV319" s="126" t="str">
        <f t="shared" si="233"/>
        <v/>
      </c>
      <c r="AW319" s="133" t="str">
        <f t="shared" si="234"/>
        <v/>
      </c>
      <c r="AX319" s="139" t="str">
        <f t="shared" si="235"/>
        <v/>
      </c>
      <c r="AY319" s="126" t="str">
        <f t="shared" si="236"/>
        <v/>
      </c>
      <c r="AZ319" s="132" t="str">
        <f t="shared" si="237"/>
        <v/>
      </c>
      <c r="BA319" s="119"/>
      <c r="BF319" s="173" t="str">
        <f t="shared" si="238"/>
        <v>Afectat sau NU?</v>
      </c>
      <c r="BG319" s="166" t="str">
        <f t="shared" si="239"/>
        <v>-</v>
      </c>
      <c r="BH319" s="167" t="str">
        <f t="shared" si="240"/>
        <v>-</v>
      </c>
      <c r="BI319" s="174" t="str">
        <f t="shared" si="241"/>
        <v>Afectat sau NU?</v>
      </c>
      <c r="BJ319" s="166" t="str">
        <f t="shared" si="242"/>
        <v>-</v>
      </c>
      <c r="BK319" s="169" t="str">
        <f t="shared" si="243"/>
        <v>-</v>
      </c>
      <c r="BL319" s="173" t="str">
        <f t="shared" si="244"/>
        <v>Afectat sau NU?</v>
      </c>
      <c r="BM319" s="166" t="str">
        <f t="shared" si="245"/>
        <v>-</v>
      </c>
      <c r="BN319" s="167" t="str">
        <f t="shared" si="246"/>
        <v>-</v>
      </c>
    </row>
    <row r="320" spans="1:66" ht="26.25" thickBot="1" x14ac:dyDescent="0.3">
      <c r="A320" s="670">
        <f t="shared" si="228"/>
        <v>305</v>
      </c>
      <c r="B320" s="671" t="s">
        <v>124</v>
      </c>
      <c r="C320" s="671" t="s">
        <v>85</v>
      </c>
      <c r="D320" s="661" t="s">
        <v>952</v>
      </c>
      <c r="E320" s="662">
        <v>145435</v>
      </c>
      <c r="F320" s="662" t="s">
        <v>613</v>
      </c>
      <c r="G320" s="662" t="s">
        <v>509</v>
      </c>
      <c r="H320" s="663">
        <v>449461.33</v>
      </c>
      <c r="I320" s="663">
        <v>478075.14</v>
      </c>
      <c r="J320" s="663">
        <v>449461.33</v>
      </c>
      <c r="K320" s="663">
        <v>478075.14</v>
      </c>
      <c r="L320" s="662" t="s">
        <v>124</v>
      </c>
      <c r="M320" s="662" t="s">
        <v>124</v>
      </c>
      <c r="N320" s="662" t="s">
        <v>955</v>
      </c>
      <c r="O320" s="662" t="s">
        <v>956</v>
      </c>
      <c r="P320" s="662" t="s">
        <v>124</v>
      </c>
      <c r="Q320" s="662" t="s">
        <v>124</v>
      </c>
      <c r="R320" s="662" t="s">
        <v>124</v>
      </c>
      <c r="S320" s="662" t="s">
        <v>124</v>
      </c>
      <c r="T320" s="662" t="s">
        <v>124</v>
      </c>
      <c r="U320" s="662" t="s">
        <v>124</v>
      </c>
      <c r="V320" s="662" t="s">
        <v>486</v>
      </c>
      <c r="W320" s="664" t="s">
        <v>1045</v>
      </c>
      <c r="X320" s="665"/>
      <c r="Y320" s="666"/>
      <c r="Z320" s="665"/>
      <c r="AA320" s="666"/>
      <c r="AB320" s="664" t="s">
        <v>511</v>
      </c>
      <c r="AC320" s="671" t="s">
        <v>1092</v>
      </c>
      <c r="AD320" s="674"/>
      <c r="AE320" s="615"/>
      <c r="AF320" s="438"/>
      <c r="AG320" s="615"/>
      <c r="AH320" s="616"/>
      <c r="AI320" s="617"/>
      <c r="AJ320" s="438"/>
      <c r="AK320" s="615"/>
      <c r="AL320" s="618"/>
      <c r="AM320" s="321"/>
      <c r="AN320" s="619"/>
      <c r="AO320" s="620"/>
      <c r="AP320" s="559" t="s">
        <v>1069</v>
      </c>
      <c r="AQ320" s="116"/>
      <c r="AR320" s="165" t="str">
        <f t="shared" si="229"/>
        <v/>
      </c>
      <c r="AS320" s="166" t="str">
        <f t="shared" si="230"/>
        <v/>
      </c>
      <c r="AT320" s="167" t="str">
        <f t="shared" si="231"/>
        <v/>
      </c>
      <c r="AU320" s="168" t="str">
        <f t="shared" si="232"/>
        <v/>
      </c>
      <c r="AV320" s="166" t="str">
        <f t="shared" si="233"/>
        <v/>
      </c>
      <c r="AW320" s="169" t="str">
        <f t="shared" si="234"/>
        <v/>
      </c>
      <c r="AX320" s="165" t="str">
        <f t="shared" si="235"/>
        <v/>
      </c>
      <c r="AY320" s="166" t="str">
        <f t="shared" si="236"/>
        <v/>
      </c>
      <c r="AZ320" s="167" t="str">
        <f t="shared" si="237"/>
        <v/>
      </c>
      <c r="BA320" s="119"/>
      <c r="BF320" s="173" t="str">
        <f t="shared" si="238"/>
        <v>Afectat sau NU?</v>
      </c>
      <c r="BG320" s="166" t="str">
        <f t="shared" si="239"/>
        <v>-</v>
      </c>
      <c r="BH320" s="167" t="str">
        <f t="shared" si="240"/>
        <v>-</v>
      </c>
      <c r="BI320" s="174" t="str">
        <f t="shared" si="241"/>
        <v>Afectat sau NU?</v>
      </c>
      <c r="BJ320" s="166" t="str">
        <f t="shared" si="242"/>
        <v>-</v>
      </c>
      <c r="BK320" s="169" t="str">
        <f t="shared" si="243"/>
        <v>-</v>
      </c>
      <c r="BL320" s="173" t="str">
        <f t="shared" si="244"/>
        <v>Afectat sau NU?</v>
      </c>
      <c r="BM320" s="166" t="str">
        <f t="shared" si="245"/>
        <v>-</v>
      </c>
      <c r="BN320" s="167" t="str">
        <f t="shared" si="246"/>
        <v>-</v>
      </c>
    </row>
    <row r="321" spans="1:66" ht="141" thickBot="1" x14ac:dyDescent="0.3">
      <c r="A321" s="66">
        <f t="shared" si="228"/>
        <v>306</v>
      </c>
      <c r="B321" s="456" t="s">
        <v>124</v>
      </c>
      <c r="C321" s="456" t="s">
        <v>85</v>
      </c>
      <c r="D321" s="595" t="s">
        <v>957</v>
      </c>
      <c r="E321" s="179">
        <v>40410</v>
      </c>
      <c r="F321" s="179" t="s">
        <v>958</v>
      </c>
      <c r="G321" s="179" t="s">
        <v>98</v>
      </c>
      <c r="H321" s="179">
        <v>507541.19</v>
      </c>
      <c r="I321" s="179">
        <v>512282.47</v>
      </c>
      <c r="J321" s="179">
        <v>507541.19</v>
      </c>
      <c r="K321" s="179">
        <v>512282.47</v>
      </c>
      <c r="L321" s="179" t="s">
        <v>124</v>
      </c>
      <c r="M321" s="179" t="s">
        <v>124</v>
      </c>
      <c r="N321" s="179" t="s">
        <v>959</v>
      </c>
      <c r="O321" s="179" t="s">
        <v>958</v>
      </c>
      <c r="P321" s="635" t="s">
        <v>124</v>
      </c>
      <c r="Q321" s="635" t="s">
        <v>124</v>
      </c>
      <c r="R321" s="635" t="s">
        <v>124</v>
      </c>
      <c r="S321" s="635" t="s">
        <v>124</v>
      </c>
      <c r="T321" s="635" t="s">
        <v>124</v>
      </c>
      <c r="U321" s="127" t="s">
        <v>713</v>
      </c>
      <c r="V321" s="596" t="s">
        <v>415</v>
      </c>
      <c r="W321" s="428" t="s">
        <v>1045</v>
      </c>
      <c r="X321" s="213"/>
      <c r="Y321" s="212"/>
      <c r="Z321" s="213"/>
      <c r="AA321" s="212"/>
      <c r="AB321" s="428" t="s">
        <v>511</v>
      </c>
      <c r="AC321" s="428"/>
      <c r="AD321" s="569"/>
      <c r="AE321" s="611"/>
      <c r="AF321" s="445"/>
      <c r="AG321" s="611"/>
      <c r="AH321" s="612"/>
      <c r="AI321" s="613"/>
      <c r="AJ321" s="445"/>
      <c r="AK321" s="611"/>
      <c r="AL321" s="614"/>
      <c r="AM321" s="501"/>
      <c r="AN321" s="390"/>
      <c r="AO321" s="565"/>
      <c r="AP321" s="633" t="s">
        <v>1070</v>
      </c>
      <c r="AQ321" s="116"/>
      <c r="AR321" s="165" t="str">
        <f t="shared" si="229"/>
        <v/>
      </c>
      <c r="AS321" s="166" t="str">
        <f t="shared" si="230"/>
        <v/>
      </c>
      <c r="AT321" s="167" t="str">
        <f t="shared" si="231"/>
        <v/>
      </c>
      <c r="AU321" s="168" t="str">
        <f t="shared" si="232"/>
        <v/>
      </c>
      <c r="AV321" s="166" t="str">
        <f t="shared" si="233"/>
        <v/>
      </c>
      <c r="AW321" s="169" t="str">
        <f t="shared" si="234"/>
        <v/>
      </c>
      <c r="AX321" s="165" t="str">
        <f t="shared" si="235"/>
        <v/>
      </c>
      <c r="AY321" s="166" t="str">
        <f t="shared" si="236"/>
        <v/>
      </c>
      <c r="AZ321" s="167" t="str">
        <f t="shared" si="237"/>
        <v/>
      </c>
      <c r="BA321" s="119"/>
      <c r="BF321" s="173" t="str">
        <f t="shared" si="238"/>
        <v>Afectat sau NU?</v>
      </c>
      <c r="BG321" s="166" t="str">
        <f t="shared" si="239"/>
        <v>-</v>
      </c>
      <c r="BH321" s="167" t="str">
        <f t="shared" si="240"/>
        <v>-</v>
      </c>
      <c r="BI321" s="174" t="str">
        <f t="shared" si="241"/>
        <v>Afectat sau NU?</v>
      </c>
      <c r="BJ321" s="166" t="str">
        <f t="shared" si="242"/>
        <v>-</v>
      </c>
      <c r="BK321" s="169" t="str">
        <f t="shared" si="243"/>
        <v>-</v>
      </c>
      <c r="BL321" s="173" t="str">
        <f t="shared" si="244"/>
        <v>Afectat sau NU?</v>
      </c>
      <c r="BM321" s="166" t="str">
        <f t="shared" si="245"/>
        <v>-</v>
      </c>
      <c r="BN321" s="167" t="str">
        <f t="shared" si="246"/>
        <v>-</v>
      </c>
    </row>
    <row r="322" spans="1:66" ht="141" thickBot="1" x14ac:dyDescent="0.3">
      <c r="A322" s="66">
        <f t="shared" si="228"/>
        <v>307</v>
      </c>
      <c r="B322" s="102" t="s">
        <v>124</v>
      </c>
      <c r="C322" s="102" t="s">
        <v>85</v>
      </c>
      <c r="D322" s="598" t="s">
        <v>960</v>
      </c>
      <c r="E322" s="67">
        <v>41426</v>
      </c>
      <c r="F322" s="67" t="s">
        <v>961</v>
      </c>
      <c r="G322" s="67" t="s">
        <v>98</v>
      </c>
      <c r="H322" s="67">
        <v>507541.19</v>
      </c>
      <c r="I322" s="67">
        <v>479973.78</v>
      </c>
      <c r="J322" s="67">
        <v>504159.4</v>
      </c>
      <c r="K322" s="67">
        <v>479973.78</v>
      </c>
      <c r="L322" s="67" t="s">
        <v>124</v>
      </c>
      <c r="M322" s="67" t="s">
        <v>124</v>
      </c>
      <c r="N322" s="67" t="s">
        <v>962</v>
      </c>
      <c r="O322" s="67" t="s">
        <v>963</v>
      </c>
      <c r="P322" s="639" t="s">
        <v>124</v>
      </c>
      <c r="Q322" s="639" t="s">
        <v>124</v>
      </c>
      <c r="R322" s="639" t="s">
        <v>124</v>
      </c>
      <c r="S322" s="639" t="s">
        <v>124</v>
      </c>
      <c r="T322" s="639" t="s">
        <v>124</v>
      </c>
      <c r="U322" s="127" t="s">
        <v>713</v>
      </c>
      <c r="V322" s="193" t="s">
        <v>415</v>
      </c>
      <c r="W322" s="428" t="s">
        <v>1045</v>
      </c>
      <c r="X322" s="213"/>
      <c r="Y322" s="212"/>
      <c r="Z322" s="213"/>
      <c r="AA322" s="212"/>
      <c r="AB322" s="428" t="s">
        <v>511</v>
      </c>
      <c r="AC322" s="428"/>
      <c r="AD322" s="569"/>
      <c r="AE322" s="611"/>
      <c r="AF322" s="445"/>
      <c r="AG322" s="611"/>
      <c r="AH322" s="612"/>
      <c r="AI322" s="613"/>
      <c r="AJ322" s="445"/>
      <c r="AK322" s="611"/>
      <c r="AL322" s="614"/>
      <c r="AM322" s="501"/>
      <c r="AN322" s="390"/>
      <c r="AO322" s="565"/>
      <c r="AP322" s="633" t="s">
        <v>1069</v>
      </c>
      <c r="AQ322" s="116"/>
      <c r="AR322" s="165" t="str">
        <f t="shared" si="229"/>
        <v/>
      </c>
      <c r="AS322" s="166" t="str">
        <f t="shared" si="230"/>
        <v/>
      </c>
      <c r="AT322" s="167" t="str">
        <f t="shared" si="231"/>
        <v/>
      </c>
      <c r="AU322" s="168" t="str">
        <f t="shared" si="232"/>
        <v/>
      </c>
      <c r="AV322" s="166" t="str">
        <f t="shared" si="233"/>
        <v/>
      </c>
      <c r="AW322" s="169" t="str">
        <f t="shared" si="234"/>
        <v/>
      </c>
      <c r="AX322" s="165" t="str">
        <f t="shared" si="235"/>
        <v/>
      </c>
      <c r="AY322" s="166" t="str">
        <f t="shared" si="236"/>
        <v/>
      </c>
      <c r="AZ322" s="167" t="str">
        <f t="shared" si="237"/>
        <v/>
      </c>
      <c r="BA322" s="119"/>
      <c r="BF322" s="173" t="str">
        <f t="shared" si="238"/>
        <v>Afectat sau NU?</v>
      </c>
      <c r="BG322" s="166" t="str">
        <f t="shared" si="239"/>
        <v>-</v>
      </c>
      <c r="BH322" s="167" t="str">
        <f t="shared" si="240"/>
        <v>-</v>
      </c>
      <c r="BI322" s="174" t="str">
        <f t="shared" si="241"/>
        <v>Afectat sau NU?</v>
      </c>
      <c r="BJ322" s="166" t="str">
        <f t="shared" si="242"/>
        <v>-</v>
      </c>
      <c r="BK322" s="169" t="str">
        <f t="shared" si="243"/>
        <v>-</v>
      </c>
      <c r="BL322" s="173" t="str">
        <f t="shared" si="244"/>
        <v>Afectat sau NU?</v>
      </c>
      <c r="BM322" s="166" t="str">
        <f t="shared" si="245"/>
        <v>-</v>
      </c>
      <c r="BN322" s="167" t="str">
        <f t="shared" si="246"/>
        <v>-</v>
      </c>
    </row>
    <row r="323" spans="1:66" ht="128.25" thickBot="1" x14ac:dyDescent="0.3">
      <c r="A323" s="66">
        <f t="shared" si="228"/>
        <v>308</v>
      </c>
      <c r="B323" s="460" t="s">
        <v>124</v>
      </c>
      <c r="C323" s="460" t="s">
        <v>85</v>
      </c>
      <c r="D323" s="599" t="s">
        <v>964</v>
      </c>
      <c r="E323" s="86">
        <v>144063</v>
      </c>
      <c r="F323" s="86" t="s">
        <v>619</v>
      </c>
      <c r="G323" s="86" t="s">
        <v>509</v>
      </c>
      <c r="H323" s="86">
        <v>504159.4</v>
      </c>
      <c r="I323" s="86">
        <v>469628.12</v>
      </c>
      <c r="J323" s="86">
        <v>453138.86</v>
      </c>
      <c r="K323" s="86">
        <v>469628.12</v>
      </c>
      <c r="L323" s="86" t="s">
        <v>124</v>
      </c>
      <c r="M323" s="86" t="s">
        <v>124</v>
      </c>
      <c r="N323" s="86" t="s">
        <v>623</v>
      </c>
      <c r="O323" s="86" t="s">
        <v>619</v>
      </c>
      <c r="P323" s="640" t="s">
        <v>124</v>
      </c>
      <c r="Q323" s="640" t="s">
        <v>124</v>
      </c>
      <c r="R323" s="640" t="s">
        <v>124</v>
      </c>
      <c r="S323" s="640" t="s">
        <v>124</v>
      </c>
      <c r="T323" s="640" t="s">
        <v>124</v>
      </c>
      <c r="U323" s="102" t="s">
        <v>672</v>
      </c>
      <c r="V323" s="577" t="s">
        <v>486</v>
      </c>
      <c r="W323" s="428" t="s">
        <v>1045</v>
      </c>
      <c r="X323" s="213"/>
      <c r="Y323" s="212"/>
      <c r="Z323" s="213"/>
      <c r="AA323" s="212"/>
      <c r="AB323" s="428" t="s">
        <v>511</v>
      </c>
      <c r="AC323" s="428"/>
      <c r="AD323" s="569"/>
      <c r="AE323" s="611"/>
      <c r="AF323" s="445"/>
      <c r="AG323" s="611"/>
      <c r="AH323" s="612"/>
      <c r="AI323" s="613"/>
      <c r="AJ323" s="445"/>
      <c r="AK323" s="611"/>
      <c r="AL323" s="614"/>
      <c r="AM323" s="501"/>
      <c r="AN323" s="390"/>
      <c r="AO323" s="565"/>
      <c r="AP323" s="633" t="s">
        <v>1069</v>
      </c>
      <c r="AQ323" s="116"/>
      <c r="AR323" s="165" t="str">
        <f t="shared" si="229"/>
        <v/>
      </c>
      <c r="AS323" s="166" t="str">
        <f t="shared" si="230"/>
        <v/>
      </c>
      <c r="AT323" s="167" t="str">
        <f t="shared" si="231"/>
        <v/>
      </c>
      <c r="AU323" s="168" t="str">
        <f t="shared" si="232"/>
        <v/>
      </c>
      <c r="AV323" s="166" t="str">
        <f t="shared" si="233"/>
        <v/>
      </c>
      <c r="AW323" s="169" t="str">
        <f t="shared" si="234"/>
        <v/>
      </c>
      <c r="AX323" s="165" t="str">
        <f t="shared" si="235"/>
        <v/>
      </c>
      <c r="AY323" s="166" t="str">
        <f t="shared" si="236"/>
        <v/>
      </c>
      <c r="AZ323" s="167" t="str">
        <f t="shared" si="237"/>
        <v/>
      </c>
      <c r="BA323" s="119"/>
      <c r="BF323" s="173" t="str">
        <f t="shared" si="238"/>
        <v>Afectat sau NU?</v>
      </c>
      <c r="BG323" s="166" t="str">
        <f t="shared" si="239"/>
        <v>-</v>
      </c>
      <c r="BH323" s="167" t="str">
        <f t="shared" si="240"/>
        <v>-</v>
      </c>
      <c r="BI323" s="174" t="str">
        <f t="shared" si="241"/>
        <v>Afectat sau NU?</v>
      </c>
      <c r="BJ323" s="166" t="str">
        <f t="shared" si="242"/>
        <v>-</v>
      </c>
      <c r="BK323" s="169" t="str">
        <f t="shared" si="243"/>
        <v>-</v>
      </c>
      <c r="BL323" s="173" t="str">
        <f t="shared" si="244"/>
        <v>Afectat sau NU?</v>
      </c>
      <c r="BM323" s="166" t="str">
        <f t="shared" si="245"/>
        <v>-</v>
      </c>
      <c r="BN323" s="167" t="str">
        <f t="shared" si="246"/>
        <v>-</v>
      </c>
    </row>
    <row r="324" spans="1:66" ht="128.25" thickBot="1" x14ac:dyDescent="0.3">
      <c r="A324" s="66">
        <f t="shared" si="228"/>
        <v>309</v>
      </c>
      <c r="B324" s="102" t="s">
        <v>124</v>
      </c>
      <c r="C324" s="102" t="s">
        <v>85</v>
      </c>
      <c r="D324" s="598" t="s">
        <v>965</v>
      </c>
      <c r="E324" s="67">
        <v>144090</v>
      </c>
      <c r="F324" s="67" t="s">
        <v>463</v>
      </c>
      <c r="G324" s="67" t="s">
        <v>509</v>
      </c>
      <c r="H324" s="67">
        <v>453138.86</v>
      </c>
      <c r="I324" s="67">
        <v>466969.15</v>
      </c>
      <c r="J324" s="67">
        <v>451489.74</v>
      </c>
      <c r="K324" s="67">
        <v>466969.15</v>
      </c>
      <c r="L324" s="67" t="s">
        <v>124</v>
      </c>
      <c r="M324" s="67" t="s">
        <v>124</v>
      </c>
      <c r="N324" s="67" t="s">
        <v>627</v>
      </c>
      <c r="O324" s="67" t="s">
        <v>463</v>
      </c>
      <c r="P324" s="639" t="s">
        <v>124</v>
      </c>
      <c r="Q324" s="639" t="s">
        <v>124</v>
      </c>
      <c r="R324" s="639" t="s">
        <v>124</v>
      </c>
      <c r="S324" s="639" t="s">
        <v>124</v>
      </c>
      <c r="T324" s="639" t="s">
        <v>124</v>
      </c>
      <c r="U324" s="102" t="s">
        <v>672</v>
      </c>
      <c r="V324" s="193" t="s">
        <v>486</v>
      </c>
      <c r="W324" s="428" t="s">
        <v>1045</v>
      </c>
      <c r="X324" s="213"/>
      <c r="Y324" s="212"/>
      <c r="Z324" s="213"/>
      <c r="AA324" s="212"/>
      <c r="AB324" s="428" t="s">
        <v>511</v>
      </c>
      <c r="AC324" s="428"/>
      <c r="AD324" s="569"/>
      <c r="AE324" s="611"/>
      <c r="AF324" s="445"/>
      <c r="AG324" s="611"/>
      <c r="AH324" s="612"/>
      <c r="AI324" s="613"/>
      <c r="AJ324" s="445"/>
      <c r="AK324" s="611"/>
      <c r="AL324" s="614"/>
      <c r="AM324" s="501"/>
      <c r="AN324" s="390"/>
      <c r="AO324" s="565"/>
      <c r="AP324" s="633" t="s">
        <v>1069</v>
      </c>
      <c r="AQ324" s="116"/>
      <c r="AR324" s="165" t="str">
        <f t="shared" si="229"/>
        <v/>
      </c>
      <c r="AS324" s="166" t="str">
        <f t="shared" si="230"/>
        <v/>
      </c>
      <c r="AT324" s="167" t="str">
        <f t="shared" si="231"/>
        <v/>
      </c>
      <c r="AU324" s="168" t="str">
        <f t="shared" si="232"/>
        <v/>
      </c>
      <c r="AV324" s="166" t="str">
        <f t="shared" si="233"/>
        <v/>
      </c>
      <c r="AW324" s="169" t="str">
        <f t="shared" si="234"/>
        <v/>
      </c>
      <c r="AX324" s="165" t="str">
        <f t="shared" si="235"/>
        <v/>
      </c>
      <c r="AY324" s="166" t="str">
        <f t="shared" si="236"/>
        <v/>
      </c>
      <c r="AZ324" s="167" t="str">
        <f t="shared" si="237"/>
        <v/>
      </c>
      <c r="BA324" s="119"/>
      <c r="BF324" s="173" t="str">
        <f t="shared" si="238"/>
        <v>Afectat sau NU?</v>
      </c>
      <c r="BG324" s="166" t="str">
        <f t="shared" si="239"/>
        <v>-</v>
      </c>
      <c r="BH324" s="167" t="str">
        <f t="shared" si="240"/>
        <v>-</v>
      </c>
      <c r="BI324" s="174" t="str">
        <f t="shared" si="241"/>
        <v>Afectat sau NU?</v>
      </c>
      <c r="BJ324" s="166" t="str">
        <f t="shared" si="242"/>
        <v>-</v>
      </c>
      <c r="BK324" s="169" t="str">
        <f t="shared" si="243"/>
        <v>-</v>
      </c>
      <c r="BL324" s="173" t="str">
        <f t="shared" si="244"/>
        <v>Afectat sau NU?</v>
      </c>
      <c r="BM324" s="166" t="str">
        <f t="shared" si="245"/>
        <v>-</v>
      </c>
      <c r="BN324" s="167" t="str">
        <f t="shared" si="246"/>
        <v>-</v>
      </c>
    </row>
    <row r="325" spans="1:66" ht="128.25" thickBot="1" x14ac:dyDescent="0.3">
      <c r="A325" s="66">
        <f t="shared" si="228"/>
        <v>310</v>
      </c>
      <c r="B325" s="460" t="s">
        <v>124</v>
      </c>
      <c r="C325" s="460" t="s">
        <v>85</v>
      </c>
      <c r="D325" s="599" t="s">
        <v>966</v>
      </c>
      <c r="E325" s="86">
        <v>145818</v>
      </c>
      <c r="F325" s="86" t="s">
        <v>967</v>
      </c>
      <c r="G325" s="86" t="s">
        <v>509</v>
      </c>
      <c r="H325" s="86">
        <v>451489.74</v>
      </c>
      <c r="I325" s="86">
        <v>479734.58</v>
      </c>
      <c r="J325" s="86">
        <v>425238.46</v>
      </c>
      <c r="K325" s="86">
        <v>479734.58</v>
      </c>
      <c r="L325" s="86" t="s">
        <v>124</v>
      </c>
      <c r="M325" s="86" t="s">
        <v>124</v>
      </c>
      <c r="N325" s="86" t="s">
        <v>968</v>
      </c>
      <c r="O325" s="86" t="s">
        <v>967</v>
      </c>
      <c r="P325" s="640" t="s">
        <v>124</v>
      </c>
      <c r="Q325" s="640" t="s">
        <v>124</v>
      </c>
      <c r="R325" s="640" t="s">
        <v>124</v>
      </c>
      <c r="S325" s="640" t="s">
        <v>124</v>
      </c>
      <c r="T325" s="640" t="s">
        <v>124</v>
      </c>
      <c r="U325" s="102" t="s">
        <v>672</v>
      </c>
      <c r="V325" s="577" t="s">
        <v>486</v>
      </c>
      <c r="W325" s="428" t="s">
        <v>1045</v>
      </c>
      <c r="X325" s="213"/>
      <c r="Y325" s="212"/>
      <c r="Z325" s="213"/>
      <c r="AA325" s="212"/>
      <c r="AB325" s="428" t="s">
        <v>511</v>
      </c>
      <c r="AC325" s="428"/>
      <c r="AD325" s="569"/>
      <c r="AE325" s="611"/>
      <c r="AF325" s="445"/>
      <c r="AG325" s="611"/>
      <c r="AH325" s="612"/>
      <c r="AI325" s="613"/>
      <c r="AJ325" s="445"/>
      <c r="AK325" s="611"/>
      <c r="AL325" s="614"/>
      <c r="AM325" s="501"/>
      <c r="AN325" s="390"/>
      <c r="AO325" s="565"/>
      <c r="AP325" s="633" t="s">
        <v>1069</v>
      </c>
      <c r="AQ325" s="116"/>
      <c r="AR325" s="165" t="str">
        <f t="shared" si="229"/>
        <v/>
      </c>
      <c r="AS325" s="166" t="str">
        <f t="shared" si="230"/>
        <v/>
      </c>
      <c r="AT325" s="167" t="str">
        <f t="shared" si="231"/>
        <v/>
      </c>
      <c r="AU325" s="168" t="str">
        <f t="shared" si="232"/>
        <v/>
      </c>
      <c r="AV325" s="166" t="str">
        <f t="shared" si="233"/>
        <v/>
      </c>
      <c r="AW325" s="169" t="str">
        <f t="shared" si="234"/>
        <v/>
      </c>
      <c r="AX325" s="165" t="str">
        <f t="shared" si="235"/>
        <v/>
      </c>
      <c r="AY325" s="166" t="str">
        <f t="shared" si="236"/>
        <v/>
      </c>
      <c r="AZ325" s="167" t="str">
        <f t="shared" si="237"/>
        <v/>
      </c>
      <c r="BA325" s="119"/>
      <c r="BF325" s="173" t="str">
        <f t="shared" si="238"/>
        <v>Afectat sau NU?</v>
      </c>
      <c r="BG325" s="166" t="str">
        <f t="shared" si="239"/>
        <v>-</v>
      </c>
      <c r="BH325" s="167" t="str">
        <f t="shared" si="240"/>
        <v>-</v>
      </c>
      <c r="BI325" s="174" t="str">
        <f t="shared" si="241"/>
        <v>Afectat sau NU?</v>
      </c>
      <c r="BJ325" s="166" t="str">
        <f t="shared" si="242"/>
        <v>-</v>
      </c>
      <c r="BK325" s="169" t="str">
        <f t="shared" si="243"/>
        <v>-</v>
      </c>
      <c r="BL325" s="173" t="str">
        <f t="shared" si="244"/>
        <v>Afectat sau NU?</v>
      </c>
      <c r="BM325" s="166" t="str">
        <f t="shared" si="245"/>
        <v>-</v>
      </c>
      <c r="BN325" s="167" t="str">
        <f t="shared" si="246"/>
        <v>-</v>
      </c>
    </row>
    <row r="326" spans="1:66" ht="128.25" thickBot="1" x14ac:dyDescent="0.3">
      <c r="A326" s="66">
        <f t="shared" si="228"/>
        <v>311</v>
      </c>
      <c r="B326" s="102" t="s">
        <v>124</v>
      </c>
      <c r="C326" s="102" t="s">
        <v>85</v>
      </c>
      <c r="D326" s="598" t="s">
        <v>969</v>
      </c>
      <c r="E326" s="67">
        <v>143469</v>
      </c>
      <c r="F326" s="67" t="s">
        <v>682</v>
      </c>
      <c r="G326" s="67" t="s">
        <v>509</v>
      </c>
      <c r="H326" s="67">
        <v>425238.46</v>
      </c>
      <c r="I326" s="67">
        <v>486556</v>
      </c>
      <c r="J326" s="67">
        <v>427912.31</v>
      </c>
      <c r="K326" s="67">
        <v>486556</v>
      </c>
      <c r="L326" s="67" t="s">
        <v>124</v>
      </c>
      <c r="M326" s="67" t="s">
        <v>124</v>
      </c>
      <c r="N326" s="67" t="s">
        <v>970</v>
      </c>
      <c r="O326" s="67" t="s">
        <v>682</v>
      </c>
      <c r="P326" s="639" t="s">
        <v>124</v>
      </c>
      <c r="Q326" s="639" t="s">
        <v>124</v>
      </c>
      <c r="R326" s="639" t="s">
        <v>124</v>
      </c>
      <c r="S326" s="639" t="s">
        <v>124</v>
      </c>
      <c r="T326" s="639" t="s">
        <v>124</v>
      </c>
      <c r="U326" s="102" t="s">
        <v>672</v>
      </c>
      <c r="V326" s="193" t="s">
        <v>486</v>
      </c>
      <c r="W326" s="428" t="s">
        <v>1045</v>
      </c>
      <c r="X326" s="213"/>
      <c r="Y326" s="212"/>
      <c r="Z326" s="213"/>
      <c r="AA326" s="212"/>
      <c r="AB326" s="428" t="s">
        <v>511</v>
      </c>
      <c r="AC326" s="428"/>
      <c r="AD326" s="569"/>
      <c r="AE326" s="611"/>
      <c r="AF326" s="445"/>
      <c r="AG326" s="611"/>
      <c r="AH326" s="612"/>
      <c r="AI326" s="613"/>
      <c r="AJ326" s="445"/>
      <c r="AK326" s="611"/>
      <c r="AL326" s="614"/>
      <c r="AM326" s="501"/>
      <c r="AN326" s="390"/>
      <c r="AO326" s="565"/>
      <c r="AP326" s="633" t="s">
        <v>1069</v>
      </c>
      <c r="AQ326" s="116"/>
      <c r="AR326" s="165" t="str">
        <f t="shared" si="229"/>
        <v/>
      </c>
      <c r="AS326" s="166" t="str">
        <f t="shared" si="230"/>
        <v/>
      </c>
      <c r="AT326" s="167" t="str">
        <f t="shared" si="231"/>
        <v/>
      </c>
      <c r="AU326" s="168" t="str">
        <f t="shared" si="232"/>
        <v/>
      </c>
      <c r="AV326" s="166" t="str">
        <f t="shared" si="233"/>
        <v/>
      </c>
      <c r="AW326" s="169" t="str">
        <f t="shared" si="234"/>
        <v/>
      </c>
      <c r="AX326" s="165" t="str">
        <f t="shared" si="235"/>
        <v/>
      </c>
      <c r="AY326" s="166" t="str">
        <f t="shared" si="236"/>
        <v/>
      </c>
      <c r="AZ326" s="167" t="str">
        <f t="shared" si="237"/>
        <v/>
      </c>
      <c r="BA326" s="119"/>
      <c r="BF326" s="173" t="str">
        <f t="shared" si="238"/>
        <v>Afectat sau NU?</v>
      </c>
      <c r="BG326" s="166" t="str">
        <f t="shared" si="239"/>
        <v>-</v>
      </c>
      <c r="BH326" s="167" t="str">
        <f t="shared" si="240"/>
        <v>-</v>
      </c>
      <c r="BI326" s="174" t="str">
        <f t="shared" si="241"/>
        <v>Afectat sau NU?</v>
      </c>
      <c r="BJ326" s="166" t="str">
        <f t="shared" si="242"/>
        <v>-</v>
      </c>
      <c r="BK326" s="169" t="str">
        <f t="shared" si="243"/>
        <v>-</v>
      </c>
      <c r="BL326" s="173" t="str">
        <f t="shared" si="244"/>
        <v>Afectat sau NU?</v>
      </c>
      <c r="BM326" s="166" t="str">
        <f t="shared" si="245"/>
        <v>-</v>
      </c>
      <c r="BN326" s="167" t="str">
        <f t="shared" si="246"/>
        <v>-</v>
      </c>
    </row>
    <row r="327" spans="1:66" ht="128.25" thickBot="1" x14ac:dyDescent="0.3">
      <c r="A327" s="66">
        <f t="shared" si="228"/>
        <v>312</v>
      </c>
      <c r="B327" s="460" t="s">
        <v>124</v>
      </c>
      <c r="C327" s="460" t="s">
        <v>85</v>
      </c>
      <c r="D327" s="599" t="s">
        <v>971</v>
      </c>
      <c r="E327" s="86">
        <v>145774</v>
      </c>
      <c r="F327" s="86" t="s">
        <v>972</v>
      </c>
      <c r="G327" s="86" t="s">
        <v>509</v>
      </c>
      <c r="H327" s="86">
        <v>427912.31</v>
      </c>
      <c r="I327" s="86">
        <v>483711.13</v>
      </c>
      <c r="J327" s="86">
        <v>434542.95</v>
      </c>
      <c r="K327" s="86">
        <v>483711.13</v>
      </c>
      <c r="L327" s="86" t="s">
        <v>124</v>
      </c>
      <c r="M327" s="86" t="s">
        <v>124</v>
      </c>
      <c r="N327" s="86" t="s">
        <v>973</v>
      </c>
      <c r="O327" s="86" t="s">
        <v>972</v>
      </c>
      <c r="P327" s="640" t="s">
        <v>124</v>
      </c>
      <c r="Q327" s="640" t="s">
        <v>124</v>
      </c>
      <c r="R327" s="640" t="s">
        <v>124</v>
      </c>
      <c r="S327" s="640" t="s">
        <v>124</v>
      </c>
      <c r="T327" s="640" t="s">
        <v>124</v>
      </c>
      <c r="U327" s="102" t="s">
        <v>672</v>
      </c>
      <c r="V327" s="577" t="s">
        <v>486</v>
      </c>
      <c r="W327" s="428" t="s">
        <v>1045</v>
      </c>
      <c r="X327" s="213"/>
      <c r="Y327" s="212"/>
      <c r="Z327" s="213"/>
      <c r="AA327" s="212"/>
      <c r="AB327" s="428" t="s">
        <v>511</v>
      </c>
      <c r="AC327" s="428"/>
      <c r="AD327" s="569"/>
      <c r="AE327" s="611"/>
      <c r="AF327" s="445"/>
      <c r="AG327" s="611"/>
      <c r="AH327" s="612"/>
      <c r="AI327" s="613"/>
      <c r="AJ327" s="445"/>
      <c r="AK327" s="611"/>
      <c r="AL327" s="614"/>
      <c r="AM327" s="501"/>
      <c r="AN327" s="390"/>
      <c r="AO327" s="565"/>
      <c r="AP327" s="633" t="s">
        <v>1069</v>
      </c>
      <c r="AQ327" s="116"/>
      <c r="AR327" s="165" t="str">
        <f t="shared" si="229"/>
        <v/>
      </c>
      <c r="AS327" s="166" t="str">
        <f t="shared" si="230"/>
        <v/>
      </c>
      <c r="AT327" s="167" t="str">
        <f t="shared" si="231"/>
        <v/>
      </c>
      <c r="AU327" s="168" t="str">
        <f t="shared" si="232"/>
        <v/>
      </c>
      <c r="AV327" s="166" t="str">
        <f t="shared" si="233"/>
        <v/>
      </c>
      <c r="AW327" s="169" t="str">
        <f t="shared" si="234"/>
        <v/>
      </c>
      <c r="AX327" s="165" t="str">
        <f t="shared" si="235"/>
        <v/>
      </c>
      <c r="AY327" s="166" t="str">
        <f t="shared" si="236"/>
        <v/>
      </c>
      <c r="AZ327" s="167" t="str">
        <f t="shared" si="237"/>
        <v/>
      </c>
      <c r="BA327" s="119"/>
      <c r="BF327" s="173" t="str">
        <f t="shared" si="238"/>
        <v>Afectat sau NU?</v>
      </c>
      <c r="BG327" s="166" t="str">
        <f t="shared" si="239"/>
        <v>-</v>
      </c>
      <c r="BH327" s="167" t="str">
        <f t="shared" si="240"/>
        <v>-</v>
      </c>
      <c r="BI327" s="174" t="str">
        <f t="shared" si="241"/>
        <v>Afectat sau NU?</v>
      </c>
      <c r="BJ327" s="166" t="str">
        <f t="shared" si="242"/>
        <v>-</v>
      </c>
      <c r="BK327" s="169" t="str">
        <f t="shared" si="243"/>
        <v>-</v>
      </c>
      <c r="BL327" s="173" t="str">
        <f t="shared" si="244"/>
        <v>Afectat sau NU?</v>
      </c>
      <c r="BM327" s="166" t="str">
        <f t="shared" si="245"/>
        <v>-</v>
      </c>
      <c r="BN327" s="167" t="str">
        <f t="shared" si="246"/>
        <v>-</v>
      </c>
    </row>
    <row r="328" spans="1:66" ht="128.25" thickBot="1" x14ac:dyDescent="0.3">
      <c r="A328" s="66">
        <f t="shared" si="228"/>
        <v>313</v>
      </c>
      <c r="B328" s="102" t="s">
        <v>124</v>
      </c>
      <c r="C328" s="102" t="s">
        <v>85</v>
      </c>
      <c r="D328" s="598" t="s">
        <v>974</v>
      </c>
      <c r="E328" s="67">
        <v>145186</v>
      </c>
      <c r="F328" s="67" t="s">
        <v>975</v>
      </c>
      <c r="G328" s="67" t="s">
        <v>509</v>
      </c>
      <c r="H328" s="67">
        <v>434542.95</v>
      </c>
      <c r="I328" s="67">
        <v>482490.41</v>
      </c>
      <c r="J328" s="67">
        <v>455162.02</v>
      </c>
      <c r="K328" s="67">
        <v>482490.41</v>
      </c>
      <c r="L328" s="67" t="s">
        <v>124</v>
      </c>
      <c r="M328" s="67" t="s">
        <v>124</v>
      </c>
      <c r="N328" s="67" t="s">
        <v>976</v>
      </c>
      <c r="O328" s="67" t="s">
        <v>975</v>
      </c>
      <c r="P328" s="639" t="s">
        <v>124</v>
      </c>
      <c r="Q328" s="639" t="s">
        <v>124</v>
      </c>
      <c r="R328" s="639" t="s">
        <v>124</v>
      </c>
      <c r="S328" s="639" t="s">
        <v>124</v>
      </c>
      <c r="T328" s="639" t="s">
        <v>124</v>
      </c>
      <c r="U328" s="102" t="s">
        <v>672</v>
      </c>
      <c r="V328" s="193" t="s">
        <v>486</v>
      </c>
      <c r="W328" s="428" t="s">
        <v>1045</v>
      </c>
      <c r="X328" s="213"/>
      <c r="Y328" s="212"/>
      <c r="Z328" s="213"/>
      <c r="AA328" s="212"/>
      <c r="AB328" s="428" t="s">
        <v>511</v>
      </c>
      <c r="AC328" s="428"/>
      <c r="AD328" s="569"/>
      <c r="AE328" s="611"/>
      <c r="AF328" s="445"/>
      <c r="AG328" s="611"/>
      <c r="AH328" s="612"/>
      <c r="AI328" s="613"/>
      <c r="AJ328" s="445"/>
      <c r="AK328" s="611"/>
      <c r="AL328" s="614"/>
      <c r="AM328" s="501"/>
      <c r="AN328" s="390"/>
      <c r="AO328" s="565"/>
      <c r="AP328" s="633" t="s">
        <v>1069</v>
      </c>
      <c r="AQ328" s="116"/>
      <c r="AR328" s="165" t="str">
        <f t="shared" si="229"/>
        <v/>
      </c>
      <c r="AS328" s="166" t="str">
        <f t="shared" si="230"/>
        <v/>
      </c>
      <c r="AT328" s="167" t="str">
        <f t="shared" si="231"/>
        <v/>
      </c>
      <c r="AU328" s="168" t="str">
        <f t="shared" si="232"/>
        <v/>
      </c>
      <c r="AV328" s="166" t="str">
        <f t="shared" si="233"/>
        <v/>
      </c>
      <c r="AW328" s="169" t="str">
        <f t="shared" si="234"/>
        <v/>
      </c>
      <c r="AX328" s="165" t="str">
        <f t="shared" si="235"/>
        <v/>
      </c>
      <c r="AY328" s="166" t="str">
        <f t="shared" si="236"/>
        <v/>
      </c>
      <c r="AZ328" s="167" t="str">
        <f t="shared" si="237"/>
        <v/>
      </c>
      <c r="BA328" s="119"/>
      <c r="BF328" s="173" t="str">
        <f t="shared" si="238"/>
        <v>Afectat sau NU?</v>
      </c>
      <c r="BG328" s="166" t="str">
        <f t="shared" si="239"/>
        <v>-</v>
      </c>
      <c r="BH328" s="167" t="str">
        <f t="shared" si="240"/>
        <v>-</v>
      </c>
      <c r="BI328" s="174" t="str">
        <f t="shared" si="241"/>
        <v>Afectat sau NU?</v>
      </c>
      <c r="BJ328" s="166" t="str">
        <f t="shared" si="242"/>
        <v>-</v>
      </c>
      <c r="BK328" s="169" t="str">
        <f t="shared" si="243"/>
        <v>-</v>
      </c>
      <c r="BL328" s="173" t="str">
        <f t="shared" si="244"/>
        <v>Afectat sau NU?</v>
      </c>
      <c r="BM328" s="166" t="str">
        <f t="shared" si="245"/>
        <v>-</v>
      </c>
      <c r="BN328" s="167" t="str">
        <f t="shared" si="246"/>
        <v>-</v>
      </c>
    </row>
    <row r="329" spans="1:66" ht="128.25" thickBot="1" x14ac:dyDescent="0.3">
      <c r="A329" s="66">
        <f t="shared" si="228"/>
        <v>314</v>
      </c>
      <c r="B329" s="460" t="s">
        <v>124</v>
      </c>
      <c r="C329" s="460" t="s">
        <v>85</v>
      </c>
      <c r="D329" s="599" t="s">
        <v>977</v>
      </c>
      <c r="E329" s="86">
        <v>144919</v>
      </c>
      <c r="F329" s="86" t="s">
        <v>978</v>
      </c>
      <c r="G329" s="86" t="s">
        <v>509</v>
      </c>
      <c r="H329" s="86">
        <v>455162.02</v>
      </c>
      <c r="I329" s="86">
        <v>486014.42</v>
      </c>
      <c r="J329" s="86">
        <v>462643.37</v>
      </c>
      <c r="K329" s="86">
        <v>486014.42</v>
      </c>
      <c r="L329" s="86" t="s">
        <v>124</v>
      </c>
      <c r="M329" s="86" t="s">
        <v>124</v>
      </c>
      <c r="N329" s="86" t="s">
        <v>979</v>
      </c>
      <c r="O329" s="86" t="s">
        <v>978</v>
      </c>
      <c r="P329" s="640" t="s">
        <v>124</v>
      </c>
      <c r="Q329" s="640" t="s">
        <v>124</v>
      </c>
      <c r="R329" s="640" t="s">
        <v>124</v>
      </c>
      <c r="S329" s="640" t="s">
        <v>124</v>
      </c>
      <c r="T329" s="640" t="s">
        <v>124</v>
      </c>
      <c r="U329" s="102" t="s">
        <v>672</v>
      </c>
      <c r="V329" s="577" t="s">
        <v>486</v>
      </c>
      <c r="W329" s="428" t="s">
        <v>1045</v>
      </c>
      <c r="X329" s="213"/>
      <c r="Y329" s="212"/>
      <c r="Z329" s="213"/>
      <c r="AA329" s="212"/>
      <c r="AB329" s="428" t="s">
        <v>511</v>
      </c>
      <c r="AC329" s="428"/>
      <c r="AD329" s="569"/>
      <c r="AE329" s="611"/>
      <c r="AF329" s="445"/>
      <c r="AG329" s="611"/>
      <c r="AH329" s="612"/>
      <c r="AI329" s="613"/>
      <c r="AJ329" s="445"/>
      <c r="AK329" s="611"/>
      <c r="AL329" s="614"/>
      <c r="AM329" s="501"/>
      <c r="AN329" s="390"/>
      <c r="AO329" s="565"/>
      <c r="AP329" s="633" t="s">
        <v>1069</v>
      </c>
      <c r="AQ329" s="116"/>
      <c r="AR329" s="165" t="str">
        <f t="shared" si="229"/>
        <v/>
      </c>
      <c r="AS329" s="166" t="str">
        <f t="shared" si="230"/>
        <v/>
      </c>
      <c r="AT329" s="167" t="str">
        <f t="shared" si="231"/>
        <v/>
      </c>
      <c r="AU329" s="168" t="str">
        <f t="shared" si="232"/>
        <v/>
      </c>
      <c r="AV329" s="166" t="str">
        <f t="shared" si="233"/>
        <v/>
      </c>
      <c r="AW329" s="169" t="str">
        <f t="shared" si="234"/>
        <v/>
      </c>
      <c r="AX329" s="165" t="str">
        <f t="shared" si="235"/>
        <v/>
      </c>
      <c r="AY329" s="166" t="str">
        <f t="shared" si="236"/>
        <v/>
      </c>
      <c r="AZ329" s="167" t="str">
        <f t="shared" si="237"/>
        <v/>
      </c>
      <c r="BA329" s="119"/>
      <c r="BF329" s="173" t="str">
        <f t="shared" si="238"/>
        <v>Afectat sau NU?</v>
      </c>
      <c r="BG329" s="166" t="str">
        <f t="shared" si="239"/>
        <v>-</v>
      </c>
      <c r="BH329" s="167" t="str">
        <f t="shared" si="240"/>
        <v>-</v>
      </c>
      <c r="BI329" s="174" t="str">
        <f t="shared" si="241"/>
        <v>Afectat sau NU?</v>
      </c>
      <c r="BJ329" s="166" t="str">
        <f t="shared" si="242"/>
        <v>-</v>
      </c>
      <c r="BK329" s="169" t="str">
        <f t="shared" si="243"/>
        <v>-</v>
      </c>
      <c r="BL329" s="173" t="str">
        <f t="shared" si="244"/>
        <v>Afectat sau NU?</v>
      </c>
      <c r="BM329" s="166" t="str">
        <f t="shared" si="245"/>
        <v>-</v>
      </c>
      <c r="BN329" s="167" t="str">
        <f t="shared" si="246"/>
        <v>-</v>
      </c>
    </row>
    <row r="330" spans="1:66" ht="128.25" thickBot="1" x14ac:dyDescent="0.3">
      <c r="A330" s="66">
        <f t="shared" si="228"/>
        <v>315</v>
      </c>
      <c r="B330" s="102" t="s">
        <v>124</v>
      </c>
      <c r="C330" s="102" t="s">
        <v>85</v>
      </c>
      <c r="D330" s="598" t="s">
        <v>980</v>
      </c>
      <c r="E330" s="67">
        <v>144483</v>
      </c>
      <c r="F330" s="67" t="s">
        <v>981</v>
      </c>
      <c r="G330" s="67" t="s">
        <v>509</v>
      </c>
      <c r="H330" s="67">
        <v>462643.37</v>
      </c>
      <c r="I330" s="67">
        <v>494023.26</v>
      </c>
      <c r="J330" s="67">
        <v>468618.46</v>
      </c>
      <c r="K330" s="67">
        <v>494023.26</v>
      </c>
      <c r="L330" s="67" t="s">
        <v>124</v>
      </c>
      <c r="M330" s="67" t="s">
        <v>124</v>
      </c>
      <c r="N330" s="67" t="s">
        <v>982</v>
      </c>
      <c r="O330" s="67" t="s">
        <v>981</v>
      </c>
      <c r="P330" s="639" t="s">
        <v>124</v>
      </c>
      <c r="Q330" s="639" t="s">
        <v>124</v>
      </c>
      <c r="R330" s="639" t="s">
        <v>124</v>
      </c>
      <c r="S330" s="639" t="s">
        <v>124</v>
      </c>
      <c r="T330" s="639" t="s">
        <v>124</v>
      </c>
      <c r="U330" s="102" t="s">
        <v>672</v>
      </c>
      <c r="V330" s="193" t="s">
        <v>486</v>
      </c>
      <c r="W330" s="428" t="s">
        <v>1045</v>
      </c>
      <c r="X330" s="213"/>
      <c r="Y330" s="212"/>
      <c r="Z330" s="213"/>
      <c r="AA330" s="212"/>
      <c r="AB330" s="428" t="s">
        <v>511</v>
      </c>
      <c r="AC330" s="428"/>
      <c r="AD330" s="569"/>
      <c r="AE330" s="611"/>
      <c r="AF330" s="445"/>
      <c r="AG330" s="611"/>
      <c r="AH330" s="612"/>
      <c r="AI330" s="613"/>
      <c r="AJ330" s="445"/>
      <c r="AK330" s="611"/>
      <c r="AL330" s="614"/>
      <c r="AM330" s="501"/>
      <c r="AN330" s="390"/>
      <c r="AO330" s="565"/>
      <c r="AP330" s="633" t="s">
        <v>1069</v>
      </c>
      <c r="AQ330" s="116"/>
      <c r="AR330" s="165" t="str">
        <f t="shared" si="229"/>
        <v/>
      </c>
      <c r="AS330" s="166" t="str">
        <f t="shared" si="230"/>
        <v/>
      </c>
      <c r="AT330" s="167" t="str">
        <f t="shared" si="231"/>
        <v/>
      </c>
      <c r="AU330" s="168" t="str">
        <f t="shared" si="232"/>
        <v/>
      </c>
      <c r="AV330" s="166" t="str">
        <f t="shared" si="233"/>
        <v/>
      </c>
      <c r="AW330" s="169" t="str">
        <f t="shared" si="234"/>
        <v/>
      </c>
      <c r="AX330" s="165" t="str">
        <f t="shared" si="235"/>
        <v/>
      </c>
      <c r="AY330" s="166" t="str">
        <f t="shared" si="236"/>
        <v/>
      </c>
      <c r="AZ330" s="167" t="str">
        <f t="shared" si="237"/>
        <v/>
      </c>
      <c r="BA330" s="119"/>
      <c r="BF330" s="173" t="str">
        <f t="shared" si="238"/>
        <v>Afectat sau NU?</v>
      </c>
      <c r="BG330" s="166" t="str">
        <f t="shared" si="239"/>
        <v>-</v>
      </c>
      <c r="BH330" s="167" t="str">
        <f t="shared" si="240"/>
        <v>-</v>
      </c>
      <c r="BI330" s="174" t="str">
        <f t="shared" si="241"/>
        <v>Afectat sau NU?</v>
      </c>
      <c r="BJ330" s="166" t="str">
        <f t="shared" si="242"/>
        <v>-</v>
      </c>
      <c r="BK330" s="169" t="str">
        <f t="shared" si="243"/>
        <v>-</v>
      </c>
      <c r="BL330" s="173" t="str">
        <f t="shared" si="244"/>
        <v>Afectat sau NU?</v>
      </c>
      <c r="BM330" s="166" t="str">
        <f t="shared" si="245"/>
        <v>-</v>
      </c>
      <c r="BN330" s="167" t="str">
        <f t="shared" si="246"/>
        <v>-</v>
      </c>
    </row>
    <row r="331" spans="1:66" ht="128.25" thickBot="1" x14ac:dyDescent="0.3">
      <c r="A331" s="66">
        <f t="shared" si="228"/>
        <v>316</v>
      </c>
      <c r="B331" s="460" t="s">
        <v>124</v>
      </c>
      <c r="C331" s="460" t="s">
        <v>85</v>
      </c>
      <c r="D331" s="599" t="s">
        <v>983</v>
      </c>
      <c r="E331" s="86">
        <v>145364</v>
      </c>
      <c r="F331" s="86" t="s">
        <v>566</v>
      </c>
      <c r="G331" s="86" t="s">
        <v>509</v>
      </c>
      <c r="H331" s="86">
        <v>468618.46</v>
      </c>
      <c r="I331" s="86">
        <v>465243.63</v>
      </c>
      <c r="J331" s="86">
        <v>448491.14</v>
      </c>
      <c r="K331" s="86">
        <v>465243.63</v>
      </c>
      <c r="L331" s="86" t="s">
        <v>124</v>
      </c>
      <c r="M331" s="86" t="s">
        <v>124</v>
      </c>
      <c r="N331" s="86" t="s">
        <v>570</v>
      </c>
      <c r="O331" s="86" t="s">
        <v>566</v>
      </c>
      <c r="P331" s="640" t="s">
        <v>124</v>
      </c>
      <c r="Q331" s="640" t="s">
        <v>124</v>
      </c>
      <c r="R331" s="640" t="s">
        <v>124</v>
      </c>
      <c r="S331" s="640" t="s">
        <v>124</v>
      </c>
      <c r="T331" s="640" t="s">
        <v>124</v>
      </c>
      <c r="U331" s="102" t="s">
        <v>672</v>
      </c>
      <c r="V331" s="577" t="s">
        <v>486</v>
      </c>
      <c r="W331" s="428" t="s">
        <v>1045</v>
      </c>
      <c r="X331" s="213"/>
      <c r="Y331" s="212"/>
      <c r="Z331" s="213"/>
      <c r="AA331" s="212"/>
      <c r="AB331" s="428" t="s">
        <v>511</v>
      </c>
      <c r="AC331" s="428"/>
      <c r="AD331" s="569"/>
      <c r="AE331" s="611"/>
      <c r="AF331" s="445"/>
      <c r="AG331" s="611"/>
      <c r="AH331" s="612"/>
      <c r="AI331" s="613"/>
      <c r="AJ331" s="445"/>
      <c r="AK331" s="611"/>
      <c r="AL331" s="614"/>
      <c r="AM331" s="501"/>
      <c r="AN331" s="390"/>
      <c r="AO331" s="565"/>
      <c r="AP331" s="633" t="s">
        <v>1069</v>
      </c>
      <c r="AQ331" s="116"/>
      <c r="AR331" s="165" t="str">
        <f t="shared" si="229"/>
        <v/>
      </c>
      <c r="AS331" s="166" t="str">
        <f t="shared" si="230"/>
        <v/>
      </c>
      <c r="AT331" s="167" t="str">
        <f t="shared" si="231"/>
        <v/>
      </c>
      <c r="AU331" s="168" t="str">
        <f t="shared" si="232"/>
        <v/>
      </c>
      <c r="AV331" s="166" t="str">
        <f t="shared" si="233"/>
        <v/>
      </c>
      <c r="AW331" s="169" t="str">
        <f t="shared" si="234"/>
        <v/>
      </c>
      <c r="AX331" s="165" t="str">
        <f t="shared" si="235"/>
        <v/>
      </c>
      <c r="AY331" s="166" t="str">
        <f t="shared" si="236"/>
        <v/>
      </c>
      <c r="AZ331" s="167" t="str">
        <f t="shared" si="237"/>
        <v/>
      </c>
      <c r="BA331" s="119"/>
      <c r="BF331" s="173" t="str">
        <f t="shared" si="238"/>
        <v>Afectat sau NU?</v>
      </c>
      <c r="BG331" s="166" t="str">
        <f t="shared" si="239"/>
        <v>-</v>
      </c>
      <c r="BH331" s="167" t="str">
        <f t="shared" si="240"/>
        <v>-</v>
      </c>
      <c r="BI331" s="174" t="str">
        <f t="shared" si="241"/>
        <v>Afectat sau NU?</v>
      </c>
      <c r="BJ331" s="166" t="str">
        <f t="shared" si="242"/>
        <v>-</v>
      </c>
      <c r="BK331" s="169" t="str">
        <f t="shared" si="243"/>
        <v>-</v>
      </c>
      <c r="BL331" s="173" t="str">
        <f t="shared" si="244"/>
        <v>Afectat sau NU?</v>
      </c>
      <c r="BM331" s="166" t="str">
        <f t="shared" si="245"/>
        <v>-</v>
      </c>
      <c r="BN331" s="167" t="str">
        <f t="shared" si="246"/>
        <v>-</v>
      </c>
    </row>
    <row r="332" spans="1:66" ht="141" thickBot="1" x14ac:dyDescent="0.3">
      <c r="A332" s="66">
        <f t="shared" si="228"/>
        <v>317</v>
      </c>
      <c r="B332" s="102" t="s">
        <v>124</v>
      </c>
      <c r="C332" s="102" t="s">
        <v>85</v>
      </c>
      <c r="D332" s="598" t="s">
        <v>984</v>
      </c>
      <c r="E332" s="67">
        <v>41827</v>
      </c>
      <c r="F332" s="67" t="s">
        <v>985</v>
      </c>
      <c r="G332" s="67" t="s">
        <v>98</v>
      </c>
      <c r="H332" s="67">
        <v>448491.14</v>
      </c>
      <c r="I332" s="67">
        <v>481124.46</v>
      </c>
      <c r="J332" s="67">
        <v>510692.04</v>
      </c>
      <c r="K332" s="67">
        <v>481124.46</v>
      </c>
      <c r="L332" s="67" t="s">
        <v>124</v>
      </c>
      <c r="M332" s="67" t="s">
        <v>124</v>
      </c>
      <c r="N332" s="67" t="s">
        <v>986</v>
      </c>
      <c r="O332" s="67" t="s">
        <v>985</v>
      </c>
      <c r="P332" s="639" t="s">
        <v>124</v>
      </c>
      <c r="Q332" s="639" t="s">
        <v>124</v>
      </c>
      <c r="R332" s="639" t="s">
        <v>124</v>
      </c>
      <c r="S332" s="639" t="s">
        <v>124</v>
      </c>
      <c r="T332" s="639" t="s">
        <v>124</v>
      </c>
      <c r="U332" s="127" t="s">
        <v>713</v>
      </c>
      <c r="V332" s="193" t="s">
        <v>415</v>
      </c>
      <c r="W332" s="428" t="s">
        <v>1045</v>
      </c>
      <c r="X332" s="213"/>
      <c r="Y332" s="212"/>
      <c r="Z332" s="213"/>
      <c r="AA332" s="212"/>
      <c r="AB332" s="428" t="s">
        <v>511</v>
      </c>
      <c r="AC332" s="428"/>
      <c r="AD332" s="569"/>
      <c r="AE332" s="611"/>
      <c r="AF332" s="445"/>
      <c r="AG332" s="611"/>
      <c r="AH332" s="612"/>
      <c r="AI332" s="613"/>
      <c r="AJ332" s="445"/>
      <c r="AK332" s="611"/>
      <c r="AL332" s="614"/>
      <c r="AM332" s="501"/>
      <c r="AN332" s="390"/>
      <c r="AO332" s="565"/>
      <c r="AP332" s="633" t="s">
        <v>1069</v>
      </c>
      <c r="AQ332" s="116"/>
      <c r="AR332" s="165" t="str">
        <f t="shared" si="229"/>
        <v/>
      </c>
      <c r="AS332" s="166" t="str">
        <f t="shared" si="230"/>
        <v/>
      </c>
      <c r="AT332" s="167" t="str">
        <f t="shared" si="231"/>
        <v/>
      </c>
      <c r="AU332" s="168" t="str">
        <f t="shared" si="232"/>
        <v/>
      </c>
      <c r="AV332" s="166" t="str">
        <f t="shared" si="233"/>
        <v/>
      </c>
      <c r="AW332" s="169" t="str">
        <f t="shared" si="234"/>
        <v/>
      </c>
      <c r="AX332" s="165" t="str">
        <f t="shared" si="235"/>
        <v/>
      </c>
      <c r="AY332" s="166" t="str">
        <f t="shared" si="236"/>
        <v/>
      </c>
      <c r="AZ332" s="167" t="str">
        <f t="shared" si="237"/>
        <v/>
      </c>
      <c r="BA332" s="119"/>
      <c r="BF332" s="173" t="str">
        <f t="shared" si="238"/>
        <v>Afectat sau NU?</v>
      </c>
      <c r="BG332" s="166" t="str">
        <f t="shared" si="239"/>
        <v>-</v>
      </c>
      <c r="BH332" s="167" t="str">
        <f t="shared" si="240"/>
        <v>-</v>
      </c>
      <c r="BI332" s="174" t="str">
        <f t="shared" si="241"/>
        <v>Afectat sau NU?</v>
      </c>
      <c r="BJ332" s="166" t="str">
        <f t="shared" si="242"/>
        <v>-</v>
      </c>
      <c r="BK332" s="169" t="str">
        <f t="shared" si="243"/>
        <v>-</v>
      </c>
      <c r="BL332" s="173" t="str">
        <f t="shared" si="244"/>
        <v>Afectat sau NU?</v>
      </c>
      <c r="BM332" s="166" t="str">
        <f t="shared" si="245"/>
        <v>-</v>
      </c>
      <c r="BN332" s="167" t="str">
        <f t="shared" si="246"/>
        <v>-</v>
      </c>
    </row>
    <row r="333" spans="1:66" ht="141" thickBot="1" x14ac:dyDescent="0.3">
      <c r="A333" s="66">
        <f t="shared" si="228"/>
        <v>318</v>
      </c>
      <c r="B333" s="460" t="s">
        <v>124</v>
      </c>
      <c r="C333" s="460" t="s">
        <v>85</v>
      </c>
      <c r="D333" s="599" t="s">
        <v>987</v>
      </c>
      <c r="E333" s="86">
        <v>41845</v>
      </c>
      <c r="F333" s="86" t="s">
        <v>988</v>
      </c>
      <c r="G333" s="86" t="s">
        <v>98</v>
      </c>
      <c r="H333" s="86">
        <v>510692.04</v>
      </c>
      <c r="I333" s="86">
        <v>477821.73</v>
      </c>
      <c r="J333" s="86">
        <v>511691.09</v>
      </c>
      <c r="K333" s="86">
        <v>477821.73</v>
      </c>
      <c r="L333" s="86" t="s">
        <v>124</v>
      </c>
      <c r="M333" s="86" t="s">
        <v>124</v>
      </c>
      <c r="N333" s="86" t="s">
        <v>989</v>
      </c>
      <c r="O333" s="86" t="s">
        <v>988</v>
      </c>
      <c r="P333" s="640" t="s">
        <v>124</v>
      </c>
      <c r="Q333" s="640" t="s">
        <v>124</v>
      </c>
      <c r="R333" s="640" t="s">
        <v>124</v>
      </c>
      <c r="S333" s="640" t="s">
        <v>124</v>
      </c>
      <c r="T333" s="640" t="s">
        <v>124</v>
      </c>
      <c r="U333" s="127" t="s">
        <v>713</v>
      </c>
      <c r="V333" s="577" t="s">
        <v>415</v>
      </c>
      <c r="W333" s="428" t="s">
        <v>1045</v>
      </c>
      <c r="X333" s="213"/>
      <c r="Y333" s="212"/>
      <c r="Z333" s="213"/>
      <c r="AA333" s="212"/>
      <c r="AB333" s="428" t="s">
        <v>511</v>
      </c>
      <c r="AC333" s="428"/>
      <c r="AD333" s="569"/>
      <c r="AE333" s="611"/>
      <c r="AF333" s="445"/>
      <c r="AG333" s="611"/>
      <c r="AH333" s="612"/>
      <c r="AI333" s="613"/>
      <c r="AJ333" s="445"/>
      <c r="AK333" s="611"/>
      <c r="AL333" s="614"/>
      <c r="AM333" s="501"/>
      <c r="AN333" s="390"/>
      <c r="AO333" s="565"/>
      <c r="AP333" s="633" t="s">
        <v>1069</v>
      </c>
      <c r="AQ333" s="116"/>
      <c r="AR333" s="165" t="str">
        <f t="shared" si="229"/>
        <v/>
      </c>
      <c r="AS333" s="166" t="str">
        <f t="shared" si="230"/>
        <v/>
      </c>
      <c r="AT333" s="167" t="str">
        <f t="shared" si="231"/>
        <v/>
      </c>
      <c r="AU333" s="168" t="str">
        <f t="shared" si="232"/>
        <v/>
      </c>
      <c r="AV333" s="166" t="str">
        <f t="shared" si="233"/>
        <v/>
      </c>
      <c r="AW333" s="169" t="str">
        <f t="shared" si="234"/>
        <v/>
      </c>
      <c r="AX333" s="165" t="str">
        <f t="shared" si="235"/>
        <v/>
      </c>
      <c r="AY333" s="166" t="str">
        <f t="shared" si="236"/>
        <v/>
      </c>
      <c r="AZ333" s="167" t="str">
        <f t="shared" si="237"/>
        <v/>
      </c>
      <c r="BA333" s="119"/>
      <c r="BF333" s="173" t="str">
        <f t="shared" si="238"/>
        <v>Afectat sau NU?</v>
      </c>
      <c r="BG333" s="166" t="str">
        <f t="shared" si="239"/>
        <v>-</v>
      </c>
      <c r="BH333" s="167" t="str">
        <f t="shared" si="240"/>
        <v>-</v>
      </c>
      <c r="BI333" s="174" t="str">
        <f t="shared" si="241"/>
        <v>Afectat sau NU?</v>
      </c>
      <c r="BJ333" s="166" t="str">
        <f t="shared" si="242"/>
        <v>-</v>
      </c>
      <c r="BK333" s="169" t="str">
        <f t="shared" si="243"/>
        <v>-</v>
      </c>
      <c r="BL333" s="173" t="str">
        <f t="shared" si="244"/>
        <v>Afectat sau NU?</v>
      </c>
      <c r="BM333" s="166" t="str">
        <f t="shared" si="245"/>
        <v>-</v>
      </c>
      <c r="BN333" s="167" t="str">
        <f t="shared" si="246"/>
        <v>-</v>
      </c>
    </row>
    <row r="334" spans="1:66" ht="141" thickBot="1" x14ac:dyDescent="0.3">
      <c r="A334" s="66">
        <f t="shared" si="228"/>
        <v>319</v>
      </c>
      <c r="B334" s="102" t="s">
        <v>124</v>
      </c>
      <c r="C334" s="102" t="s">
        <v>85</v>
      </c>
      <c r="D334" s="598" t="s">
        <v>990</v>
      </c>
      <c r="E334" s="67">
        <v>40866</v>
      </c>
      <c r="F334" s="67" t="s">
        <v>991</v>
      </c>
      <c r="G334" s="67" t="s">
        <v>98</v>
      </c>
      <c r="H334" s="67">
        <v>511691.09</v>
      </c>
      <c r="I334" s="67">
        <v>490171.56</v>
      </c>
      <c r="J334" s="67">
        <v>518740.93</v>
      </c>
      <c r="K334" s="67">
        <v>490171.56</v>
      </c>
      <c r="L334" s="67" t="s">
        <v>124</v>
      </c>
      <c r="M334" s="67" t="s">
        <v>124</v>
      </c>
      <c r="N334" s="67" t="s">
        <v>992</v>
      </c>
      <c r="O334" s="67" t="s">
        <v>991</v>
      </c>
      <c r="P334" s="639" t="s">
        <v>124</v>
      </c>
      <c r="Q334" s="639" t="s">
        <v>124</v>
      </c>
      <c r="R334" s="639" t="s">
        <v>124</v>
      </c>
      <c r="S334" s="639" t="s">
        <v>124</v>
      </c>
      <c r="T334" s="639" t="s">
        <v>124</v>
      </c>
      <c r="U334" s="67" t="s">
        <v>713</v>
      </c>
      <c r="V334" s="193" t="s">
        <v>415</v>
      </c>
      <c r="W334" s="428" t="s">
        <v>1045</v>
      </c>
      <c r="X334" s="213"/>
      <c r="Y334" s="212"/>
      <c r="Z334" s="213"/>
      <c r="AA334" s="212"/>
      <c r="AB334" s="428" t="s">
        <v>511</v>
      </c>
      <c r="AC334" s="428"/>
      <c r="AD334" s="569"/>
      <c r="AE334" s="611"/>
      <c r="AF334" s="445"/>
      <c r="AG334" s="611"/>
      <c r="AH334" s="612"/>
      <c r="AI334" s="613"/>
      <c r="AJ334" s="445"/>
      <c r="AK334" s="611"/>
      <c r="AL334" s="614"/>
      <c r="AM334" s="501"/>
      <c r="AN334" s="390"/>
      <c r="AO334" s="565"/>
      <c r="AP334" s="633" t="s">
        <v>1069</v>
      </c>
      <c r="AQ334" s="116"/>
      <c r="AR334" s="165" t="str">
        <f t="shared" si="229"/>
        <v/>
      </c>
      <c r="AS334" s="166" t="str">
        <f t="shared" si="230"/>
        <v/>
      </c>
      <c r="AT334" s="167" t="str">
        <f t="shared" si="231"/>
        <v/>
      </c>
      <c r="AU334" s="168" t="str">
        <f t="shared" si="232"/>
        <v/>
      </c>
      <c r="AV334" s="166" t="str">
        <f t="shared" si="233"/>
        <v/>
      </c>
      <c r="AW334" s="169" t="str">
        <f t="shared" si="234"/>
        <v/>
      </c>
      <c r="AX334" s="165" t="str">
        <f t="shared" si="235"/>
        <v/>
      </c>
      <c r="AY334" s="166" t="str">
        <f t="shared" si="236"/>
        <v/>
      </c>
      <c r="AZ334" s="167" t="str">
        <f t="shared" si="237"/>
        <v/>
      </c>
      <c r="BA334" s="119"/>
      <c r="BF334" s="173" t="str">
        <f t="shared" si="238"/>
        <v>Afectat sau NU?</v>
      </c>
      <c r="BG334" s="166" t="str">
        <f t="shared" si="239"/>
        <v>-</v>
      </c>
      <c r="BH334" s="167" t="str">
        <f t="shared" si="240"/>
        <v>-</v>
      </c>
      <c r="BI334" s="174" t="str">
        <f t="shared" si="241"/>
        <v>Afectat sau NU?</v>
      </c>
      <c r="BJ334" s="166" t="str">
        <f t="shared" si="242"/>
        <v>-</v>
      </c>
      <c r="BK334" s="169" t="str">
        <f t="shared" si="243"/>
        <v>-</v>
      </c>
      <c r="BL334" s="173" t="str">
        <f t="shared" si="244"/>
        <v>Afectat sau NU?</v>
      </c>
      <c r="BM334" s="166" t="str">
        <f t="shared" si="245"/>
        <v>-</v>
      </c>
      <c r="BN334" s="167" t="str">
        <f t="shared" si="246"/>
        <v>-</v>
      </c>
    </row>
    <row r="335" spans="1:66" ht="141" thickBot="1" x14ac:dyDescent="0.3">
      <c r="A335" s="66">
        <f t="shared" si="228"/>
        <v>320</v>
      </c>
      <c r="B335" s="460" t="s">
        <v>124</v>
      </c>
      <c r="C335" s="460" t="s">
        <v>85</v>
      </c>
      <c r="D335" s="599" t="s">
        <v>993</v>
      </c>
      <c r="E335" s="86">
        <v>144125</v>
      </c>
      <c r="F335" s="86" t="s">
        <v>994</v>
      </c>
      <c r="G335" s="86" t="s">
        <v>509</v>
      </c>
      <c r="H335" s="86">
        <v>518740.93</v>
      </c>
      <c r="I335" s="86">
        <v>509632.4</v>
      </c>
      <c r="J335" s="86">
        <v>438870.47</v>
      </c>
      <c r="K335" s="86">
        <v>509632.4</v>
      </c>
      <c r="L335" s="86" t="s">
        <v>124</v>
      </c>
      <c r="M335" s="86" t="s">
        <v>124</v>
      </c>
      <c r="N335" s="86" t="s">
        <v>995</v>
      </c>
      <c r="O335" s="86" t="s">
        <v>994</v>
      </c>
      <c r="P335" s="640" t="s">
        <v>124</v>
      </c>
      <c r="Q335" s="640" t="s">
        <v>124</v>
      </c>
      <c r="R335" s="640" t="s">
        <v>124</v>
      </c>
      <c r="S335" s="640" t="s">
        <v>124</v>
      </c>
      <c r="T335" s="640" t="s">
        <v>124</v>
      </c>
      <c r="U335" s="440" t="s">
        <v>685</v>
      </c>
      <c r="V335" s="193" t="s">
        <v>486</v>
      </c>
      <c r="W335" s="428" t="s">
        <v>1042</v>
      </c>
      <c r="X335" s="213"/>
      <c r="Y335" s="212"/>
      <c r="Z335" s="213"/>
      <c r="AA335" s="212"/>
      <c r="AB335" s="428" t="s">
        <v>511</v>
      </c>
      <c r="AC335" s="428"/>
      <c r="AD335" s="569"/>
      <c r="AE335" s="611"/>
      <c r="AF335" s="445"/>
      <c r="AG335" s="611"/>
      <c r="AH335" s="612"/>
      <c r="AI335" s="613"/>
      <c r="AJ335" s="445"/>
      <c r="AK335" s="611"/>
      <c r="AL335" s="614"/>
      <c r="AM335" s="501"/>
      <c r="AN335" s="390"/>
      <c r="AO335" s="565"/>
      <c r="AP335" s="633" t="s">
        <v>1069</v>
      </c>
      <c r="AQ335" s="116"/>
      <c r="AR335" s="165" t="str">
        <f t="shared" si="229"/>
        <v/>
      </c>
      <c r="AS335" s="166" t="str">
        <f t="shared" si="230"/>
        <v/>
      </c>
      <c r="AT335" s="167" t="str">
        <f t="shared" si="231"/>
        <v/>
      </c>
      <c r="AU335" s="168" t="str">
        <f t="shared" si="232"/>
        <v/>
      </c>
      <c r="AV335" s="166" t="str">
        <f t="shared" si="233"/>
        <v/>
      </c>
      <c r="AW335" s="169" t="str">
        <f t="shared" si="234"/>
        <v/>
      </c>
      <c r="AX335" s="165" t="str">
        <f t="shared" si="235"/>
        <v/>
      </c>
      <c r="AY335" s="166" t="str">
        <f t="shared" si="236"/>
        <v/>
      </c>
      <c r="AZ335" s="167" t="str">
        <f t="shared" si="237"/>
        <v/>
      </c>
      <c r="BA335" s="119"/>
      <c r="BF335" s="173" t="str">
        <f t="shared" si="238"/>
        <v>Afectat sau NU?</v>
      </c>
      <c r="BG335" s="166" t="str">
        <f t="shared" si="239"/>
        <v>-</v>
      </c>
      <c r="BH335" s="167" t="str">
        <f t="shared" si="240"/>
        <v>-</v>
      </c>
      <c r="BI335" s="174" t="str">
        <f t="shared" si="241"/>
        <v>Afectat sau NU?</v>
      </c>
      <c r="BJ335" s="166" t="str">
        <f t="shared" si="242"/>
        <v>-</v>
      </c>
      <c r="BK335" s="169" t="str">
        <f t="shared" si="243"/>
        <v>-</v>
      </c>
      <c r="BL335" s="173" t="str">
        <f t="shared" si="244"/>
        <v>Afectat sau NU?</v>
      </c>
      <c r="BM335" s="166" t="str">
        <f t="shared" si="245"/>
        <v>-</v>
      </c>
      <c r="BN335" s="167" t="str">
        <f t="shared" si="246"/>
        <v>-</v>
      </c>
    </row>
    <row r="336" spans="1:66" ht="141" thickBot="1" x14ac:dyDescent="0.3">
      <c r="A336" s="66">
        <f t="shared" si="228"/>
        <v>321</v>
      </c>
      <c r="B336" s="102" t="s">
        <v>124</v>
      </c>
      <c r="C336" s="102" t="s">
        <v>85</v>
      </c>
      <c r="D336" s="598" t="s">
        <v>996</v>
      </c>
      <c r="E336" s="67">
        <v>145426</v>
      </c>
      <c r="F336" s="67" t="s">
        <v>997</v>
      </c>
      <c r="G336" s="67" t="s">
        <v>509</v>
      </c>
      <c r="H336" s="67">
        <v>438870.47</v>
      </c>
      <c r="I336" s="67">
        <v>476031.58</v>
      </c>
      <c r="J336" s="67">
        <v>444859.01</v>
      </c>
      <c r="K336" s="67">
        <v>476031.58</v>
      </c>
      <c r="L336" s="67" t="s">
        <v>124</v>
      </c>
      <c r="M336" s="67" t="s">
        <v>124</v>
      </c>
      <c r="N336" s="67" t="s">
        <v>998</v>
      </c>
      <c r="O336" s="67" t="s">
        <v>997</v>
      </c>
      <c r="P336" s="639" t="s">
        <v>124</v>
      </c>
      <c r="Q336" s="639" t="s">
        <v>124</v>
      </c>
      <c r="R336" s="639" t="s">
        <v>124</v>
      </c>
      <c r="S336" s="639" t="s">
        <v>124</v>
      </c>
      <c r="T336" s="639" t="s">
        <v>124</v>
      </c>
      <c r="U336" s="440" t="s">
        <v>685</v>
      </c>
      <c r="V336" s="193" t="s">
        <v>486</v>
      </c>
      <c r="W336" s="428" t="s">
        <v>1042</v>
      </c>
      <c r="X336" s="213"/>
      <c r="Y336" s="212"/>
      <c r="Z336" s="213"/>
      <c r="AA336" s="212"/>
      <c r="AB336" s="428" t="s">
        <v>511</v>
      </c>
      <c r="AC336" s="428"/>
      <c r="AD336" s="569"/>
      <c r="AE336" s="611"/>
      <c r="AF336" s="445"/>
      <c r="AG336" s="611"/>
      <c r="AH336" s="612"/>
      <c r="AI336" s="613"/>
      <c r="AJ336" s="445"/>
      <c r="AK336" s="611"/>
      <c r="AL336" s="614"/>
      <c r="AM336" s="501"/>
      <c r="AN336" s="390"/>
      <c r="AO336" s="565"/>
      <c r="AP336" s="633" t="s">
        <v>1069</v>
      </c>
      <c r="AQ336" s="116"/>
      <c r="AR336" s="165" t="str">
        <f t="shared" si="229"/>
        <v/>
      </c>
      <c r="AS336" s="166" t="str">
        <f t="shared" si="230"/>
        <v/>
      </c>
      <c r="AT336" s="167" t="str">
        <f t="shared" si="231"/>
        <v/>
      </c>
      <c r="AU336" s="168" t="str">
        <f t="shared" si="232"/>
        <v/>
      </c>
      <c r="AV336" s="166" t="str">
        <f t="shared" si="233"/>
        <v/>
      </c>
      <c r="AW336" s="169" t="str">
        <f t="shared" si="234"/>
        <v/>
      </c>
      <c r="AX336" s="165" t="str">
        <f t="shared" si="235"/>
        <v/>
      </c>
      <c r="AY336" s="166" t="str">
        <f t="shared" si="236"/>
        <v/>
      </c>
      <c r="AZ336" s="167" t="str">
        <f t="shared" si="237"/>
        <v/>
      </c>
      <c r="BA336" s="119"/>
      <c r="BF336" s="173" t="str">
        <f t="shared" si="238"/>
        <v>Afectat sau NU?</v>
      </c>
      <c r="BG336" s="166" t="str">
        <f t="shared" si="239"/>
        <v>-</v>
      </c>
      <c r="BH336" s="167" t="str">
        <f t="shared" si="240"/>
        <v>-</v>
      </c>
      <c r="BI336" s="174" t="str">
        <f t="shared" si="241"/>
        <v>Afectat sau NU?</v>
      </c>
      <c r="BJ336" s="166" t="str">
        <f t="shared" si="242"/>
        <v>-</v>
      </c>
      <c r="BK336" s="169" t="str">
        <f t="shared" si="243"/>
        <v>-</v>
      </c>
      <c r="BL336" s="173" t="str">
        <f t="shared" si="244"/>
        <v>Afectat sau NU?</v>
      </c>
      <c r="BM336" s="166" t="str">
        <f t="shared" si="245"/>
        <v>-</v>
      </c>
      <c r="BN336" s="167" t="str">
        <f t="shared" si="246"/>
        <v>-</v>
      </c>
    </row>
    <row r="337" spans="1:66" ht="141" thickBot="1" x14ac:dyDescent="0.3">
      <c r="A337" s="66">
        <f t="shared" si="228"/>
        <v>322</v>
      </c>
      <c r="B337" s="460" t="s">
        <v>124</v>
      </c>
      <c r="C337" s="460" t="s">
        <v>85</v>
      </c>
      <c r="D337" s="599" t="s">
        <v>999</v>
      </c>
      <c r="E337" s="86">
        <v>145890</v>
      </c>
      <c r="F337" s="86" t="s">
        <v>1000</v>
      </c>
      <c r="G337" s="86" t="s">
        <v>509</v>
      </c>
      <c r="H337" s="86">
        <v>444859.01</v>
      </c>
      <c r="I337" s="86">
        <v>477022.66</v>
      </c>
      <c r="J337" s="86">
        <v>446773.01</v>
      </c>
      <c r="K337" s="86">
        <v>477022.66</v>
      </c>
      <c r="L337" s="86" t="s">
        <v>124</v>
      </c>
      <c r="M337" s="86" t="s">
        <v>124</v>
      </c>
      <c r="N337" s="86" t="s">
        <v>1001</v>
      </c>
      <c r="O337" s="86" t="s">
        <v>1002</v>
      </c>
      <c r="P337" s="640" t="s">
        <v>124</v>
      </c>
      <c r="Q337" s="640" t="s">
        <v>124</v>
      </c>
      <c r="R337" s="640" t="s">
        <v>124</v>
      </c>
      <c r="S337" s="640" t="s">
        <v>124</v>
      </c>
      <c r="T337" s="640" t="s">
        <v>124</v>
      </c>
      <c r="U337" s="440" t="s">
        <v>685</v>
      </c>
      <c r="V337" s="193" t="s">
        <v>486</v>
      </c>
      <c r="W337" s="428" t="s">
        <v>1042</v>
      </c>
      <c r="X337" s="213"/>
      <c r="Y337" s="212"/>
      <c r="Z337" s="213"/>
      <c r="AA337" s="212"/>
      <c r="AB337" s="428" t="s">
        <v>511</v>
      </c>
      <c r="AC337" s="428"/>
      <c r="AD337" s="569"/>
      <c r="AE337" s="611"/>
      <c r="AF337" s="445"/>
      <c r="AG337" s="611"/>
      <c r="AH337" s="612"/>
      <c r="AI337" s="613"/>
      <c r="AJ337" s="445"/>
      <c r="AK337" s="611"/>
      <c r="AL337" s="614"/>
      <c r="AM337" s="501"/>
      <c r="AN337" s="390"/>
      <c r="AO337" s="565"/>
      <c r="AP337" s="633" t="s">
        <v>1069</v>
      </c>
      <c r="AQ337" s="116"/>
      <c r="AR337" s="165" t="str">
        <f t="shared" si="229"/>
        <v/>
      </c>
      <c r="AS337" s="166" t="str">
        <f t="shared" si="230"/>
        <v/>
      </c>
      <c r="AT337" s="167" t="str">
        <f t="shared" si="231"/>
        <v/>
      </c>
      <c r="AU337" s="168" t="str">
        <f t="shared" si="232"/>
        <v/>
      </c>
      <c r="AV337" s="166" t="str">
        <f t="shared" si="233"/>
        <v/>
      </c>
      <c r="AW337" s="169" t="str">
        <f t="shared" si="234"/>
        <v/>
      </c>
      <c r="AX337" s="165" t="str">
        <f t="shared" si="235"/>
        <v/>
      </c>
      <c r="AY337" s="166" t="str">
        <f t="shared" si="236"/>
        <v/>
      </c>
      <c r="AZ337" s="167" t="str">
        <f t="shared" si="237"/>
        <v/>
      </c>
      <c r="BA337" s="119"/>
      <c r="BF337" s="173" t="str">
        <f t="shared" si="238"/>
        <v>Afectat sau NU?</v>
      </c>
      <c r="BG337" s="166" t="str">
        <f t="shared" si="239"/>
        <v>-</v>
      </c>
      <c r="BH337" s="167" t="str">
        <f t="shared" si="240"/>
        <v>-</v>
      </c>
      <c r="BI337" s="174" t="str">
        <f t="shared" si="241"/>
        <v>Afectat sau NU?</v>
      </c>
      <c r="BJ337" s="166" t="str">
        <f t="shared" si="242"/>
        <v>-</v>
      </c>
      <c r="BK337" s="169" t="str">
        <f t="shared" si="243"/>
        <v>-</v>
      </c>
      <c r="BL337" s="173" t="str">
        <f t="shared" si="244"/>
        <v>Afectat sau NU?</v>
      </c>
      <c r="BM337" s="166" t="str">
        <f t="shared" si="245"/>
        <v>-</v>
      </c>
      <c r="BN337" s="167" t="str">
        <f t="shared" si="246"/>
        <v>-</v>
      </c>
    </row>
    <row r="338" spans="1:66" ht="141" thickBot="1" x14ac:dyDescent="0.3">
      <c r="A338" s="66">
        <f t="shared" si="228"/>
        <v>323</v>
      </c>
      <c r="B338" s="102" t="s">
        <v>124</v>
      </c>
      <c r="C338" s="102" t="s">
        <v>85</v>
      </c>
      <c r="D338" s="598" t="s">
        <v>1003</v>
      </c>
      <c r="E338" s="67">
        <v>144107</v>
      </c>
      <c r="F338" s="67" t="s">
        <v>617</v>
      </c>
      <c r="G338" s="67" t="s">
        <v>509</v>
      </c>
      <c r="H338" s="67">
        <v>446773.01</v>
      </c>
      <c r="I338" s="67">
        <v>473781.85</v>
      </c>
      <c r="J338" s="67">
        <v>452372.31</v>
      </c>
      <c r="K338" s="67">
        <v>473781.85</v>
      </c>
      <c r="L338" s="67" t="s">
        <v>124</v>
      </c>
      <c r="M338" s="67" t="s">
        <v>124</v>
      </c>
      <c r="N338" s="67" t="s">
        <v>618</v>
      </c>
      <c r="O338" s="67" t="s">
        <v>617</v>
      </c>
      <c r="P338" s="639" t="s">
        <v>124</v>
      </c>
      <c r="Q338" s="639" t="s">
        <v>124</v>
      </c>
      <c r="R338" s="639" t="s">
        <v>124</v>
      </c>
      <c r="S338" s="639" t="s">
        <v>124</v>
      </c>
      <c r="T338" s="639" t="s">
        <v>124</v>
      </c>
      <c r="U338" s="440" t="s">
        <v>685</v>
      </c>
      <c r="V338" s="193" t="s">
        <v>486</v>
      </c>
      <c r="W338" s="428" t="s">
        <v>1042</v>
      </c>
      <c r="X338" s="213"/>
      <c r="Y338" s="212"/>
      <c r="Z338" s="213"/>
      <c r="AA338" s="212"/>
      <c r="AB338" s="428" t="s">
        <v>511</v>
      </c>
      <c r="AC338" s="428"/>
      <c r="AD338" s="569"/>
      <c r="AE338" s="611"/>
      <c r="AF338" s="445"/>
      <c r="AG338" s="611"/>
      <c r="AH338" s="612"/>
      <c r="AI338" s="613"/>
      <c r="AJ338" s="445"/>
      <c r="AK338" s="611"/>
      <c r="AL338" s="614"/>
      <c r="AM338" s="501"/>
      <c r="AN338" s="390"/>
      <c r="AO338" s="565"/>
      <c r="AP338" s="633" t="s">
        <v>1069</v>
      </c>
      <c r="AQ338" s="116"/>
      <c r="AR338" s="165" t="str">
        <f t="shared" si="229"/>
        <v/>
      </c>
      <c r="AS338" s="166" t="str">
        <f t="shared" si="230"/>
        <v/>
      </c>
      <c r="AT338" s="167" t="str">
        <f t="shared" si="231"/>
        <v/>
      </c>
      <c r="AU338" s="168" t="str">
        <f t="shared" si="232"/>
        <v/>
      </c>
      <c r="AV338" s="166" t="str">
        <f t="shared" si="233"/>
        <v/>
      </c>
      <c r="AW338" s="169" t="str">
        <f t="shared" si="234"/>
        <v/>
      </c>
      <c r="AX338" s="165" t="str">
        <f t="shared" si="235"/>
        <v/>
      </c>
      <c r="AY338" s="166" t="str">
        <f t="shared" si="236"/>
        <v/>
      </c>
      <c r="AZ338" s="167" t="str">
        <f t="shared" si="237"/>
        <v/>
      </c>
      <c r="BA338" s="119"/>
      <c r="BF338" s="173" t="str">
        <f t="shared" si="238"/>
        <v>Afectat sau NU?</v>
      </c>
      <c r="BG338" s="166" t="str">
        <f t="shared" si="239"/>
        <v>-</v>
      </c>
      <c r="BH338" s="167" t="str">
        <f t="shared" si="240"/>
        <v>-</v>
      </c>
      <c r="BI338" s="174" t="str">
        <f t="shared" si="241"/>
        <v>Afectat sau NU?</v>
      </c>
      <c r="BJ338" s="166" t="str">
        <f t="shared" si="242"/>
        <v>-</v>
      </c>
      <c r="BK338" s="169" t="str">
        <f t="shared" si="243"/>
        <v>-</v>
      </c>
      <c r="BL338" s="173" t="str">
        <f t="shared" si="244"/>
        <v>Afectat sau NU?</v>
      </c>
      <c r="BM338" s="166" t="str">
        <f t="shared" si="245"/>
        <v>-</v>
      </c>
      <c r="BN338" s="167" t="str">
        <f t="shared" si="246"/>
        <v>-</v>
      </c>
    </row>
    <row r="339" spans="1:66" ht="141" thickBot="1" x14ac:dyDescent="0.3">
      <c r="A339" s="66">
        <f t="shared" si="228"/>
        <v>324</v>
      </c>
      <c r="B339" s="434" t="s">
        <v>124</v>
      </c>
      <c r="C339" s="434" t="s">
        <v>85</v>
      </c>
      <c r="D339" s="589" t="s">
        <v>1004</v>
      </c>
      <c r="E339" s="84">
        <v>3967</v>
      </c>
      <c r="F339" s="84" t="s">
        <v>1005</v>
      </c>
      <c r="G339" s="84" t="s">
        <v>597</v>
      </c>
      <c r="H339" s="84">
        <v>408889.15</v>
      </c>
      <c r="I339" s="84">
        <v>527351.85</v>
      </c>
      <c r="J339" s="84">
        <v>437239.84</v>
      </c>
      <c r="K339" s="84">
        <v>527351.85</v>
      </c>
      <c r="L339" s="84" t="s">
        <v>124</v>
      </c>
      <c r="M339" s="84" t="s">
        <v>124</v>
      </c>
      <c r="N339" s="84" t="s">
        <v>1006</v>
      </c>
      <c r="O339" s="84" t="s">
        <v>1005</v>
      </c>
      <c r="P339" s="641" t="s">
        <v>124</v>
      </c>
      <c r="Q339" s="641" t="s">
        <v>124</v>
      </c>
      <c r="R339" s="641" t="s">
        <v>124</v>
      </c>
      <c r="S339" s="641" t="s">
        <v>124</v>
      </c>
      <c r="T339" s="641" t="s">
        <v>124</v>
      </c>
      <c r="U339" s="440" t="s">
        <v>685</v>
      </c>
      <c r="V339" s="193" t="s">
        <v>486</v>
      </c>
      <c r="W339" s="428" t="s">
        <v>1042</v>
      </c>
      <c r="X339" s="213"/>
      <c r="Y339" s="212"/>
      <c r="Z339" s="213"/>
      <c r="AA339" s="212"/>
      <c r="AB339" s="428" t="s">
        <v>511</v>
      </c>
      <c r="AC339" s="428"/>
      <c r="AD339" s="569"/>
      <c r="AE339" s="611"/>
      <c r="AF339" s="445"/>
      <c r="AG339" s="611"/>
      <c r="AH339" s="612"/>
      <c r="AI339" s="613"/>
      <c r="AJ339" s="445"/>
      <c r="AK339" s="611"/>
      <c r="AL339" s="614"/>
      <c r="AM339" s="501"/>
      <c r="AN339" s="390"/>
      <c r="AO339" s="565"/>
      <c r="AP339" s="633" t="s">
        <v>1069</v>
      </c>
      <c r="AQ339" s="116"/>
      <c r="AR339" s="165" t="str">
        <f t="shared" si="229"/>
        <v/>
      </c>
      <c r="AS339" s="166" t="str">
        <f t="shared" si="230"/>
        <v/>
      </c>
      <c r="AT339" s="167" t="str">
        <f t="shared" si="231"/>
        <v/>
      </c>
      <c r="AU339" s="168" t="str">
        <f t="shared" si="232"/>
        <v/>
      </c>
      <c r="AV339" s="166" t="str">
        <f t="shared" si="233"/>
        <v/>
      </c>
      <c r="AW339" s="169" t="str">
        <f t="shared" si="234"/>
        <v/>
      </c>
      <c r="AX339" s="165" t="str">
        <f t="shared" si="235"/>
        <v/>
      </c>
      <c r="AY339" s="166" t="str">
        <f t="shared" si="236"/>
        <v/>
      </c>
      <c r="AZ339" s="167" t="str">
        <f t="shared" si="237"/>
        <v/>
      </c>
      <c r="BA339" s="119"/>
      <c r="BF339" s="173" t="str">
        <f t="shared" si="238"/>
        <v>Afectat sau NU?</v>
      </c>
      <c r="BG339" s="166" t="str">
        <f t="shared" si="239"/>
        <v>-</v>
      </c>
      <c r="BH339" s="167" t="str">
        <f t="shared" si="240"/>
        <v>-</v>
      </c>
      <c r="BI339" s="174" t="str">
        <f t="shared" si="241"/>
        <v>Afectat sau NU?</v>
      </c>
      <c r="BJ339" s="166" t="str">
        <f t="shared" si="242"/>
        <v>-</v>
      </c>
      <c r="BK339" s="169" t="str">
        <f t="shared" si="243"/>
        <v>-</v>
      </c>
      <c r="BL339" s="173" t="str">
        <f t="shared" si="244"/>
        <v>Afectat sau NU?</v>
      </c>
      <c r="BM339" s="166" t="str">
        <f t="shared" si="245"/>
        <v>-</v>
      </c>
      <c r="BN339" s="167" t="str">
        <f t="shared" si="246"/>
        <v>-</v>
      </c>
    </row>
    <row r="340" spans="1:66" ht="141" thickBot="1" x14ac:dyDescent="0.3">
      <c r="A340" s="66">
        <f t="shared" si="228"/>
        <v>325</v>
      </c>
      <c r="B340" s="434" t="s">
        <v>124</v>
      </c>
      <c r="C340" s="434" t="s">
        <v>85</v>
      </c>
      <c r="D340" s="589" t="s">
        <v>1007</v>
      </c>
      <c r="E340" s="84">
        <v>126237</v>
      </c>
      <c r="F340" s="84" t="s">
        <v>1008</v>
      </c>
      <c r="G340" s="84" t="s">
        <v>330</v>
      </c>
      <c r="H340" s="84">
        <v>476388.99</v>
      </c>
      <c r="I340" s="84">
        <v>345686.93</v>
      </c>
      <c r="J340" s="84">
        <v>475965.73</v>
      </c>
      <c r="K340" s="84">
        <v>349952.63</v>
      </c>
      <c r="L340" s="84" t="s">
        <v>124</v>
      </c>
      <c r="M340" s="84" t="s">
        <v>124</v>
      </c>
      <c r="N340" s="84" t="s">
        <v>1009</v>
      </c>
      <c r="O340" s="84" t="s">
        <v>1008</v>
      </c>
      <c r="P340" s="641" t="s">
        <v>124</v>
      </c>
      <c r="Q340" s="641" t="s">
        <v>124</v>
      </c>
      <c r="R340" s="641" t="s">
        <v>124</v>
      </c>
      <c r="S340" s="641" t="s">
        <v>124</v>
      </c>
      <c r="T340" s="641" t="s">
        <v>124</v>
      </c>
      <c r="U340" s="127" t="s">
        <v>1078</v>
      </c>
      <c r="V340" s="193" t="s">
        <v>415</v>
      </c>
      <c r="W340" s="428" t="s">
        <v>106</v>
      </c>
      <c r="X340" s="213"/>
      <c r="Y340" s="212"/>
      <c r="Z340" s="213"/>
      <c r="AA340" s="212"/>
      <c r="AB340" s="428" t="s">
        <v>96</v>
      </c>
      <c r="AC340" s="428"/>
      <c r="AD340" s="569"/>
      <c r="AE340" s="611"/>
      <c r="AF340" s="445"/>
      <c r="AG340" s="611"/>
      <c r="AH340" s="612"/>
      <c r="AI340" s="613"/>
      <c r="AJ340" s="445"/>
      <c r="AK340" s="611"/>
      <c r="AL340" s="614"/>
      <c r="AM340" s="501"/>
      <c r="AN340" s="390"/>
      <c r="AO340" s="565"/>
      <c r="AP340" s="633" t="s">
        <v>1071</v>
      </c>
      <c r="AQ340" s="116"/>
      <c r="AR340" s="165" t="str">
        <f t="shared" si="229"/>
        <v/>
      </c>
      <c r="AS340" s="166" t="str">
        <f t="shared" si="230"/>
        <v/>
      </c>
      <c r="AT340" s="167" t="str">
        <f t="shared" si="231"/>
        <v/>
      </c>
      <c r="AU340" s="168" t="str">
        <f t="shared" si="232"/>
        <v/>
      </c>
      <c r="AV340" s="166" t="str">
        <f t="shared" si="233"/>
        <v/>
      </c>
      <c r="AW340" s="169" t="str">
        <f t="shared" si="234"/>
        <v/>
      </c>
      <c r="AX340" s="165" t="str">
        <f t="shared" si="235"/>
        <v/>
      </c>
      <c r="AY340" s="166" t="str">
        <f t="shared" si="236"/>
        <v/>
      </c>
      <c r="AZ340" s="167" t="str">
        <f t="shared" si="237"/>
        <v/>
      </c>
      <c r="BA340" s="119"/>
      <c r="BF340" s="173" t="str">
        <f t="shared" si="238"/>
        <v>Afectat sau NU?</v>
      </c>
      <c r="BG340" s="166" t="str">
        <f t="shared" si="239"/>
        <v>-</v>
      </c>
      <c r="BH340" s="167" t="str">
        <f t="shared" si="240"/>
        <v>-</v>
      </c>
      <c r="BI340" s="174" t="str">
        <f t="shared" si="241"/>
        <v>Afectat sau NU?</v>
      </c>
      <c r="BJ340" s="166" t="str">
        <f t="shared" si="242"/>
        <v>-</v>
      </c>
      <c r="BK340" s="169" t="str">
        <f t="shared" si="243"/>
        <v>-</v>
      </c>
      <c r="BL340" s="173" t="str">
        <f t="shared" si="244"/>
        <v>Afectat sau NU?</v>
      </c>
      <c r="BM340" s="166" t="str">
        <f t="shared" si="245"/>
        <v>-</v>
      </c>
      <c r="BN340" s="167" t="str">
        <f t="shared" si="246"/>
        <v>-</v>
      </c>
    </row>
    <row r="341" spans="1:66" ht="140.25" x14ac:dyDescent="0.25">
      <c r="A341" s="134">
        <f t="shared" si="228"/>
        <v>326</v>
      </c>
      <c r="B341" s="440" t="s">
        <v>124</v>
      </c>
      <c r="C341" s="440" t="s">
        <v>85</v>
      </c>
      <c r="D341" s="586" t="s">
        <v>1010</v>
      </c>
      <c r="E341" s="127">
        <v>126512</v>
      </c>
      <c r="F341" s="127" t="s">
        <v>1011</v>
      </c>
      <c r="G341" s="127" t="s">
        <v>330</v>
      </c>
      <c r="H341" s="127">
        <v>448120.63</v>
      </c>
      <c r="I341" s="127">
        <v>350714.04</v>
      </c>
      <c r="J341" s="127">
        <v>449921.98</v>
      </c>
      <c r="K341" s="127">
        <v>353873.26</v>
      </c>
      <c r="L341" s="127" t="s">
        <v>124</v>
      </c>
      <c r="M341" s="127" t="s">
        <v>124</v>
      </c>
      <c r="N341" s="127" t="s">
        <v>1012</v>
      </c>
      <c r="O341" s="127" t="s">
        <v>1011</v>
      </c>
      <c r="P341" s="636" t="s">
        <v>124</v>
      </c>
      <c r="Q341" s="636" t="s">
        <v>124</v>
      </c>
      <c r="R341" s="636" t="s">
        <v>124</v>
      </c>
      <c r="S341" s="636" t="s">
        <v>124</v>
      </c>
      <c r="T341" s="636" t="s">
        <v>124</v>
      </c>
      <c r="U341" s="127" t="s">
        <v>1078</v>
      </c>
      <c r="V341" s="191" t="s">
        <v>415</v>
      </c>
      <c r="W341" s="427" t="s">
        <v>106</v>
      </c>
      <c r="X341" s="197"/>
      <c r="Y341" s="196"/>
      <c r="Z341" s="197"/>
      <c r="AA341" s="196"/>
      <c r="AB341" s="427" t="s">
        <v>96</v>
      </c>
      <c r="AC341" s="427"/>
      <c r="AD341" s="567"/>
      <c r="AE341" s="621"/>
      <c r="AF341" s="443"/>
      <c r="AG341" s="621"/>
      <c r="AH341" s="486"/>
      <c r="AI341" s="477"/>
      <c r="AJ341" s="443"/>
      <c r="AK341" s="621"/>
      <c r="AL341" s="496"/>
      <c r="AM341" s="286"/>
      <c r="AN341" s="281"/>
      <c r="AO341" s="622"/>
      <c r="AP341" s="560" t="s">
        <v>1071</v>
      </c>
      <c r="AQ341" s="116"/>
      <c r="AR341" s="160" t="str">
        <f t="shared" si="229"/>
        <v/>
      </c>
      <c r="AS341" s="161" t="str">
        <f t="shared" si="230"/>
        <v/>
      </c>
      <c r="AT341" s="162" t="str">
        <f t="shared" si="231"/>
        <v/>
      </c>
      <c r="AU341" s="163" t="str">
        <f t="shared" si="232"/>
        <v/>
      </c>
      <c r="AV341" s="161" t="str">
        <f t="shared" si="233"/>
        <v/>
      </c>
      <c r="AW341" s="164" t="str">
        <f t="shared" si="234"/>
        <v/>
      </c>
      <c r="AX341" s="160" t="str">
        <f t="shared" si="235"/>
        <v/>
      </c>
      <c r="AY341" s="161" t="str">
        <f t="shared" si="236"/>
        <v/>
      </c>
      <c r="AZ341" s="162" t="str">
        <f t="shared" si="237"/>
        <v/>
      </c>
      <c r="BA341" s="119"/>
      <c r="BF341" s="172" t="str">
        <f t="shared" si="238"/>
        <v>Afectat sau NU?</v>
      </c>
      <c r="BG341" s="161" t="str">
        <f t="shared" si="239"/>
        <v>-</v>
      </c>
      <c r="BH341" s="162" t="str">
        <f t="shared" si="240"/>
        <v>-</v>
      </c>
      <c r="BI341" s="677" t="str">
        <f t="shared" si="241"/>
        <v>Afectat sau NU?</v>
      </c>
      <c r="BJ341" s="161" t="str">
        <f t="shared" si="242"/>
        <v>-</v>
      </c>
      <c r="BK341" s="164" t="str">
        <f t="shared" si="243"/>
        <v>-</v>
      </c>
      <c r="BL341" s="172" t="str">
        <f t="shared" si="244"/>
        <v>Afectat sau NU?</v>
      </c>
      <c r="BM341" s="161" t="str">
        <f t="shared" si="245"/>
        <v>-</v>
      </c>
      <c r="BN341" s="162" t="str">
        <f t="shared" si="246"/>
        <v>-</v>
      </c>
    </row>
    <row r="342" spans="1:66" ht="39" thickBot="1" x14ac:dyDescent="0.3">
      <c r="A342" s="303">
        <f t="shared" si="228"/>
        <v>327</v>
      </c>
      <c r="B342" s="460" t="s">
        <v>124</v>
      </c>
      <c r="C342" s="460" t="s">
        <v>85</v>
      </c>
      <c r="D342" s="599" t="s">
        <v>1010</v>
      </c>
      <c r="E342" s="86">
        <v>167990</v>
      </c>
      <c r="F342" s="86" t="s">
        <v>1011</v>
      </c>
      <c r="G342" s="86" t="s">
        <v>330</v>
      </c>
      <c r="H342" s="86">
        <v>448120.63</v>
      </c>
      <c r="I342" s="86">
        <v>350714.04</v>
      </c>
      <c r="J342" s="86">
        <v>449921.98</v>
      </c>
      <c r="K342" s="86">
        <v>353873.26</v>
      </c>
      <c r="L342" s="86" t="s">
        <v>124</v>
      </c>
      <c r="M342" s="86" t="s">
        <v>124</v>
      </c>
      <c r="N342" s="86" t="s">
        <v>1013</v>
      </c>
      <c r="O342" s="86" t="s">
        <v>1014</v>
      </c>
      <c r="P342" s="640" t="s">
        <v>124</v>
      </c>
      <c r="Q342" s="640" t="s">
        <v>124</v>
      </c>
      <c r="R342" s="640" t="s">
        <v>124</v>
      </c>
      <c r="S342" s="640" t="s">
        <v>124</v>
      </c>
      <c r="T342" s="640" t="s">
        <v>124</v>
      </c>
      <c r="U342" s="148" t="s">
        <v>1079</v>
      </c>
      <c r="V342" s="577" t="s">
        <v>466</v>
      </c>
      <c r="W342" s="642" t="s">
        <v>106</v>
      </c>
      <c r="X342" s="313"/>
      <c r="Y342" s="312"/>
      <c r="Z342" s="313"/>
      <c r="AA342" s="312"/>
      <c r="AB342" s="642" t="s">
        <v>96</v>
      </c>
      <c r="AC342" s="642"/>
      <c r="AD342" s="643"/>
      <c r="AE342" s="615"/>
      <c r="AF342" s="438"/>
      <c r="AG342" s="615"/>
      <c r="AH342" s="616"/>
      <c r="AI342" s="617"/>
      <c r="AJ342" s="438"/>
      <c r="AK342" s="615"/>
      <c r="AL342" s="618"/>
      <c r="AM342" s="321"/>
      <c r="AN342" s="619"/>
      <c r="AO342" s="620"/>
      <c r="AP342" s="559" t="s">
        <v>1071</v>
      </c>
      <c r="AQ342" s="116"/>
      <c r="AR342" s="165" t="str">
        <f t="shared" si="229"/>
        <v/>
      </c>
      <c r="AS342" s="166" t="str">
        <f t="shared" si="230"/>
        <v/>
      </c>
      <c r="AT342" s="167" t="str">
        <f t="shared" si="231"/>
        <v/>
      </c>
      <c r="AU342" s="168" t="str">
        <f t="shared" si="232"/>
        <v/>
      </c>
      <c r="AV342" s="166" t="str">
        <f t="shared" si="233"/>
        <v/>
      </c>
      <c r="AW342" s="169" t="str">
        <f t="shared" si="234"/>
        <v/>
      </c>
      <c r="AX342" s="165" t="str">
        <f t="shared" si="235"/>
        <v/>
      </c>
      <c r="AY342" s="166" t="str">
        <f t="shared" si="236"/>
        <v/>
      </c>
      <c r="AZ342" s="167" t="str">
        <f t="shared" si="237"/>
        <v/>
      </c>
      <c r="BA342" s="119"/>
      <c r="BF342" s="173" t="str">
        <f t="shared" si="238"/>
        <v>Afectat sau NU?</v>
      </c>
      <c r="BG342" s="166" t="str">
        <f t="shared" si="239"/>
        <v>-</v>
      </c>
      <c r="BH342" s="167" t="str">
        <f t="shared" si="240"/>
        <v>-</v>
      </c>
      <c r="BI342" s="174" t="str">
        <f t="shared" si="241"/>
        <v>Afectat sau NU?</v>
      </c>
      <c r="BJ342" s="166" t="str">
        <f t="shared" si="242"/>
        <v>-</v>
      </c>
      <c r="BK342" s="169" t="str">
        <f t="shared" si="243"/>
        <v>-</v>
      </c>
      <c r="BL342" s="173" t="str">
        <f t="shared" si="244"/>
        <v>Afectat sau NU?</v>
      </c>
      <c r="BM342" s="166" t="str">
        <f t="shared" si="245"/>
        <v>-</v>
      </c>
      <c r="BN342" s="167" t="str">
        <f t="shared" si="246"/>
        <v>-</v>
      </c>
    </row>
    <row r="343" spans="1:66" ht="140.25" x14ac:dyDescent="0.25">
      <c r="A343" s="134">
        <f t="shared" si="228"/>
        <v>328</v>
      </c>
      <c r="B343" s="440" t="s">
        <v>124</v>
      </c>
      <c r="C343" s="440" t="s">
        <v>85</v>
      </c>
      <c r="D343" s="586" t="s">
        <v>1015</v>
      </c>
      <c r="E343" s="127">
        <v>125427</v>
      </c>
      <c r="F343" s="127" t="s">
        <v>1016</v>
      </c>
      <c r="G343" s="127" t="s">
        <v>330</v>
      </c>
      <c r="H343" s="127">
        <v>421578.61</v>
      </c>
      <c r="I343" s="127">
        <v>336965.37</v>
      </c>
      <c r="J343" s="127">
        <v>431458.82</v>
      </c>
      <c r="K343" s="127">
        <v>316702.83</v>
      </c>
      <c r="L343" s="127" t="s">
        <v>124</v>
      </c>
      <c r="M343" s="127" t="s">
        <v>124</v>
      </c>
      <c r="N343" s="127" t="s">
        <v>1017</v>
      </c>
      <c r="O343" s="127" t="s">
        <v>1016</v>
      </c>
      <c r="P343" s="636" t="s">
        <v>124</v>
      </c>
      <c r="Q343" s="636" t="s">
        <v>124</v>
      </c>
      <c r="R343" s="636" t="s">
        <v>124</v>
      </c>
      <c r="S343" s="636" t="s">
        <v>124</v>
      </c>
      <c r="T343" s="636" t="s">
        <v>124</v>
      </c>
      <c r="U343" s="127" t="s">
        <v>1078</v>
      </c>
      <c r="V343" s="191" t="s">
        <v>415</v>
      </c>
      <c r="W343" s="427" t="s">
        <v>106</v>
      </c>
      <c r="X343" s="197"/>
      <c r="Y343" s="196"/>
      <c r="Z343" s="197"/>
      <c r="AA343" s="196"/>
      <c r="AB343" s="427" t="s">
        <v>96</v>
      </c>
      <c r="AC343" s="427"/>
      <c r="AD343" s="567"/>
      <c r="AE343" s="477"/>
      <c r="AF343" s="443"/>
      <c r="AG343" s="621"/>
      <c r="AH343" s="486"/>
      <c r="AI343" s="477"/>
      <c r="AJ343" s="443"/>
      <c r="AK343" s="621"/>
      <c r="AL343" s="496"/>
      <c r="AM343" s="286"/>
      <c r="AN343" s="281"/>
      <c r="AO343" s="622"/>
      <c r="AP343" s="560" t="s">
        <v>1071</v>
      </c>
      <c r="AQ343" s="116"/>
      <c r="AR343" s="160" t="str">
        <f t="shared" si="229"/>
        <v/>
      </c>
      <c r="AS343" s="161" t="str">
        <f t="shared" si="230"/>
        <v/>
      </c>
      <c r="AT343" s="162" t="str">
        <f t="shared" si="231"/>
        <v/>
      </c>
      <c r="AU343" s="163" t="str">
        <f t="shared" si="232"/>
        <v/>
      </c>
      <c r="AV343" s="161" t="str">
        <f t="shared" si="233"/>
        <v/>
      </c>
      <c r="AW343" s="164" t="str">
        <f t="shared" si="234"/>
        <v/>
      </c>
      <c r="AX343" s="160" t="str">
        <f t="shared" si="235"/>
        <v/>
      </c>
      <c r="AY343" s="161" t="str">
        <f t="shared" si="236"/>
        <v/>
      </c>
      <c r="AZ343" s="162" t="str">
        <f t="shared" si="237"/>
        <v/>
      </c>
      <c r="BA343" s="119"/>
      <c r="BF343" s="172" t="str">
        <f t="shared" si="238"/>
        <v>Afectat sau NU?</v>
      </c>
      <c r="BG343" s="161" t="str">
        <f t="shared" si="239"/>
        <v>-</v>
      </c>
      <c r="BH343" s="162" t="str">
        <f t="shared" si="240"/>
        <v>-</v>
      </c>
      <c r="BI343" s="677" t="str">
        <f t="shared" si="241"/>
        <v>Afectat sau NU?</v>
      </c>
      <c r="BJ343" s="161" t="str">
        <f t="shared" si="242"/>
        <v>-</v>
      </c>
      <c r="BK343" s="164" t="str">
        <f t="shared" si="243"/>
        <v>-</v>
      </c>
      <c r="BL343" s="172" t="str">
        <f t="shared" si="244"/>
        <v>Afectat sau NU?</v>
      </c>
      <c r="BM343" s="161" t="str">
        <f t="shared" si="245"/>
        <v>-</v>
      </c>
      <c r="BN343" s="162" t="str">
        <f t="shared" si="246"/>
        <v>-</v>
      </c>
    </row>
    <row r="344" spans="1:66" ht="25.5" x14ac:dyDescent="0.25">
      <c r="A344" s="294">
        <f t="shared" si="228"/>
        <v>329</v>
      </c>
      <c r="B344" s="394" t="s">
        <v>124</v>
      </c>
      <c r="C344" s="394" t="s">
        <v>85</v>
      </c>
      <c r="D344" s="587" t="s">
        <v>1015</v>
      </c>
      <c r="E344" s="128">
        <v>125427</v>
      </c>
      <c r="F344" s="128" t="s">
        <v>1016</v>
      </c>
      <c r="G344" s="128" t="s">
        <v>330</v>
      </c>
      <c r="H344" s="128">
        <v>421578.61</v>
      </c>
      <c r="I344" s="128">
        <v>336965.37</v>
      </c>
      <c r="J344" s="128">
        <v>431458.82</v>
      </c>
      <c r="K344" s="128">
        <v>316702.83</v>
      </c>
      <c r="L344" s="128" t="s">
        <v>124</v>
      </c>
      <c r="M344" s="128" t="s">
        <v>124</v>
      </c>
      <c r="N344" s="128" t="s">
        <v>1018</v>
      </c>
      <c r="O344" s="128" t="s">
        <v>1019</v>
      </c>
      <c r="P344" s="637" t="s">
        <v>124</v>
      </c>
      <c r="Q344" s="637" t="s">
        <v>124</v>
      </c>
      <c r="R344" s="637" t="s">
        <v>124</v>
      </c>
      <c r="S344" s="637" t="s">
        <v>124</v>
      </c>
      <c r="T344" s="637" t="s">
        <v>124</v>
      </c>
      <c r="U344" s="637"/>
      <c r="V344" s="82" t="s">
        <v>1019</v>
      </c>
      <c r="W344" s="566" t="s">
        <v>106</v>
      </c>
      <c r="X344" s="205"/>
      <c r="Y344" s="204"/>
      <c r="Z344" s="205"/>
      <c r="AA344" s="204"/>
      <c r="AB344" s="566" t="s">
        <v>96</v>
      </c>
      <c r="AC344" s="566"/>
      <c r="AD344" s="568"/>
      <c r="AE344" s="478"/>
      <c r="AF344" s="432"/>
      <c r="AG344" s="623"/>
      <c r="AH344" s="487"/>
      <c r="AI344" s="478"/>
      <c r="AJ344" s="432"/>
      <c r="AK344" s="623"/>
      <c r="AL344" s="497"/>
      <c r="AM344" s="323"/>
      <c r="AN344" s="282"/>
      <c r="AO344" s="624"/>
      <c r="AP344" s="561" t="s">
        <v>1071</v>
      </c>
      <c r="AQ344" s="116"/>
      <c r="AR344" s="184" t="str">
        <f t="shared" si="229"/>
        <v/>
      </c>
      <c r="AS344" s="183" t="str">
        <f t="shared" si="230"/>
        <v/>
      </c>
      <c r="AT344" s="185" t="str">
        <f t="shared" si="231"/>
        <v/>
      </c>
      <c r="AU344" s="187" t="str">
        <f t="shared" si="232"/>
        <v/>
      </c>
      <c r="AV344" s="183" t="str">
        <f t="shared" si="233"/>
        <v/>
      </c>
      <c r="AW344" s="186" t="str">
        <f t="shared" si="234"/>
        <v/>
      </c>
      <c r="AX344" s="184" t="str">
        <f t="shared" si="235"/>
        <v/>
      </c>
      <c r="AY344" s="183" t="str">
        <f t="shared" si="236"/>
        <v/>
      </c>
      <c r="AZ344" s="185" t="str">
        <f t="shared" si="237"/>
        <v/>
      </c>
      <c r="BA344" s="119"/>
      <c r="BF344" s="188" t="str">
        <f t="shared" si="238"/>
        <v>Afectat sau NU?</v>
      </c>
      <c r="BG344" s="183" t="str">
        <f t="shared" si="239"/>
        <v>-</v>
      </c>
      <c r="BH344" s="185" t="str">
        <f t="shared" si="240"/>
        <v>-</v>
      </c>
      <c r="BI344" s="189" t="str">
        <f t="shared" si="241"/>
        <v>Afectat sau NU?</v>
      </c>
      <c r="BJ344" s="183" t="str">
        <f t="shared" si="242"/>
        <v>-</v>
      </c>
      <c r="BK344" s="186" t="str">
        <f t="shared" si="243"/>
        <v>-</v>
      </c>
      <c r="BL344" s="188" t="str">
        <f t="shared" si="244"/>
        <v>Afectat sau NU?</v>
      </c>
      <c r="BM344" s="183" t="str">
        <f t="shared" si="245"/>
        <v>-</v>
      </c>
      <c r="BN344" s="185" t="str">
        <f t="shared" si="246"/>
        <v>-</v>
      </c>
    </row>
    <row r="345" spans="1:66" ht="140.25" x14ac:dyDescent="0.25">
      <c r="A345" s="294">
        <f t="shared" si="228"/>
        <v>330</v>
      </c>
      <c r="B345" s="394" t="s">
        <v>124</v>
      </c>
      <c r="C345" s="394" t="s">
        <v>85</v>
      </c>
      <c r="D345" s="587" t="s">
        <v>1015</v>
      </c>
      <c r="E345" s="128">
        <v>125427</v>
      </c>
      <c r="F345" s="128" t="s">
        <v>1016</v>
      </c>
      <c r="G345" s="128" t="s">
        <v>330</v>
      </c>
      <c r="H345" s="128">
        <v>421578.61</v>
      </c>
      <c r="I345" s="128">
        <v>336965.37</v>
      </c>
      <c r="J345" s="128">
        <v>431458.82</v>
      </c>
      <c r="K345" s="128">
        <v>316702.83</v>
      </c>
      <c r="L345" s="128" t="s">
        <v>124</v>
      </c>
      <c r="M345" s="128" t="s">
        <v>124</v>
      </c>
      <c r="N345" s="128" t="s">
        <v>1020</v>
      </c>
      <c r="O345" s="128" t="s">
        <v>1021</v>
      </c>
      <c r="P345" s="637" t="s">
        <v>124</v>
      </c>
      <c r="Q345" s="637" t="s">
        <v>124</v>
      </c>
      <c r="R345" s="637" t="s">
        <v>124</v>
      </c>
      <c r="S345" s="637" t="s">
        <v>124</v>
      </c>
      <c r="T345" s="637" t="s">
        <v>124</v>
      </c>
      <c r="U345" s="148" t="s">
        <v>1078</v>
      </c>
      <c r="V345" s="82" t="s">
        <v>415</v>
      </c>
      <c r="W345" s="566" t="s">
        <v>106</v>
      </c>
      <c r="X345" s="205"/>
      <c r="Y345" s="204"/>
      <c r="Z345" s="205"/>
      <c r="AA345" s="204"/>
      <c r="AB345" s="566" t="s">
        <v>96</v>
      </c>
      <c r="AC345" s="566"/>
      <c r="AD345" s="568"/>
      <c r="AE345" s="478"/>
      <c r="AF345" s="432"/>
      <c r="AG345" s="623"/>
      <c r="AH345" s="487"/>
      <c r="AI345" s="478"/>
      <c r="AJ345" s="432"/>
      <c r="AK345" s="623"/>
      <c r="AL345" s="497"/>
      <c r="AM345" s="323"/>
      <c r="AN345" s="282"/>
      <c r="AO345" s="624"/>
      <c r="AP345" s="561" t="s">
        <v>1071</v>
      </c>
      <c r="AQ345" s="116"/>
      <c r="AR345" s="139" t="str">
        <f t="shared" si="229"/>
        <v/>
      </c>
      <c r="AS345" s="126" t="str">
        <f t="shared" si="230"/>
        <v/>
      </c>
      <c r="AT345" s="132" t="str">
        <f t="shared" si="231"/>
        <v/>
      </c>
      <c r="AU345" s="140" t="str">
        <f t="shared" si="232"/>
        <v/>
      </c>
      <c r="AV345" s="126" t="str">
        <f t="shared" si="233"/>
        <v/>
      </c>
      <c r="AW345" s="133" t="str">
        <f t="shared" si="234"/>
        <v/>
      </c>
      <c r="AX345" s="139" t="str">
        <f t="shared" si="235"/>
        <v/>
      </c>
      <c r="AY345" s="126" t="str">
        <f t="shared" si="236"/>
        <v/>
      </c>
      <c r="AZ345" s="132" t="str">
        <f t="shared" si="237"/>
        <v/>
      </c>
      <c r="BA345" s="119"/>
      <c r="BF345" s="188" t="str">
        <f t="shared" si="238"/>
        <v>Afectat sau NU?</v>
      </c>
      <c r="BG345" s="183" t="str">
        <f t="shared" si="239"/>
        <v>-</v>
      </c>
      <c r="BH345" s="185" t="str">
        <f t="shared" si="240"/>
        <v>-</v>
      </c>
      <c r="BI345" s="189" t="str">
        <f t="shared" si="241"/>
        <v>Afectat sau NU?</v>
      </c>
      <c r="BJ345" s="183" t="str">
        <f t="shared" si="242"/>
        <v>-</v>
      </c>
      <c r="BK345" s="186" t="str">
        <f t="shared" si="243"/>
        <v>-</v>
      </c>
      <c r="BL345" s="188" t="str">
        <f t="shared" si="244"/>
        <v>Afectat sau NU?</v>
      </c>
      <c r="BM345" s="183" t="str">
        <f t="shared" si="245"/>
        <v>-</v>
      </c>
      <c r="BN345" s="185" t="str">
        <f t="shared" si="246"/>
        <v>-</v>
      </c>
    </row>
    <row r="346" spans="1:66" ht="141" thickBot="1" x14ac:dyDescent="0.3">
      <c r="A346" s="295">
        <f t="shared" si="228"/>
        <v>331</v>
      </c>
      <c r="B346" s="392" t="s">
        <v>124</v>
      </c>
      <c r="C346" s="392" t="s">
        <v>85</v>
      </c>
      <c r="D346" s="588" t="s">
        <v>1015</v>
      </c>
      <c r="E346" s="130">
        <v>127297</v>
      </c>
      <c r="F346" s="130" t="s">
        <v>1022</v>
      </c>
      <c r="G346" s="130" t="s">
        <v>330</v>
      </c>
      <c r="H346" s="130">
        <v>421578.61</v>
      </c>
      <c r="I346" s="130">
        <v>336965.37</v>
      </c>
      <c r="J346" s="130">
        <v>431458.82</v>
      </c>
      <c r="K346" s="130">
        <v>316702.83</v>
      </c>
      <c r="L346" s="130" t="s">
        <v>124</v>
      </c>
      <c r="M346" s="130" t="s">
        <v>124</v>
      </c>
      <c r="N346" s="130" t="s">
        <v>1023</v>
      </c>
      <c r="O346" s="130" t="s">
        <v>1024</v>
      </c>
      <c r="P346" s="638" t="s">
        <v>124</v>
      </c>
      <c r="Q346" s="638" t="s">
        <v>124</v>
      </c>
      <c r="R346" s="638" t="s">
        <v>124</v>
      </c>
      <c r="S346" s="638" t="s">
        <v>124</v>
      </c>
      <c r="T346" s="638" t="s">
        <v>124</v>
      </c>
      <c r="U346" s="148" t="s">
        <v>1078</v>
      </c>
      <c r="V346" s="83" t="s">
        <v>415</v>
      </c>
      <c r="W346" s="428" t="s">
        <v>106</v>
      </c>
      <c r="X346" s="213"/>
      <c r="Y346" s="212"/>
      <c r="Z346" s="213"/>
      <c r="AA346" s="212"/>
      <c r="AB346" s="428" t="s">
        <v>96</v>
      </c>
      <c r="AC346" s="428"/>
      <c r="AD346" s="569"/>
      <c r="AE346" s="615"/>
      <c r="AF346" s="438"/>
      <c r="AG346" s="615"/>
      <c r="AH346" s="616"/>
      <c r="AI346" s="617"/>
      <c r="AJ346" s="438"/>
      <c r="AK346" s="615"/>
      <c r="AL346" s="618"/>
      <c r="AM346" s="321"/>
      <c r="AN346" s="619"/>
      <c r="AO346" s="620"/>
      <c r="AP346" s="559" t="s">
        <v>1071</v>
      </c>
      <c r="AQ346" s="116"/>
      <c r="AR346" s="165" t="str">
        <f t="shared" si="229"/>
        <v/>
      </c>
      <c r="AS346" s="166" t="str">
        <f t="shared" si="230"/>
        <v/>
      </c>
      <c r="AT346" s="167" t="str">
        <f t="shared" si="231"/>
        <v/>
      </c>
      <c r="AU346" s="168" t="str">
        <f t="shared" si="232"/>
        <v/>
      </c>
      <c r="AV346" s="166" t="str">
        <f t="shared" si="233"/>
        <v/>
      </c>
      <c r="AW346" s="169" t="str">
        <f t="shared" si="234"/>
        <v/>
      </c>
      <c r="AX346" s="165" t="str">
        <f t="shared" si="235"/>
        <v/>
      </c>
      <c r="AY346" s="166" t="str">
        <f t="shared" si="236"/>
        <v/>
      </c>
      <c r="AZ346" s="167" t="str">
        <f t="shared" si="237"/>
        <v/>
      </c>
      <c r="BA346" s="119"/>
      <c r="BF346" s="173" t="str">
        <f t="shared" si="238"/>
        <v>Afectat sau NU?</v>
      </c>
      <c r="BG346" s="166" t="str">
        <f t="shared" si="239"/>
        <v>-</v>
      </c>
      <c r="BH346" s="167" t="str">
        <f t="shared" si="240"/>
        <v>-</v>
      </c>
      <c r="BI346" s="174" t="str">
        <f t="shared" si="241"/>
        <v>Afectat sau NU?</v>
      </c>
      <c r="BJ346" s="166" t="str">
        <f t="shared" si="242"/>
        <v>-</v>
      </c>
      <c r="BK346" s="169" t="str">
        <f t="shared" si="243"/>
        <v>-</v>
      </c>
      <c r="BL346" s="173" t="str">
        <f t="shared" si="244"/>
        <v>Afectat sau NU?</v>
      </c>
      <c r="BM346" s="166" t="str">
        <f t="shared" si="245"/>
        <v>-</v>
      </c>
      <c r="BN346" s="167" t="str">
        <f t="shared" si="246"/>
        <v>-</v>
      </c>
    </row>
    <row r="347" spans="1:66" ht="141" thickBot="1" x14ac:dyDescent="0.3">
      <c r="A347" s="303">
        <f t="shared" si="228"/>
        <v>332</v>
      </c>
      <c r="B347" s="460" t="s">
        <v>124</v>
      </c>
      <c r="C347" s="460" t="s">
        <v>85</v>
      </c>
      <c r="D347" s="599" t="s">
        <v>1025</v>
      </c>
      <c r="E347" s="86">
        <v>125383</v>
      </c>
      <c r="F347" s="86" t="s">
        <v>1026</v>
      </c>
      <c r="G347" s="86" t="s">
        <v>330</v>
      </c>
      <c r="H347" s="86">
        <v>445098.12</v>
      </c>
      <c r="I347" s="86">
        <v>327579.2</v>
      </c>
      <c r="J347" s="86">
        <v>446522.48</v>
      </c>
      <c r="K347" s="86">
        <v>324753.14</v>
      </c>
      <c r="L347" s="86" t="s">
        <v>124</v>
      </c>
      <c r="M347" s="86" t="s">
        <v>124</v>
      </c>
      <c r="N347" s="86" t="s">
        <v>1027</v>
      </c>
      <c r="O347" s="86" t="s">
        <v>1028</v>
      </c>
      <c r="P347" s="640" t="s">
        <v>124</v>
      </c>
      <c r="Q347" s="640" t="s">
        <v>124</v>
      </c>
      <c r="R347" s="640" t="s">
        <v>124</v>
      </c>
      <c r="S347" s="640" t="s">
        <v>124</v>
      </c>
      <c r="T347" s="640" t="s">
        <v>124</v>
      </c>
      <c r="U347" s="127" t="s">
        <v>1078</v>
      </c>
      <c r="V347" s="577" t="s">
        <v>415</v>
      </c>
      <c r="W347" s="606" t="s">
        <v>106</v>
      </c>
      <c r="X347" s="397"/>
      <c r="Y347" s="398"/>
      <c r="Z347" s="397"/>
      <c r="AA347" s="398"/>
      <c r="AB347" s="606" t="s">
        <v>96</v>
      </c>
      <c r="AC347" s="606"/>
      <c r="AD347" s="607"/>
      <c r="AE347" s="611"/>
      <c r="AF347" s="445"/>
      <c r="AG347" s="611"/>
      <c r="AH347" s="612"/>
      <c r="AI347" s="613"/>
      <c r="AJ347" s="445"/>
      <c r="AK347" s="611"/>
      <c r="AL347" s="614"/>
      <c r="AM347" s="501"/>
      <c r="AN347" s="390"/>
      <c r="AO347" s="565"/>
      <c r="AP347" s="633" t="s">
        <v>1071</v>
      </c>
      <c r="AQ347" s="116"/>
      <c r="AR347" s="165" t="str">
        <f t="shared" si="229"/>
        <v/>
      </c>
      <c r="AS347" s="166" t="str">
        <f t="shared" si="230"/>
        <v/>
      </c>
      <c r="AT347" s="167" t="str">
        <f t="shared" si="231"/>
        <v/>
      </c>
      <c r="AU347" s="168" t="str">
        <f t="shared" si="232"/>
        <v/>
      </c>
      <c r="AV347" s="166" t="str">
        <f t="shared" si="233"/>
        <v/>
      </c>
      <c r="AW347" s="169" t="str">
        <f t="shared" si="234"/>
        <v/>
      </c>
      <c r="AX347" s="165" t="str">
        <f t="shared" si="235"/>
        <v/>
      </c>
      <c r="AY347" s="166" t="str">
        <f t="shared" si="236"/>
        <v/>
      </c>
      <c r="AZ347" s="167" t="str">
        <f t="shared" si="237"/>
        <v/>
      </c>
      <c r="BA347" s="119"/>
      <c r="BF347" s="173" t="str">
        <f t="shared" si="238"/>
        <v>Afectat sau NU?</v>
      </c>
      <c r="BG347" s="166" t="str">
        <f t="shared" si="239"/>
        <v>-</v>
      </c>
      <c r="BH347" s="167" t="str">
        <f t="shared" si="240"/>
        <v>-</v>
      </c>
      <c r="BI347" s="174" t="str">
        <f t="shared" si="241"/>
        <v>Afectat sau NU?</v>
      </c>
      <c r="BJ347" s="166" t="str">
        <f t="shared" si="242"/>
        <v>-</v>
      </c>
      <c r="BK347" s="169" t="str">
        <f t="shared" si="243"/>
        <v>-</v>
      </c>
      <c r="BL347" s="173" t="str">
        <f t="shared" si="244"/>
        <v>Afectat sau NU?</v>
      </c>
      <c r="BM347" s="166" t="str">
        <f t="shared" si="245"/>
        <v>-</v>
      </c>
      <c r="BN347" s="167" t="str">
        <f t="shared" si="246"/>
        <v>-</v>
      </c>
    </row>
    <row r="348" spans="1:66" ht="25.5" x14ac:dyDescent="0.25">
      <c r="A348" s="134">
        <f t="shared" si="228"/>
        <v>333</v>
      </c>
      <c r="B348" s="440" t="s">
        <v>124</v>
      </c>
      <c r="C348" s="440" t="s">
        <v>85</v>
      </c>
      <c r="D348" s="586" t="s">
        <v>1029</v>
      </c>
      <c r="E348" s="127">
        <v>72409</v>
      </c>
      <c r="F348" s="127" t="s">
        <v>122</v>
      </c>
      <c r="G348" s="127" t="s">
        <v>123</v>
      </c>
      <c r="H348" s="127">
        <v>409614.04</v>
      </c>
      <c r="I348" s="127">
        <v>317372.25</v>
      </c>
      <c r="J348" s="127">
        <v>411841.05</v>
      </c>
      <c r="K348" s="127">
        <v>317028.28999999998</v>
      </c>
      <c r="L348" s="127" t="s">
        <v>124</v>
      </c>
      <c r="M348" s="127" t="s">
        <v>124</v>
      </c>
      <c r="N348" s="127" t="s">
        <v>135</v>
      </c>
      <c r="O348" s="127" t="s">
        <v>122</v>
      </c>
      <c r="P348" s="636" t="s">
        <v>124</v>
      </c>
      <c r="Q348" s="636" t="s">
        <v>124</v>
      </c>
      <c r="R348" s="636" t="s">
        <v>124</v>
      </c>
      <c r="S348" s="636" t="s">
        <v>124</v>
      </c>
      <c r="T348" s="636" t="s">
        <v>124</v>
      </c>
      <c r="U348" s="127" t="s">
        <v>529</v>
      </c>
      <c r="V348" s="191" t="s">
        <v>1030</v>
      </c>
      <c r="W348" s="427" t="s">
        <v>106</v>
      </c>
      <c r="X348" s="197"/>
      <c r="Y348" s="196"/>
      <c r="Z348" s="197"/>
      <c r="AA348" s="196"/>
      <c r="AB348" s="427" t="s">
        <v>96</v>
      </c>
      <c r="AC348" s="427"/>
      <c r="AD348" s="567"/>
      <c r="AE348" s="477"/>
      <c r="AF348" s="443"/>
      <c r="AG348" s="621"/>
      <c r="AH348" s="486"/>
      <c r="AI348" s="477"/>
      <c r="AJ348" s="443"/>
      <c r="AK348" s="621"/>
      <c r="AL348" s="496"/>
      <c r="AM348" s="286"/>
      <c r="AN348" s="281"/>
      <c r="AO348" s="622"/>
      <c r="AP348" s="560" t="s">
        <v>1071</v>
      </c>
      <c r="AQ348" s="116"/>
      <c r="AR348" s="160" t="str">
        <f t="shared" si="229"/>
        <v/>
      </c>
      <c r="AS348" s="161" t="str">
        <f t="shared" si="230"/>
        <v/>
      </c>
      <c r="AT348" s="162" t="str">
        <f t="shared" si="231"/>
        <v/>
      </c>
      <c r="AU348" s="163" t="str">
        <f t="shared" si="232"/>
        <v/>
      </c>
      <c r="AV348" s="161" t="str">
        <f t="shared" si="233"/>
        <v/>
      </c>
      <c r="AW348" s="164" t="str">
        <f t="shared" si="234"/>
        <v/>
      </c>
      <c r="AX348" s="160" t="str">
        <f t="shared" si="235"/>
        <v/>
      </c>
      <c r="AY348" s="161" t="str">
        <f t="shared" si="236"/>
        <v/>
      </c>
      <c r="AZ348" s="162" t="str">
        <f t="shared" si="237"/>
        <v/>
      </c>
      <c r="BA348" s="119"/>
      <c r="BF348" s="172" t="str">
        <f t="shared" si="238"/>
        <v>Afectat sau NU?</v>
      </c>
      <c r="BG348" s="161" t="str">
        <f t="shared" si="239"/>
        <v>-</v>
      </c>
      <c r="BH348" s="162" t="str">
        <f t="shared" si="240"/>
        <v>-</v>
      </c>
      <c r="BI348" s="677" t="str">
        <f t="shared" si="241"/>
        <v>Afectat sau NU?</v>
      </c>
      <c r="BJ348" s="161" t="str">
        <f t="shared" si="242"/>
        <v>-</v>
      </c>
      <c r="BK348" s="164" t="str">
        <f t="shared" si="243"/>
        <v>-</v>
      </c>
      <c r="BL348" s="172" t="str">
        <f t="shared" si="244"/>
        <v>Afectat sau NU?</v>
      </c>
      <c r="BM348" s="161" t="str">
        <f t="shared" si="245"/>
        <v>-</v>
      </c>
      <c r="BN348" s="162" t="str">
        <f t="shared" si="246"/>
        <v>-</v>
      </c>
    </row>
    <row r="349" spans="1:66" ht="51.75" thickBot="1" x14ac:dyDescent="0.3">
      <c r="A349" s="295">
        <f t="shared" si="228"/>
        <v>334</v>
      </c>
      <c r="B349" s="392" t="s">
        <v>124</v>
      </c>
      <c r="C349" s="392" t="s">
        <v>85</v>
      </c>
      <c r="D349" s="588" t="s">
        <v>1029</v>
      </c>
      <c r="E349" s="130">
        <v>73638</v>
      </c>
      <c r="F349" s="130" t="s">
        <v>136</v>
      </c>
      <c r="G349" s="130" t="s">
        <v>123</v>
      </c>
      <c r="H349" s="130">
        <v>409614.04</v>
      </c>
      <c r="I349" s="130">
        <v>317372.25</v>
      </c>
      <c r="J349" s="130">
        <v>411841.05</v>
      </c>
      <c r="K349" s="130">
        <v>317028.28999999998</v>
      </c>
      <c r="L349" s="130" t="s">
        <v>124</v>
      </c>
      <c r="M349" s="130" t="s">
        <v>124</v>
      </c>
      <c r="N349" s="130" t="s">
        <v>137</v>
      </c>
      <c r="O349" s="130" t="s">
        <v>136</v>
      </c>
      <c r="P349" s="638" t="s">
        <v>124</v>
      </c>
      <c r="Q349" s="638" t="s">
        <v>124</v>
      </c>
      <c r="R349" s="638" t="s">
        <v>124</v>
      </c>
      <c r="S349" s="638" t="s">
        <v>124</v>
      </c>
      <c r="T349" s="638" t="s">
        <v>124</v>
      </c>
      <c r="U349" s="130" t="s">
        <v>1080</v>
      </c>
      <c r="V349" s="83" t="s">
        <v>1031</v>
      </c>
      <c r="W349" s="428" t="s">
        <v>106</v>
      </c>
      <c r="X349" s="213"/>
      <c r="Y349" s="212"/>
      <c r="Z349" s="213"/>
      <c r="AA349" s="212"/>
      <c r="AB349" s="428" t="s">
        <v>96</v>
      </c>
      <c r="AC349" s="428"/>
      <c r="AD349" s="569"/>
      <c r="AE349" s="615"/>
      <c r="AF349" s="438"/>
      <c r="AG349" s="615"/>
      <c r="AH349" s="616"/>
      <c r="AI349" s="617"/>
      <c r="AJ349" s="438"/>
      <c r="AK349" s="615"/>
      <c r="AL349" s="618"/>
      <c r="AM349" s="321"/>
      <c r="AN349" s="619"/>
      <c r="AO349" s="620"/>
      <c r="AP349" s="559" t="s">
        <v>1071</v>
      </c>
      <c r="AQ349" s="116"/>
      <c r="AR349" s="165" t="str">
        <f t="shared" si="229"/>
        <v/>
      </c>
      <c r="AS349" s="166" t="str">
        <f t="shared" si="230"/>
        <v/>
      </c>
      <c r="AT349" s="167" t="str">
        <f t="shared" si="231"/>
        <v/>
      </c>
      <c r="AU349" s="168" t="str">
        <f t="shared" si="232"/>
        <v/>
      </c>
      <c r="AV349" s="166" t="str">
        <f t="shared" si="233"/>
        <v/>
      </c>
      <c r="AW349" s="169" t="str">
        <f t="shared" si="234"/>
        <v/>
      </c>
      <c r="AX349" s="165" t="str">
        <f t="shared" si="235"/>
        <v/>
      </c>
      <c r="AY349" s="166" t="str">
        <f t="shared" si="236"/>
        <v/>
      </c>
      <c r="AZ349" s="167" t="str">
        <f t="shared" si="237"/>
        <v/>
      </c>
      <c r="BA349" s="119"/>
      <c r="BF349" s="173" t="str">
        <f t="shared" si="238"/>
        <v>Afectat sau NU?</v>
      </c>
      <c r="BG349" s="166" t="str">
        <f t="shared" si="239"/>
        <v>-</v>
      </c>
      <c r="BH349" s="167" t="str">
        <f t="shared" si="240"/>
        <v>-</v>
      </c>
      <c r="BI349" s="174" t="str">
        <f t="shared" si="241"/>
        <v>Afectat sau NU?</v>
      </c>
      <c r="BJ349" s="166" t="str">
        <f t="shared" si="242"/>
        <v>-</v>
      </c>
      <c r="BK349" s="169" t="str">
        <f t="shared" si="243"/>
        <v>-</v>
      </c>
      <c r="BL349" s="173" t="str">
        <f t="shared" si="244"/>
        <v>Afectat sau NU?</v>
      </c>
      <c r="BM349" s="166" t="str">
        <f t="shared" si="245"/>
        <v>-</v>
      </c>
      <c r="BN349" s="167" t="str">
        <f t="shared" si="246"/>
        <v>-</v>
      </c>
    </row>
    <row r="350" spans="1:66" ht="141" thickBot="1" x14ac:dyDescent="0.3">
      <c r="A350" s="110">
        <f t="shared" si="228"/>
        <v>335</v>
      </c>
      <c r="B350" s="434" t="s">
        <v>124</v>
      </c>
      <c r="C350" s="434" t="s">
        <v>85</v>
      </c>
      <c r="D350" s="589" t="s">
        <v>1032</v>
      </c>
      <c r="E350" s="84">
        <v>168023</v>
      </c>
      <c r="F350" s="84" t="s">
        <v>1033</v>
      </c>
      <c r="G350" s="84" t="s">
        <v>323</v>
      </c>
      <c r="H350" s="84">
        <v>442137.47</v>
      </c>
      <c r="I350" s="84">
        <v>350223.65</v>
      </c>
      <c r="J350" s="84">
        <v>444187.35</v>
      </c>
      <c r="K350" s="84">
        <v>351358.04</v>
      </c>
      <c r="L350" s="84" t="s">
        <v>124</v>
      </c>
      <c r="M350" s="84" t="s">
        <v>124</v>
      </c>
      <c r="N350" s="84" t="s">
        <v>1034</v>
      </c>
      <c r="O350" s="84" t="s">
        <v>1035</v>
      </c>
      <c r="P350" s="641" t="s">
        <v>124</v>
      </c>
      <c r="Q350" s="641" t="s">
        <v>124</v>
      </c>
      <c r="R350" s="641" t="s">
        <v>124</v>
      </c>
      <c r="S350" s="641" t="s">
        <v>124</v>
      </c>
      <c r="T350" s="641" t="s">
        <v>124</v>
      </c>
      <c r="U350" s="148" t="s">
        <v>1078</v>
      </c>
      <c r="V350" s="600" t="s">
        <v>415</v>
      </c>
      <c r="W350" s="428" t="s">
        <v>106</v>
      </c>
      <c r="X350" s="213"/>
      <c r="Y350" s="212"/>
      <c r="Z350" s="213"/>
      <c r="AA350" s="212"/>
      <c r="AB350" s="428" t="s">
        <v>96</v>
      </c>
      <c r="AC350" s="428"/>
      <c r="AD350" s="569"/>
      <c r="AE350" s="611"/>
      <c r="AF350" s="445"/>
      <c r="AG350" s="611"/>
      <c r="AH350" s="612"/>
      <c r="AI350" s="613"/>
      <c r="AJ350" s="445"/>
      <c r="AK350" s="611"/>
      <c r="AL350" s="614"/>
      <c r="AM350" s="501"/>
      <c r="AN350" s="390"/>
      <c r="AO350" s="565"/>
      <c r="AP350" s="633" t="s">
        <v>1071</v>
      </c>
      <c r="AQ350" s="116"/>
      <c r="AR350" s="165" t="str">
        <f t="shared" si="229"/>
        <v/>
      </c>
      <c r="AS350" s="166" t="str">
        <f t="shared" si="230"/>
        <v/>
      </c>
      <c r="AT350" s="167" t="str">
        <f t="shared" si="231"/>
        <v/>
      </c>
      <c r="AU350" s="168" t="str">
        <f t="shared" si="232"/>
        <v/>
      </c>
      <c r="AV350" s="166" t="str">
        <f t="shared" si="233"/>
        <v/>
      </c>
      <c r="AW350" s="169" t="str">
        <f t="shared" si="234"/>
        <v/>
      </c>
      <c r="AX350" s="165" t="str">
        <f t="shared" si="235"/>
        <v/>
      </c>
      <c r="AY350" s="166" t="str">
        <f t="shared" si="236"/>
        <v/>
      </c>
      <c r="AZ350" s="167" t="str">
        <f t="shared" si="237"/>
        <v/>
      </c>
      <c r="BA350" s="119"/>
      <c r="BF350" s="173" t="str">
        <f t="shared" si="238"/>
        <v>Afectat sau NU?</v>
      </c>
      <c r="BG350" s="166" t="str">
        <f t="shared" si="239"/>
        <v>-</v>
      </c>
      <c r="BH350" s="167" t="str">
        <f t="shared" si="240"/>
        <v>-</v>
      </c>
      <c r="BI350" s="174" t="str">
        <f t="shared" si="241"/>
        <v>Afectat sau NU?</v>
      </c>
      <c r="BJ350" s="166" t="str">
        <f t="shared" si="242"/>
        <v>-</v>
      </c>
      <c r="BK350" s="169" t="str">
        <f t="shared" si="243"/>
        <v>-</v>
      </c>
      <c r="BL350" s="173" t="str">
        <f t="shared" si="244"/>
        <v>Afectat sau NU?</v>
      </c>
      <c r="BM350" s="166" t="str">
        <f t="shared" si="245"/>
        <v>-</v>
      </c>
      <c r="BN350" s="167" t="str">
        <f t="shared" si="246"/>
        <v>-</v>
      </c>
    </row>
    <row r="351" spans="1:66" ht="141" thickBot="1" x14ac:dyDescent="0.3">
      <c r="A351" s="66">
        <f t="shared" si="228"/>
        <v>336</v>
      </c>
      <c r="B351" s="434" t="s">
        <v>124</v>
      </c>
      <c r="C351" s="434" t="s">
        <v>85</v>
      </c>
      <c r="D351" s="589" t="s">
        <v>1036</v>
      </c>
      <c r="E351" s="84">
        <v>127297</v>
      </c>
      <c r="F351" s="84" t="s">
        <v>1022</v>
      </c>
      <c r="G351" s="84" t="s">
        <v>330</v>
      </c>
      <c r="H351" s="84">
        <v>426992.35</v>
      </c>
      <c r="I351" s="84">
        <v>326543.09999999998</v>
      </c>
      <c r="J351" s="84">
        <v>423770.45</v>
      </c>
      <c r="K351" s="84">
        <v>331691.92</v>
      </c>
      <c r="L351" s="84" t="s">
        <v>124</v>
      </c>
      <c r="M351" s="84" t="s">
        <v>124</v>
      </c>
      <c r="N351" s="84" t="s">
        <v>1023</v>
      </c>
      <c r="O351" s="84" t="s">
        <v>1024</v>
      </c>
      <c r="P351" s="641" t="s">
        <v>124</v>
      </c>
      <c r="Q351" s="641" t="s">
        <v>124</v>
      </c>
      <c r="R351" s="641" t="s">
        <v>124</v>
      </c>
      <c r="S351" s="641" t="s">
        <v>124</v>
      </c>
      <c r="T351" s="641" t="s">
        <v>124</v>
      </c>
      <c r="U351" s="127" t="s">
        <v>1078</v>
      </c>
      <c r="V351" s="193" t="s">
        <v>415</v>
      </c>
      <c r="W351" s="428" t="s">
        <v>106</v>
      </c>
      <c r="X351" s="213"/>
      <c r="Y351" s="212"/>
      <c r="Z351" s="213"/>
      <c r="AA351" s="212"/>
      <c r="AB351" s="428" t="s">
        <v>96</v>
      </c>
      <c r="AC351" s="428"/>
      <c r="AD351" s="569"/>
      <c r="AE351" s="611"/>
      <c r="AF351" s="445"/>
      <c r="AG351" s="611"/>
      <c r="AH351" s="612"/>
      <c r="AI351" s="613"/>
      <c r="AJ351" s="445"/>
      <c r="AK351" s="611"/>
      <c r="AL351" s="614"/>
      <c r="AM351" s="501"/>
      <c r="AN351" s="390"/>
      <c r="AO351" s="565"/>
      <c r="AP351" s="633" t="s">
        <v>1072</v>
      </c>
      <c r="AQ351" s="116"/>
      <c r="AR351" s="165" t="str">
        <f t="shared" si="229"/>
        <v/>
      </c>
      <c r="AS351" s="166" t="str">
        <f t="shared" si="230"/>
        <v/>
      </c>
      <c r="AT351" s="167" t="str">
        <f t="shared" si="231"/>
        <v/>
      </c>
      <c r="AU351" s="168" t="str">
        <f t="shared" si="232"/>
        <v/>
      </c>
      <c r="AV351" s="166" t="str">
        <f t="shared" si="233"/>
        <v/>
      </c>
      <c r="AW351" s="169" t="str">
        <f t="shared" si="234"/>
        <v/>
      </c>
      <c r="AX351" s="165" t="str">
        <f t="shared" si="235"/>
        <v/>
      </c>
      <c r="AY351" s="166" t="str">
        <f t="shared" si="236"/>
        <v/>
      </c>
      <c r="AZ351" s="167" t="str">
        <f t="shared" si="237"/>
        <v/>
      </c>
      <c r="BA351" s="119"/>
      <c r="BF351" s="173" t="str">
        <f t="shared" si="238"/>
        <v>Afectat sau NU?</v>
      </c>
      <c r="BG351" s="166" t="str">
        <f t="shared" si="239"/>
        <v>-</v>
      </c>
      <c r="BH351" s="167" t="str">
        <f t="shared" si="240"/>
        <v>-</v>
      </c>
      <c r="BI351" s="174" t="str">
        <f t="shared" si="241"/>
        <v>Afectat sau NU?</v>
      </c>
      <c r="BJ351" s="166" t="str">
        <f t="shared" si="242"/>
        <v>-</v>
      </c>
      <c r="BK351" s="169" t="str">
        <f t="shared" si="243"/>
        <v>-</v>
      </c>
      <c r="BL351" s="173" t="str">
        <f t="shared" si="244"/>
        <v>Afectat sau NU?</v>
      </c>
      <c r="BM351" s="166" t="str">
        <f t="shared" si="245"/>
        <v>-</v>
      </c>
      <c r="BN351" s="167" t="str">
        <f t="shared" si="246"/>
        <v>-</v>
      </c>
    </row>
    <row r="352" spans="1:66" ht="141" thickBot="1" x14ac:dyDescent="0.3">
      <c r="A352" s="66">
        <f t="shared" si="228"/>
        <v>337</v>
      </c>
      <c r="B352" s="434" t="s">
        <v>124</v>
      </c>
      <c r="C352" s="434" t="s">
        <v>85</v>
      </c>
      <c r="D352" s="589" t="s">
        <v>1076</v>
      </c>
      <c r="E352" s="84">
        <v>13828</v>
      </c>
      <c r="F352" s="84" t="s">
        <v>419</v>
      </c>
      <c r="G352" s="84" t="s">
        <v>223</v>
      </c>
      <c r="H352" s="84">
        <v>465487.95</v>
      </c>
      <c r="I352" s="84">
        <v>404571.67</v>
      </c>
      <c r="J352" s="84">
        <v>474251.8</v>
      </c>
      <c r="K352" s="84">
        <v>409341.92</v>
      </c>
      <c r="L352" s="84" t="s">
        <v>124</v>
      </c>
      <c r="M352" s="84" t="s">
        <v>124</v>
      </c>
      <c r="N352" s="84" t="s">
        <v>418</v>
      </c>
      <c r="O352" s="84" t="s">
        <v>419</v>
      </c>
      <c r="P352" s="641" t="s">
        <v>124</v>
      </c>
      <c r="Q352" s="641" t="s">
        <v>124</v>
      </c>
      <c r="R352" s="641" t="s">
        <v>124</v>
      </c>
      <c r="S352" s="641" t="s">
        <v>124</v>
      </c>
      <c r="T352" s="641" t="s">
        <v>124</v>
      </c>
      <c r="U352" s="67" t="s">
        <v>1078</v>
      </c>
      <c r="V352" s="193" t="s">
        <v>415</v>
      </c>
      <c r="W352" s="428" t="s">
        <v>106</v>
      </c>
      <c r="X352" s="213"/>
      <c r="Y352" s="212"/>
      <c r="Z352" s="213"/>
      <c r="AA352" s="212"/>
      <c r="AB352" s="428" t="s">
        <v>96</v>
      </c>
      <c r="AC352" s="428"/>
      <c r="AD352" s="569"/>
      <c r="AE352" s="611"/>
      <c r="AF352" s="445"/>
      <c r="AG352" s="611"/>
      <c r="AH352" s="612"/>
      <c r="AI352" s="613"/>
      <c r="AJ352" s="445"/>
      <c r="AK352" s="611"/>
      <c r="AL352" s="614"/>
      <c r="AM352" s="501"/>
      <c r="AN352" s="390"/>
      <c r="AO352" s="565"/>
      <c r="AP352" s="633" t="s">
        <v>1072</v>
      </c>
      <c r="AQ352" s="116"/>
      <c r="AR352" s="165" t="str">
        <f t="shared" si="229"/>
        <v/>
      </c>
      <c r="AS352" s="166" t="str">
        <f t="shared" si="230"/>
        <v/>
      </c>
      <c r="AT352" s="167" t="str">
        <f t="shared" si="231"/>
        <v/>
      </c>
      <c r="AU352" s="168" t="str">
        <f t="shared" si="232"/>
        <v/>
      </c>
      <c r="AV352" s="166" t="str">
        <f t="shared" si="233"/>
        <v/>
      </c>
      <c r="AW352" s="169" t="str">
        <f t="shared" si="234"/>
        <v/>
      </c>
      <c r="AX352" s="165" t="str">
        <f t="shared" si="235"/>
        <v/>
      </c>
      <c r="AY352" s="166" t="str">
        <f t="shared" si="236"/>
        <v/>
      </c>
      <c r="AZ352" s="167" t="str">
        <f t="shared" si="237"/>
        <v/>
      </c>
      <c r="BA352" s="119"/>
      <c r="BF352" s="173" t="str">
        <f t="shared" si="238"/>
        <v>Afectat sau NU?</v>
      </c>
      <c r="BG352" s="166" t="str">
        <f t="shared" si="239"/>
        <v>-</v>
      </c>
      <c r="BH352" s="167" t="str">
        <f t="shared" si="240"/>
        <v>-</v>
      </c>
      <c r="BI352" s="174" t="str">
        <f t="shared" si="241"/>
        <v>Afectat sau NU?</v>
      </c>
      <c r="BJ352" s="166" t="str">
        <f t="shared" si="242"/>
        <v>-</v>
      </c>
      <c r="BK352" s="169" t="str">
        <f t="shared" si="243"/>
        <v>-</v>
      </c>
      <c r="BL352" s="173" t="str">
        <f t="shared" si="244"/>
        <v>Afectat sau NU?</v>
      </c>
      <c r="BM352" s="166" t="str">
        <f t="shared" si="245"/>
        <v>-</v>
      </c>
      <c r="BN352" s="167" t="str">
        <f t="shared" si="246"/>
        <v>-</v>
      </c>
    </row>
    <row r="353" spans="1:68" ht="141" thickBot="1" x14ac:dyDescent="0.3">
      <c r="A353" s="66">
        <f t="shared" si="228"/>
        <v>338</v>
      </c>
      <c r="B353" s="67" t="s">
        <v>85</v>
      </c>
      <c r="C353" s="67" t="s">
        <v>124</v>
      </c>
      <c r="D353" s="68" t="s">
        <v>1102</v>
      </c>
      <c r="E353" s="67">
        <v>120398</v>
      </c>
      <c r="F353" s="67" t="s">
        <v>1103</v>
      </c>
      <c r="G353" s="67" t="s">
        <v>581</v>
      </c>
      <c r="H353" s="69">
        <v>436195.772</v>
      </c>
      <c r="I353" s="69">
        <v>566678.94499999995</v>
      </c>
      <c r="J353" s="69">
        <v>436195.772</v>
      </c>
      <c r="K353" s="69">
        <v>566678.94499999995</v>
      </c>
      <c r="L353" s="67" t="s">
        <v>124</v>
      </c>
      <c r="M353" s="67" t="s">
        <v>124</v>
      </c>
      <c r="N353" s="67" t="s">
        <v>1104</v>
      </c>
      <c r="O353" s="67" t="s">
        <v>1103</v>
      </c>
      <c r="P353" s="67" t="s">
        <v>124</v>
      </c>
      <c r="Q353" s="67" t="s">
        <v>124</v>
      </c>
      <c r="R353" s="67" t="s">
        <v>124</v>
      </c>
      <c r="S353" s="67" t="s">
        <v>124</v>
      </c>
      <c r="T353" s="67" t="s">
        <v>134</v>
      </c>
      <c r="U353" s="67" t="s">
        <v>685</v>
      </c>
      <c r="V353" s="67" t="s">
        <v>486</v>
      </c>
      <c r="W353" s="67" t="s">
        <v>124</v>
      </c>
      <c r="X353" s="70">
        <v>43885</v>
      </c>
      <c r="Y353" s="71">
        <v>0.9375</v>
      </c>
      <c r="Z353" s="70">
        <v>43886</v>
      </c>
      <c r="AA353" s="71">
        <v>0.33333333333333331</v>
      </c>
      <c r="AB353" s="67" t="s">
        <v>91</v>
      </c>
      <c r="AC353" s="67" t="s">
        <v>478</v>
      </c>
      <c r="AD353" s="72" t="s">
        <v>124</v>
      </c>
      <c r="AE353" s="387">
        <v>43885</v>
      </c>
      <c r="AF353" s="385">
        <v>0.9375</v>
      </c>
      <c r="AG353" s="384">
        <v>43886</v>
      </c>
      <c r="AH353" s="386">
        <v>0.44097222222222227</v>
      </c>
      <c r="AI353" s="387">
        <v>43885</v>
      </c>
      <c r="AJ353" s="385">
        <v>0.97083333333333333</v>
      </c>
      <c r="AK353" s="384">
        <v>43885</v>
      </c>
      <c r="AL353" s="492">
        <v>0.96458333333333324</v>
      </c>
      <c r="AM353" s="490" t="s">
        <v>124</v>
      </c>
      <c r="AN353" s="389" t="s">
        <v>480</v>
      </c>
      <c r="AO353" s="390"/>
      <c r="AP353" s="391" t="s">
        <v>124</v>
      </c>
      <c r="AQ353" s="116"/>
      <c r="AR353" s="165">
        <f t="shared" si="229"/>
        <v>0.65000000002328306</v>
      </c>
      <c r="AS353" s="166">
        <f t="shared" si="230"/>
        <v>1</v>
      </c>
      <c r="AT353" s="167">
        <f t="shared" si="231"/>
        <v>1</v>
      </c>
      <c r="AU353" s="168">
        <f t="shared" si="232"/>
        <v>0.79999999998835847</v>
      </c>
      <c r="AV353" s="166">
        <f t="shared" si="233"/>
        <v>41</v>
      </c>
      <c r="AW353" s="169">
        <f t="shared" si="234"/>
        <v>41</v>
      </c>
      <c r="AX353" s="165">
        <f t="shared" si="235"/>
        <v>12.083333333255723</v>
      </c>
      <c r="AY353" s="166">
        <f t="shared" si="236"/>
        <v>0</v>
      </c>
      <c r="AZ353" s="167">
        <f t="shared" si="237"/>
        <v>0</v>
      </c>
      <c r="BA353" s="119"/>
      <c r="BF353" s="173" t="str">
        <f t="shared" si="238"/>
        <v/>
      </c>
      <c r="BG353" s="166" t="str">
        <f t="shared" si="239"/>
        <v/>
      </c>
      <c r="BH353" s="167" t="str">
        <f t="shared" si="240"/>
        <v/>
      </c>
      <c r="BI353" s="174" t="str">
        <f t="shared" si="241"/>
        <v/>
      </c>
      <c r="BJ353" s="166" t="str">
        <f t="shared" si="242"/>
        <v/>
      </c>
      <c r="BK353" s="169" t="str">
        <f t="shared" si="243"/>
        <v/>
      </c>
      <c r="BL353" s="173" t="str">
        <f t="shared" si="244"/>
        <v/>
      </c>
      <c r="BM353" s="166" t="str">
        <f t="shared" si="245"/>
        <v/>
      </c>
      <c r="BN353" s="167" t="str">
        <f t="shared" si="246"/>
        <v/>
      </c>
      <c r="BP353" s="116"/>
    </row>
  </sheetData>
  <sheetProtection algorithmName="SHA-512" hashValue="UnAo3G8+bpRXqkFZV+fAPahDZzBBYDBbkJi6YiZLvn3LeZROrqCmQHL/WP6qtPqNkWHVRZmsonnW69E0cOcQwg==" saltValue="yOSRU2iJIuypHap3O6FJhg==" spinCount="100000" sheet="1" objects="1" scenarios="1" selectLockedCells="1" autoFilter="0" selectUnlockedCells="1"/>
  <autoFilter ref="A15:EZ353" xr:uid="{00000000-0009-0000-0000-000000000000}"/>
  <sortState ref="I326:J349">
    <sortCondition ref="I326"/>
  </sortState>
  <mergeCells count="74">
    <mergeCell ref="AX10:BA10"/>
    <mergeCell ref="AP11:AP14"/>
    <mergeCell ref="AR9:BA9"/>
    <mergeCell ref="BF9:BN9"/>
    <mergeCell ref="BL11:BL14"/>
    <mergeCell ref="BM11:BM14"/>
    <mergeCell ref="BN11:BN14"/>
    <mergeCell ref="AZ11:AZ14"/>
    <mergeCell ref="AR10:AT10"/>
    <mergeCell ref="AU10:AW10"/>
    <mergeCell ref="AV11:AV14"/>
    <mergeCell ref="AW11:AW14"/>
    <mergeCell ref="BL10:BN10"/>
    <mergeCell ref="AO11:AO14"/>
    <mergeCell ref="BF10:BH10"/>
    <mergeCell ref="BI10:BK10"/>
    <mergeCell ref="BF11:BF14"/>
    <mergeCell ref="BG11:BG14"/>
    <mergeCell ref="BH11:BH14"/>
    <mergeCell ref="BI11:BI14"/>
    <mergeCell ref="BJ11:BJ14"/>
    <mergeCell ref="BK11:BK14"/>
    <mergeCell ref="BA11:BA14"/>
    <mergeCell ref="AR11:AR14"/>
    <mergeCell ref="AS11:AS14"/>
    <mergeCell ref="AT11:AT14"/>
    <mergeCell ref="AU11:AU14"/>
    <mergeCell ref="AX11:AX14"/>
    <mergeCell ref="AY11:AY14"/>
    <mergeCell ref="E11:K11"/>
    <mergeCell ref="AE11:AF12"/>
    <mergeCell ref="AG11:AH12"/>
    <mergeCell ref="AE13:AE14"/>
    <mergeCell ref="AF13:AF14"/>
    <mergeCell ref="AG13:AG14"/>
    <mergeCell ref="AH13:AH14"/>
    <mergeCell ref="G12:G14"/>
    <mergeCell ref="F12:F14"/>
    <mergeCell ref="E12:E14"/>
    <mergeCell ref="J12:K13"/>
    <mergeCell ref="L12:O12"/>
    <mergeCell ref="AD11:AD14"/>
    <mergeCell ref="AB11:AB14"/>
    <mergeCell ref="X13:X14"/>
    <mergeCell ref="A9:AC9"/>
    <mergeCell ref="W11:W14"/>
    <mergeCell ref="Z11:AA12"/>
    <mergeCell ref="X11:Y12"/>
    <mergeCell ref="AC11:AC14"/>
    <mergeCell ref="AA13:AA14"/>
    <mergeCell ref="Z13:Z14"/>
    <mergeCell ref="Y13:Y14"/>
    <mergeCell ref="B11:C12"/>
    <mergeCell ref="C13:C14"/>
    <mergeCell ref="B13:B14"/>
    <mergeCell ref="A11:A14"/>
    <mergeCell ref="P12:S12"/>
    <mergeCell ref="R13:S13"/>
    <mergeCell ref="H12:I13"/>
    <mergeCell ref="D11:D14"/>
    <mergeCell ref="AN11:AN14"/>
    <mergeCell ref="L11:S11"/>
    <mergeCell ref="P13:Q13"/>
    <mergeCell ref="T11:T14"/>
    <mergeCell ref="U11:V13"/>
    <mergeCell ref="AM11:AM14"/>
    <mergeCell ref="N13:O13"/>
    <mergeCell ref="L13:M13"/>
    <mergeCell ref="AL13:AL14"/>
    <mergeCell ref="AI11:AJ12"/>
    <mergeCell ref="AK11:AL12"/>
    <mergeCell ref="AI13:AI14"/>
    <mergeCell ref="AJ13:AJ14"/>
    <mergeCell ref="AK13:AK14"/>
  </mergeCells>
  <conditionalFormatting sqref="AR8:AZ8 BF8:BN8 BF9 BF11:BN14 BF15:BP15 AR10:AX10 BF10:BL10 BO21:BP43 BO50:BP64 BO94:BP153 BF16:BN64 AR11:AZ64 AR66:AZ153 BF66:BN153 BO66:BP78 BO196:BP198 BO200:BP221 BF354:BP1048576 BF198:BN221 AR198:AZ221 BJ226:BP237 BF225:BI237 AR225:AZ237 AR354:AZ1048576 BO242:BP352">
    <cfRule type="expression" dxfId="821" priority="2719">
      <formula>_xlfn.ISFORMULA(AR8)</formula>
    </cfRule>
  </conditionalFormatting>
  <conditionalFormatting sqref="AU8 AX8 AR8 AR10:AR64 AX10:AX64 AU10:AU64 BF8:BF64 BI8:BI64 BL8:BL64 BL66:BL153 BI66:BI153 BF66:BF153 AU66:AU153 AX66:AX153 AR66:AR153 BL198:BL221 BI198:BI221 BF198:BF221 AU198:AU221 AX198:AX221 AR198:AR221 BL225:BL237 BI225:BI237 BF225:BF237 AU225:AU237 AX225:AX237 AR225:AR237 AR354:AR1048576 AX354:AX1048576 AU354:AU1048576 BF354:BF1048576 BI354:BI1048576 BL354:BL1048576">
    <cfRule type="containsText" dxfId="820" priority="2716" operator="containsText" text="Afectat sau NU?">
      <formula>NOT(ISERROR(SEARCH("Afectat sau NU?",AR8)))</formula>
    </cfRule>
  </conditionalFormatting>
  <conditionalFormatting sqref="A8:AD11 A12:AC14 H79:I92 A15:AD15 W44 D29 W29:AD30 B30:D30 D27:AD28 E26:G26 B27:C29 N25:AD26 T31:AD31 N31:O31 AC57:AD57 C44 D104 AC105:AD112 B113:D124 W113:AD124 B54:G54 AC51:AD53 E51:G53 N50:O53 T50:V53 D57:V57 E55:G56 N54:AD56 D98:O103 E95:O96 B97:C104 W97:AD104 AC95:AD96 D97:G97 L97:O97 N80:O92 B25:G25 B31:K31 B32:C32 B50:G50 W50:AD50 D58:AD64 B57:C64 X94:AD94 B94 D94:O94 C93:C94 W93:W94 P94:V103 A16:A64 A67:A153 C66:C79 B66:B78 D66:T78 AC197:AD198 AC200:AD219 AC196 B21:AD24 B125:AD153 W66:AD78 E354:AD1048576 A354:C1048576 W246:AD352">
    <cfRule type="expression" dxfId="819" priority="2715">
      <formula>IF(LEFT($AC8,9)="Efectuată",1,0)</formula>
    </cfRule>
  </conditionalFormatting>
  <conditionalFormatting sqref="D354:D1048307">
    <cfRule type="expression" dxfId="818" priority="2722">
      <formula>IF(LEFT($AC358,9)="Efectuată",1,0)</formula>
    </cfRule>
  </conditionalFormatting>
  <conditionalFormatting sqref="B16:AD20">
    <cfRule type="expression" dxfId="817" priority="2642">
      <formula>IF(LEFT($AC16,9)="Efectuată",1,0)</formula>
    </cfRule>
  </conditionalFormatting>
  <conditionalFormatting sqref="BO16:BP20">
    <cfRule type="expression" dxfId="816" priority="2641">
      <formula>_xlfn.ISFORMULA(BO16)</formula>
    </cfRule>
  </conditionalFormatting>
  <conditionalFormatting sqref="D32:G32 X32:AD32 AC33:AD43 T32:V34 E33:G35 E37:G43 U35:V43">
    <cfRule type="expression" dxfId="815" priority="2438">
      <formula>IF(LEFT($AC32,9)="Efectuată",1,0)</formula>
    </cfRule>
  </conditionalFormatting>
  <conditionalFormatting sqref="B44 X44:AD44 AC45:AD49 D44:K44 E45:K49 N44:O49 T44:V49">
    <cfRule type="expression" dxfId="814" priority="2413">
      <formula>IF(LEFT($AC44,9)="Efectuată",1,0)</formula>
    </cfRule>
  </conditionalFormatting>
  <conditionalFormatting sqref="BO44:BP49">
    <cfRule type="expression" dxfId="813" priority="2412">
      <formula>_xlfn.ISFORMULA(BO44)</formula>
    </cfRule>
  </conditionalFormatting>
  <conditionalFormatting sqref="U66:V78">
    <cfRule type="expression" dxfId="812" priority="2364">
      <formula>IF(LEFT($AC66,9)="Efectuată",1,0)</formula>
    </cfRule>
  </conditionalFormatting>
  <conditionalFormatting sqref="T79:T88 T90:T92">
    <cfRule type="expression" dxfId="811" priority="2331">
      <formula>IF(LEFT($AC79,9)="Efectuată",1,0)</formula>
    </cfRule>
  </conditionalFormatting>
  <conditionalFormatting sqref="B79 D79:G79 X80:AD87 AC88:AD92 U89:V90 U88 U91:U92 E80:G92 X79:AB79 AD79 U79:V87">
    <cfRule type="expression" dxfId="810" priority="2327">
      <formula>IF(LEFT($AC79,9)="Efectuată",1,0)</formula>
    </cfRule>
  </conditionalFormatting>
  <conditionalFormatting sqref="BO79:BP92">
    <cfRule type="expression" dxfId="809" priority="2326">
      <formula>_xlfn.ISFORMULA(BO79)</formula>
    </cfRule>
  </conditionalFormatting>
  <conditionalFormatting sqref="J79:K92">
    <cfRule type="expression" dxfId="808" priority="2324">
      <formula>IF(LEFT($AC79,9)="Efectuată",1,0)</formula>
    </cfRule>
  </conditionalFormatting>
  <conditionalFormatting sqref="L93:S93 H93:I93">
    <cfRule type="expression" dxfId="807" priority="2296">
      <formula>IF(LEFT($AC93,9)="Efectuată",1,0)</formula>
    </cfRule>
  </conditionalFormatting>
  <conditionalFormatting sqref="U93 B93 D93:G93 X93:AD93">
    <cfRule type="expression" dxfId="806" priority="2290">
      <formula>IF(LEFT($AC93,9)="Efectuată",1,0)</formula>
    </cfRule>
  </conditionalFormatting>
  <conditionalFormatting sqref="BO93:BP93">
    <cfRule type="expression" dxfId="805" priority="2289">
      <formula>_xlfn.ISFORMULA(BO93)</formula>
    </cfRule>
  </conditionalFormatting>
  <conditionalFormatting sqref="T93">
    <cfRule type="expression" dxfId="804" priority="2286">
      <formula>IF(LEFT($AC93,9)="Efectuată",1,0)</formula>
    </cfRule>
  </conditionalFormatting>
  <conditionalFormatting sqref="BA1:BA8 BA15:BA64 BA66:BA153 BA211:BA221 BA354:BA1048576">
    <cfRule type="expression" dxfId="803" priority="1280">
      <formula>IF(AND(ISNUMBER($AX1),$AX1&gt;24),1,0)</formula>
    </cfRule>
  </conditionalFormatting>
  <conditionalFormatting sqref="BA11:BA14">
    <cfRule type="expression" dxfId="802" priority="1279">
      <formula>_xlfn.ISFORMULA(BA11)</formula>
    </cfRule>
  </conditionalFormatting>
  <conditionalFormatting sqref="BA11:BA14">
    <cfRule type="containsText" dxfId="801" priority="1278" operator="containsText" text="Afectat sau NU?">
      <formula>NOT(ISERROR(SEARCH("Afectat sau NU?",BA11)))</formula>
    </cfRule>
  </conditionalFormatting>
  <conditionalFormatting sqref="W32">
    <cfRule type="expression" dxfId="800" priority="1269">
      <formula>IF(LEFT($AC32,9)="Efectuată",1,0)</formula>
    </cfRule>
  </conditionalFormatting>
  <conditionalFormatting sqref="V93">
    <cfRule type="expression" dxfId="799" priority="1268">
      <formula>IF(LEFT($AC93,9)="Efectuată",1,0)</formula>
    </cfRule>
  </conditionalFormatting>
  <conditionalFormatting sqref="J93:K93">
    <cfRule type="expression" dxfId="798" priority="1267">
      <formula>IF(LEFT($AC93,9)="Efectuată",1,0)</formula>
    </cfRule>
  </conditionalFormatting>
  <conditionalFormatting sqref="V29:V30 E29:T30">
    <cfRule type="expression" dxfId="797" priority="1265">
      <formula>IF(LEFT($AC29,9)="Efectuată",1,0)</formula>
    </cfRule>
  </conditionalFormatting>
  <conditionalFormatting sqref="U29:U30">
    <cfRule type="expression" dxfId="796" priority="1264">
      <formula>IF(LEFT($AC29,9)="Efectuată",1,0)</formula>
    </cfRule>
  </conditionalFormatting>
  <conditionalFormatting sqref="B26:D26">
    <cfRule type="expression" dxfId="795" priority="1261">
      <formula>IF(LEFT($AC26,9)="Efectuată",1,0)</formula>
    </cfRule>
  </conditionalFormatting>
  <conditionalFormatting sqref="H25:M26">
    <cfRule type="expression" dxfId="794" priority="1260">
      <formula>IF(LEFT($AC25,9)="Efectuată",1,0)</formula>
    </cfRule>
  </conditionalFormatting>
  <conditionalFormatting sqref="P31:S31">
    <cfRule type="expression" dxfId="793" priority="1259">
      <formula>IF(LEFT($AC31,9)="Efectuată",1,0)</formula>
    </cfRule>
  </conditionalFormatting>
  <conditionalFormatting sqref="L31:M31">
    <cfRule type="expression" dxfId="792" priority="1258">
      <formula>IF(LEFT($AC31,9)="Efectuată",1,0)</formula>
    </cfRule>
  </conditionalFormatting>
  <conditionalFormatting sqref="C45:C49">
    <cfRule type="expression" dxfId="791" priority="1257">
      <formula>IF(LEFT($AC45,9)="Efectuată",1,0)</formula>
    </cfRule>
  </conditionalFormatting>
  <conditionalFormatting sqref="B45:B49 D45:D49">
    <cfRule type="expression" dxfId="790" priority="1256">
      <formula>IF(LEFT($AC45,9)="Efectuată",1,0)</formula>
    </cfRule>
  </conditionalFormatting>
  <conditionalFormatting sqref="W45:W49">
    <cfRule type="expression" dxfId="789" priority="1255">
      <formula>IF(LEFT($AC45,9)="Efectuată",1,0)</formula>
    </cfRule>
  </conditionalFormatting>
  <conditionalFormatting sqref="X45:AB49">
    <cfRule type="expression" dxfId="788" priority="1254">
      <formula>IF(LEFT($AC45,9)="Efectuată",1,0)</formula>
    </cfRule>
  </conditionalFormatting>
  <conditionalFormatting sqref="L44:M49">
    <cfRule type="expression" dxfId="787" priority="1253">
      <formula>IF(LEFT($AC44,9)="Efectuată",1,0)</formula>
    </cfRule>
  </conditionalFormatting>
  <conditionalFormatting sqref="P44:S49">
    <cfRule type="expression" dxfId="786" priority="1252">
      <formula>IF(LEFT($AC44,9)="Efectuată",1,0)</formula>
    </cfRule>
  </conditionalFormatting>
  <conditionalFormatting sqref="C88:C92">
    <cfRule type="expression" dxfId="785" priority="1251">
      <formula>IF(LEFT($AC88,9)="Efectuată",1,0)</formula>
    </cfRule>
  </conditionalFormatting>
  <conditionalFormatting sqref="B88:B92 D88:D92">
    <cfRule type="expression" dxfId="784" priority="1250">
      <formula>IF(LEFT($AC88,9)="Efectuată",1,0)</formula>
    </cfRule>
  </conditionalFormatting>
  <conditionalFormatting sqref="X88:AB88">
    <cfRule type="expression" dxfId="783" priority="1248">
      <formula>IF(LEFT($AC88,9)="Efectuată",1,0)</formula>
    </cfRule>
  </conditionalFormatting>
  <conditionalFormatting sqref="X89:AB92">
    <cfRule type="expression" dxfId="782" priority="1246">
      <formula>IF(LEFT($AC89,9)="Efectuată",1,0)</formula>
    </cfRule>
  </conditionalFormatting>
  <conditionalFormatting sqref="V88">
    <cfRule type="expression" dxfId="781" priority="1245">
      <formula>IF(LEFT($AC88,9)="Efectuată",1,0)</formula>
    </cfRule>
  </conditionalFormatting>
  <conditionalFormatting sqref="L88:M88">
    <cfRule type="expression" dxfId="780" priority="1244">
      <formula>IF(LEFT($AC88,9)="Efectuată",1,0)</formula>
    </cfRule>
  </conditionalFormatting>
  <conditionalFormatting sqref="P88:S88">
    <cfRule type="expression" dxfId="779" priority="1243">
      <formula>IF(LEFT($AC88,9)="Efectuată",1,0)</formula>
    </cfRule>
  </conditionalFormatting>
  <conditionalFormatting sqref="T89">
    <cfRule type="expression" dxfId="778" priority="1242">
      <formula>IF(LEFT($AC89,9)="Efectuată",1,0)</formula>
    </cfRule>
  </conditionalFormatting>
  <conditionalFormatting sqref="P89:S89">
    <cfRule type="expression" dxfId="777" priority="1241">
      <formula>IF(LEFT($AC89,9)="Efectuată",1,0)</formula>
    </cfRule>
  </conditionalFormatting>
  <conditionalFormatting sqref="L89:M89">
    <cfRule type="expression" dxfId="776" priority="1240">
      <formula>IF(LEFT($AC89,9)="Efectuată",1,0)</formula>
    </cfRule>
  </conditionalFormatting>
  <conditionalFormatting sqref="V91">
    <cfRule type="expression" dxfId="775" priority="1239">
      <formula>IF(LEFT($AC91,9)="Efectuată",1,0)</formula>
    </cfRule>
  </conditionalFormatting>
  <conditionalFormatting sqref="V92">
    <cfRule type="expression" dxfId="774" priority="1238">
      <formula>IF(LEFT($AC92,9)="Efectuată",1,0)</formula>
    </cfRule>
  </conditionalFormatting>
  <conditionalFormatting sqref="L90:M92">
    <cfRule type="expression" dxfId="773" priority="1237">
      <formula>IF(LEFT($AC90,9)="Efectuată",1,0)</formula>
    </cfRule>
  </conditionalFormatting>
  <conditionalFormatting sqref="P90:S92">
    <cfRule type="expression" dxfId="772" priority="1236">
      <formula>IF(LEFT($AC90,9)="Efectuată",1,0)</formula>
    </cfRule>
  </conditionalFormatting>
  <conditionalFormatting sqref="W57:AB57">
    <cfRule type="expression" dxfId="771" priority="1233">
      <formula>IF(LEFT($AC57,9)="Efectuată",1,0)</formula>
    </cfRule>
  </conditionalFormatting>
  <conditionalFormatting sqref="C33:C43">
    <cfRule type="expression" dxfId="770" priority="1232">
      <formula>IF(LEFT($AC33,9)="Efectuată",1,0)</formula>
    </cfRule>
  </conditionalFormatting>
  <conditionalFormatting sqref="B33:B43 D33:D43">
    <cfRule type="expression" dxfId="769" priority="1231">
      <formula>IF(LEFT($AC33,9)="Efectuată",1,0)</formula>
    </cfRule>
  </conditionalFormatting>
  <conditionalFormatting sqref="X33:AB43">
    <cfRule type="expression" dxfId="768" priority="1230">
      <formula>IF(LEFT($AC33,9)="Efectuată",1,0)</formula>
    </cfRule>
  </conditionalFormatting>
  <conditionalFormatting sqref="W33:W43">
    <cfRule type="expression" dxfId="767" priority="1229">
      <formula>IF(LEFT($AC33,9)="Efectuată",1,0)</formula>
    </cfRule>
  </conditionalFormatting>
  <conditionalFormatting sqref="P32:Q43">
    <cfRule type="expression" dxfId="766" priority="1228">
      <formula>IF(LEFT($AC32,9)="Efectuată",1,0)</formula>
    </cfRule>
  </conditionalFormatting>
  <conditionalFormatting sqref="R32:S32">
    <cfRule type="expression" dxfId="765" priority="1227">
      <formula>IF(LEFT($AC32,9)="Efectuată",1,0)</formula>
    </cfRule>
  </conditionalFormatting>
  <conditionalFormatting sqref="L32:O32">
    <cfRule type="expression" dxfId="764" priority="1226">
      <formula>IF(LEFT($AC32,9)="Efectuată",1,0)</formula>
    </cfRule>
  </conditionalFormatting>
  <conditionalFormatting sqref="L36:O36">
    <cfRule type="expression" dxfId="763" priority="1213">
      <formula>IF(LEFT($AC36,9)="Efectuată",1,0)</formula>
    </cfRule>
  </conditionalFormatting>
  <conditionalFormatting sqref="R33:S33">
    <cfRule type="expression" dxfId="762" priority="1224">
      <formula>IF(LEFT($AC33,9)="Efectuată",1,0)</formula>
    </cfRule>
  </conditionalFormatting>
  <conditionalFormatting sqref="L33:O33">
    <cfRule type="expression" dxfId="761" priority="1223">
      <formula>IF(LEFT($AC33,9)="Efectuată",1,0)</formula>
    </cfRule>
  </conditionalFormatting>
  <conditionalFormatting sqref="T36">
    <cfRule type="expression" dxfId="760" priority="1210">
      <formula>IF(LEFT($AC36,9)="Efectuată",1,0)</formula>
    </cfRule>
  </conditionalFormatting>
  <conditionalFormatting sqref="L34:O34">
    <cfRule type="expression" dxfId="759" priority="1221">
      <formula>IF(LEFT($AC34,9)="Efectuată",1,0)</formula>
    </cfRule>
  </conditionalFormatting>
  <conditionalFormatting sqref="T37">
    <cfRule type="expression" dxfId="758" priority="1208">
      <formula>IF(LEFT($AC37,9)="Efectuată",1,0)</formula>
    </cfRule>
  </conditionalFormatting>
  <conditionalFormatting sqref="R34:S34">
    <cfRule type="expression" dxfId="757" priority="1219">
      <formula>IF(LEFT($AC34,9)="Efectuată",1,0)</formula>
    </cfRule>
  </conditionalFormatting>
  <conditionalFormatting sqref="T35">
    <cfRule type="expression" dxfId="756" priority="1218">
      <formula>IF(LEFT($AC35,9)="Efectuată",1,0)</formula>
    </cfRule>
  </conditionalFormatting>
  <conditionalFormatting sqref="R35:S35">
    <cfRule type="expression" dxfId="755" priority="1217">
      <formula>IF(LEFT($AC35,9)="Efectuată",1,0)</formula>
    </cfRule>
  </conditionalFormatting>
  <conditionalFormatting sqref="L35:O35">
    <cfRule type="expression" dxfId="754" priority="1216">
      <formula>IF(LEFT($AC35,9)="Efectuată",1,0)</formula>
    </cfRule>
  </conditionalFormatting>
  <conditionalFormatting sqref="R38:S38">
    <cfRule type="expression" dxfId="753" priority="1203">
      <formula>IF(LEFT($AC38,9)="Efectuată",1,0)</formula>
    </cfRule>
  </conditionalFormatting>
  <conditionalFormatting sqref="E36:G36">
    <cfRule type="expression" dxfId="752" priority="1214">
      <formula>IF(LEFT($AC36,9)="Efectuată",1,0)</formula>
    </cfRule>
  </conditionalFormatting>
  <conditionalFormatting sqref="T39">
    <cfRule type="expression" dxfId="751" priority="1200">
      <formula>IF(LEFT($AC39,9)="Efectuată",1,0)</formula>
    </cfRule>
  </conditionalFormatting>
  <conditionalFormatting sqref="R36:S36">
    <cfRule type="expression" dxfId="750" priority="1211">
      <formula>IF(LEFT($AC36,9)="Efectuată",1,0)</formula>
    </cfRule>
  </conditionalFormatting>
  <conditionalFormatting sqref="R37:S37">
    <cfRule type="expression" dxfId="749" priority="1209">
      <formula>IF(LEFT($AC37,9)="Efectuată",1,0)</formula>
    </cfRule>
  </conditionalFormatting>
  <conditionalFormatting sqref="L37:O37">
    <cfRule type="expression" dxfId="748" priority="1207">
      <formula>IF(LEFT($AC37,9)="Efectuată",1,0)</formula>
    </cfRule>
  </conditionalFormatting>
  <conditionalFormatting sqref="T40">
    <cfRule type="expression" dxfId="747" priority="1194">
      <formula>IF(LEFT($AC40,9)="Efectuată",1,0)</formula>
    </cfRule>
  </conditionalFormatting>
  <conditionalFormatting sqref="L38:O38">
    <cfRule type="expression" dxfId="746" priority="1205">
      <formula>IF(LEFT($AC38,9)="Efectuată",1,0)</formula>
    </cfRule>
  </conditionalFormatting>
  <conditionalFormatting sqref="T41">
    <cfRule type="expression" dxfId="745" priority="1192">
      <formula>IF(LEFT($AC41,9)="Efectuată",1,0)</formula>
    </cfRule>
  </conditionalFormatting>
  <conditionalFormatting sqref="T38">
    <cfRule type="expression" dxfId="744" priority="1202">
      <formula>IF(LEFT($AC38,9)="Efectuată",1,0)</formula>
    </cfRule>
  </conditionalFormatting>
  <conditionalFormatting sqref="R39:S39">
    <cfRule type="expression" dxfId="743" priority="1201">
      <formula>IF(LEFT($AC39,9)="Efectuată",1,0)</formula>
    </cfRule>
  </conditionalFormatting>
  <conditionalFormatting sqref="L39:O39">
    <cfRule type="expression" dxfId="742" priority="1199">
      <formula>IF(LEFT($AC39,9)="Efectuată",1,0)</formula>
    </cfRule>
  </conditionalFormatting>
  <conditionalFormatting sqref="T42">
    <cfRule type="expression" dxfId="741" priority="1186">
      <formula>IF(LEFT($AC42,9)="Efectuată",1,0)</formula>
    </cfRule>
  </conditionalFormatting>
  <conditionalFormatting sqref="L40:O40">
    <cfRule type="expression" dxfId="740" priority="1197">
      <formula>IF(LEFT($AC40,9)="Efectuată",1,0)</formula>
    </cfRule>
  </conditionalFormatting>
  <conditionalFormatting sqref="T43">
    <cfRule type="expression" dxfId="739" priority="1184">
      <formula>IF(LEFT($AC43,9)="Efectuată",1,0)</formula>
    </cfRule>
  </conditionalFormatting>
  <conditionalFormatting sqref="R40:S40">
    <cfRule type="expression" dxfId="738" priority="1195">
      <formula>IF(LEFT($AC40,9)="Efectuată",1,0)</formula>
    </cfRule>
  </conditionalFormatting>
  <conditionalFormatting sqref="R41:S41">
    <cfRule type="expression" dxfId="737" priority="1193">
      <formula>IF(LEFT($AC41,9)="Efectuată",1,0)</formula>
    </cfRule>
  </conditionalFormatting>
  <conditionalFormatting sqref="L41:O41">
    <cfRule type="expression" dxfId="736" priority="1191">
      <formula>IF(LEFT($AC41,9)="Efectuată",1,0)</formula>
    </cfRule>
  </conditionalFormatting>
  <conditionalFormatting sqref="T104:V106 E104:G107 E109:G112 U107:V112">
    <cfRule type="expression" dxfId="735" priority="1178">
      <formula>IF(LEFT($AC104,9)="Efectuată",1,0)</formula>
    </cfRule>
  </conditionalFormatting>
  <conditionalFormatting sqref="L42:O42">
    <cfRule type="expression" dxfId="734" priority="1189">
      <formula>IF(LEFT($AC42,9)="Efectuată",1,0)</formula>
    </cfRule>
  </conditionalFormatting>
  <conditionalFormatting sqref="R104:S104">
    <cfRule type="expression" dxfId="733" priority="1176">
      <formula>IF(LEFT($AC104,9)="Efectuată",1,0)</formula>
    </cfRule>
  </conditionalFormatting>
  <conditionalFormatting sqref="R42:S42">
    <cfRule type="expression" dxfId="732" priority="1187">
      <formula>IF(LEFT($AC42,9)="Efectuată",1,0)</formula>
    </cfRule>
  </conditionalFormatting>
  <conditionalFormatting sqref="R43:S43">
    <cfRule type="expression" dxfId="731" priority="1185">
      <formula>IF(LEFT($AC43,9)="Efectuată",1,0)</formula>
    </cfRule>
  </conditionalFormatting>
  <conditionalFormatting sqref="L43:O43">
    <cfRule type="expression" dxfId="730" priority="1183">
      <formula>IF(LEFT($AC43,9)="Efectuată",1,0)</formula>
    </cfRule>
  </conditionalFormatting>
  <conditionalFormatting sqref="L106:O106">
    <cfRule type="expression" dxfId="729" priority="1170">
      <formula>IF(LEFT($AC106,9)="Efectuată",1,0)</formula>
    </cfRule>
  </conditionalFormatting>
  <conditionalFormatting sqref="B105:D112">
    <cfRule type="expression" dxfId="728" priority="1180">
      <formula>IF(LEFT($AC105,9)="Efectuată",1,0)</formula>
    </cfRule>
  </conditionalFormatting>
  <conditionalFormatting sqref="W105:AB112">
    <cfRule type="expression" dxfId="727" priority="1179">
      <formula>IF(LEFT($AC105,9)="Efectuată",1,0)</formula>
    </cfRule>
  </conditionalFormatting>
  <conditionalFormatting sqref="T112">
    <cfRule type="expression" dxfId="726" priority="1143">
      <formula>IF(LEFT($AC112,9)="Efectuată",1,0)</formula>
    </cfRule>
  </conditionalFormatting>
  <conditionalFormatting sqref="P104:Q112">
    <cfRule type="expression" dxfId="725" priority="1177">
      <formula>IF(LEFT($AC104,9)="Efectuată",1,0)</formula>
    </cfRule>
  </conditionalFormatting>
  <conditionalFormatting sqref="L104:O104">
    <cfRule type="expression" dxfId="724" priority="1175">
      <formula>IF(LEFT($AC104,9)="Efectuată",1,0)</formula>
    </cfRule>
  </conditionalFormatting>
  <conditionalFormatting sqref="R109:S109">
    <cfRule type="expression" dxfId="723" priority="1158">
      <formula>IF(LEFT($AC109,9)="Efectuată",1,0)</formula>
    </cfRule>
  </conditionalFormatting>
  <conditionalFormatting sqref="R105:S105">
    <cfRule type="expression" dxfId="722" priority="1173">
      <formula>IF(LEFT($AC105,9)="Efectuată",1,0)</formula>
    </cfRule>
  </conditionalFormatting>
  <conditionalFormatting sqref="L105:O105">
    <cfRule type="expression" dxfId="721" priority="1172">
      <formula>IF(LEFT($AC105,9)="Efectuată",1,0)</formula>
    </cfRule>
  </conditionalFormatting>
  <conditionalFormatting sqref="T109">
    <cfRule type="expression" dxfId="720" priority="1157">
      <formula>IF(LEFT($AC109,9)="Efectuată",1,0)</formula>
    </cfRule>
  </conditionalFormatting>
  <conditionalFormatting sqref="H106:K106">
    <cfRule type="expression" dxfId="719" priority="1169">
      <formula>IF(LEFT($AC106,9)="Efectuată",1,0)</formula>
    </cfRule>
  </conditionalFormatting>
  <conditionalFormatting sqref="R106:S106">
    <cfRule type="expression" dxfId="718" priority="1168">
      <formula>IF(LEFT($AC106,9)="Efectuată",1,0)</formula>
    </cfRule>
  </conditionalFormatting>
  <conditionalFormatting sqref="T107">
    <cfRule type="expression" dxfId="717" priority="1167">
      <formula>IF(LEFT($AC107,9)="Efectuată",1,0)</formula>
    </cfRule>
  </conditionalFormatting>
  <conditionalFormatting sqref="R107:S107">
    <cfRule type="expression" dxfId="716" priority="1166">
      <formula>IF(LEFT($AC107,9)="Efectuată",1,0)</formula>
    </cfRule>
  </conditionalFormatting>
  <conditionalFormatting sqref="L107:O107">
    <cfRule type="expression" dxfId="715" priority="1165">
      <formula>IF(LEFT($AC107,9)="Efectuată",1,0)</formula>
    </cfRule>
  </conditionalFormatting>
  <conditionalFormatting sqref="H107:K107">
    <cfRule type="expression" dxfId="714" priority="1164">
      <formula>IF(LEFT($AC107,9)="Efectuată",1,0)</formula>
    </cfRule>
  </conditionalFormatting>
  <conditionalFormatting sqref="E108:G108">
    <cfRule type="expression" dxfId="713" priority="1163">
      <formula>IF(LEFT($AC108,9)="Efectuată",1,0)</formula>
    </cfRule>
  </conditionalFormatting>
  <conditionalFormatting sqref="L108:O108">
    <cfRule type="expression" dxfId="712" priority="1162">
      <formula>IF(LEFT($AC108,9)="Efectuată",1,0)</formula>
    </cfRule>
  </conditionalFormatting>
  <conditionalFormatting sqref="H108:K108">
    <cfRule type="expression" dxfId="711" priority="1161">
      <formula>IF(LEFT($AC108,9)="Efectuată",1,0)</formula>
    </cfRule>
  </conditionalFormatting>
  <conditionalFormatting sqref="R108:S108">
    <cfRule type="expression" dxfId="710" priority="1160">
      <formula>IF(LEFT($AC108,9)="Efectuată",1,0)</formula>
    </cfRule>
  </conditionalFormatting>
  <conditionalFormatting sqref="T108">
    <cfRule type="expression" dxfId="709" priority="1159">
      <formula>IF(LEFT($AC108,9)="Efectuată",1,0)</formula>
    </cfRule>
  </conditionalFormatting>
  <conditionalFormatting sqref="L109:O109">
    <cfRule type="expression" dxfId="708" priority="1156">
      <formula>IF(LEFT($AC109,9)="Efectuată",1,0)</formula>
    </cfRule>
  </conditionalFormatting>
  <conditionalFormatting sqref="H109:K109">
    <cfRule type="expression" dxfId="707" priority="1155">
      <formula>IF(LEFT($AC109,9)="Efectuată",1,0)</formula>
    </cfRule>
  </conditionalFormatting>
  <conditionalFormatting sqref="L110:O110">
    <cfRule type="expression" dxfId="706" priority="1154">
      <formula>IF(LEFT($AC110,9)="Efectuată",1,0)</formula>
    </cfRule>
  </conditionalFormatting>
  <conditionalFormatting sqref="H110:K110">
    <cfRule type="expression" dxfId="705" priority="1153">
      <formula>IF(LEFT($AC110,9)="Efectuată",1,0)</formula>
    </cfRule>
  </conditionalFormatting>
  <conditionalFormatting sqref="R110:S110">
    <cfRule type="expression" dxfId="704" priority="1152">
      <formula>IF(LEFT($AC110,9)="Efectuată",1,0)</formula>
    </cfRule>
  </conditionalFormatting>
  <conditionalFormatting sqref="T110">
    <cfRule type="expression" dxfId="703" priority="1151">
      <formula>IF(LEFT($AC110,9)="Efectuată",1,0)</formula>
    </cfRule>
  </conditionalFormatting>
  <conditionalFormatting sqref="R111:S111">
    <cfRule type="expression" dxfId="702" priority="1150">
      <formula>IF(LEFT($AC111,9)="Efectuată",1,0)</formula>
    </cfRule>
  </conditionalFormatting>
  <conditionalFormatting sqref="T111">
    <cfRule type="expression" dxfId="701" priority="1149">
      <formula>IF(LEFT($AC111,9)="Efectuată",1,0)</formula>
    </cfRule>
  </conditionalFormatting>
  <conditionalFormatting sqref="L111:O111">
    <cfRule type="expression" dxfId="700" priority="1148">
      <formula>IF(LEFT($AC111,9)="Efectuată",1,0)</formula>
    </cfRule>
  </conditionalFormatting>
  <conditionalFormatting sqref="H111:K111">
    <cfRule type="expression" dxfId="699" priority="1147">
      <formula>IF(LEFT($AC111,9)="Efectuată",1,0)</formula>
    </cfRule>
  </conditionalFormatting>
  <conditionalFormatting sqref="L112:O112">
    <cfRule type="expression" dxfId="698" priority="1146">
      <formula>IF(LEFT($AC112,9)="Efectuată",1,0)</formula>
    </cfRule>
  </conditionalFormatting>
  <conditionalFormatting sqref="H112:K112">
    <cfRule type="expression" dxfId="697" priority="1145">
      <formula>IF(LEFT($AC112,9)="Efectuată",1,0)</formula>
    </cfRule>
  </conditionalFormatting>
  <conditionalFormatting sqref="R112:S112">
    <cfRule type="expression" dxfId="696" priority="1144">
      <formula>IF(LEFT($AC112,9)="Efectuată",1,0)</formula>
    </cfRule>
  </conditionalFormatting>
  <conditionalFormatting sqref="T113:V115 E113:G116 E118:G124 U116:V124">
    <cfRule type="expression" dxfId="695" priority="1142">
      <formula>IF(LEFT($AC113,9)="Efectuată",1,0)</formula>
    </cfRule>
  </conditionalFormatting>
  <conditionalFormatting sqref="P113:Q124">
    <cfRule type="expression" dxfId="694" priority="1141">
      <formula>IF(LEFT($AC113,9)="Efectuată",1,0)</formula>
    </cfRule>
  </conditionalFormatting>
  <conditionalFormatting sqref="R113:S113">
    <cfRule type="expression" dxfId="693" priority="1140">
      <formula>IF(LEFT($AC113,9)="Efectuată",1,0)</formula>
    </cfRule>
  </conditionalFormatting>
  <conditionalFormatting sqref="L113:O113">
    <cfRule type="expression" dxfId="692" priority="1139">
      <formula>IF(LEFT($AC113,9)="Efectuată",1,0)</formula>
    </cfRule>
  </conditionalFormatting>
  <conditionalFormatting sqref="H113:K113">
    <cfRule type="expression" dxfId="691" priority="1138">
      <formula>IF(LEFT($AC113,9)="Efectuată",1,0)</formula>
    </cfRule>
  </conditionalFormatting>
  <conditionalFormatting sqref="R114:S114">
    <cfRule type="expression" dxfId="690" priority="1137">
      <formula>IF(LEFT($AC114,9)="Efectuată",1,0)</formula>
    </cfRule>
  </conditionalFormatting>
  <conditionalFormatting sqref="L114:O114">
    <cfRule type="expression" dxfId="689" priority="1136">
      <formula>IF(LEFT($AC114,9)="Efectuată",1,0)</formula>
    </cfRule>
  </conditionalFormatting>
  <conditionalFormatting sqref="R118:S118">
    <cfRule type="expression" dxfId="688" priority="1122">
      <formula>IF(LEFT($AC118,9)="Efectuată",1,0)</formula>
    </cfRule>
  </conditionalFormatting>
  <conditionalFormatting sqref="L115:O115">
    <cfRule type="expression" dxfId="687" priority="1134">
      <formula>IF(LEFT($AC115,9)="Efectuată",1,0)</formula>
    </cfRule>
  </conditionalFormatting>
  <conditionalFormatting sqref="H115:K115">
    <cfRule type="expression" dxfId="686" priority="1133">
      <formula>IF(LEFT($AC115,9)="Efectuată",1,0)</formula>
    </cfRule>
  </conditionalFormatting>
  <conditionalFormatting sqref="R115:S115">
    <cfRule type="expression" dxfId="685" priority="1132">
      <formula>IF(LEFT($AC115,9)="Efectuată",1,0)</formula>
    </cfRule>
  </conditionalFormatting>
  <conditionalFormatting sqref="T116">
    <cfRule type="expression" dxfId="684" priority="1131">
      <formula>IF(LEFT($AC116,9)="Efectuată",1,0)</formula>
    </cfRule>
  </conditionalFormatting>
  <conditionalFormatting sqref="R116:S116">
    <cfRule type="expression" dxfId="683" priority="1130">
      <formula>IF(LEFT($AC116,9)="Efectuată",1,0)</formula>
    </cfRule>
  </conditionalFormatting>
  <conditionalFormatting sqref="L116:O116">
    <cfRule type="expression" dxfId="682" priority="1129">
      <formula>IF(LEFT($AC116,9)="Efectuată",1,0)</formula>
    </cfRule>
  </conditionalFormatting>
  <conditionalFormatting sqref="H116:K116">
    <cfRule type="expression" dxfId="681" priority="1128">
      <formula>IF(LEFT($AC116,9)="Efectuată",1,0)</formula>
    </cfRule>
  </conditionalFormatting>
  <conditionalFormatting sqref="E117:G117">
    <cfRule type="expression" dxfId="680" priority="1127">
      <formula>IF(LEFT($AC117,9)="Efectuată",1,0)</formula>
    </cfRule>
  </conditionalFormatting>
  <conditionalFormatting sqref="L117:O117">
    <cfRule type="expression" dxfId="679" priority="1126">
      <formula>IF(LEFT($AC117,9)="Efectuată",1,0)</formula>
    </cfRule>
  </conditionalFormatting>
  <conditionalFormatting sqref="H117:K117">
    <cfRule type="expression" dxfId="678" priority="1125">
      <formula>IF(LEFT($AC117,9)="Efectuată",1,0)</formula>
    </cfRule>
  </conditionalFormatting>
  <conditionalFormatting sqref="R117:S117">
    <cfRule type="expression" dxfId="677" priority="1124">
      <formula>IF(LEFT($AC117,9)="Efectuată",1,0)</formula>
    </cfRule>
  </conditionalFormatting>
  <conditionalFormatting sqref="T117">
    <cfRule type="expression" dxfId="676" priority="1123">
      <formula>IF(LEFT($AC117,9)="Efectuată",1,0)</formula>
    </cfRule>
  </conditionalFormatting>
  <conditionalFormatting sqref="T118">
    <cfRule type="expression" dxfId="675" priority="1121">
      <formula>IF(LEFT($AC118,9)="Efectuată",1,0)</formula>
    </cfRule>
  </conditionalFormatting>
  <conditionalFormatting sqref="L118:O118">
    <cfRule type="expression" dxfId="674" priority="1120">
      <formula>IF(LEFT($AC118,9)="Efectuată",1,0)</formula>
    </cfRule>
  </conditionalFormatting>
  <conditionalFormatting sqref="H118:K118">
    <cfRule type="expression" dxfId="673" priority="1119">
      <formula>IF(LEFT($AC118,9)="Efectuată",1,0)</formula>
    </cfRule>
  </conditionalFormatting>
  <conditionalFormatting sqref="L119:O119">
    <cfRule type="expression" dxfId="672" priority="1118">
      <formula>IF(LEFT($AC119,9)="Efectuată",1,0)</formula>
    </cfRule>
  </conditionalFormatting>
  <conditionalFormatting sqref="H119:K119">
    <cfRule type="expression" dxfId="671" priority="1117">
      <formula>IF(LEFT($AC119,9)="Efectuată",1,0)</formula>
    </cfRule>
  </conditionalFormatting>
  <conditionalFormatting sqref="R119:S119">
    <cfRule type="expression" dxfId="670" priority="1116">
      <formula>IF(LEFT($AC119,9)="Efectuată",1,0)</formula>
    </cfRule>
  </conditionalFormatting>
  <conditionalFormatting sqref="T119">
    <cfRule type="expression" dxfId="669" priority="1115">
      <formula>IF(LEFT($AC119,9)="Efectuată",1,0)</formula>
    </cfRule>
  </conditionalFormatting>
  <conditionalFormatting sqref="R120:S120">
    <cfRule type="expression" dxfId="668" priority="1114">
      <formula>IF(LEFT($AC120,9)="Efectuată",1,0)</formula>
    </cfRule>
  </conditionalFormatting>
  <conditionalFormatting sqref="T120">
    <cfRule type="expression" dxfId="667" priority="1113">
      <formula>IF(LEFT($AC120,9)="Efectuată",1,0)</formula>
    </cfRule>
  </conditionalFormatting>
  <conditionalFormatting sqref="L120:O120">
    <cfRule type="expression" dxfId="666" priority="1112">
      <formula>IF(LEFT($AC120,9)="Efectuată",1,0)</formula>
    </cfRule>
  </conditionalFormatting>
  <conditionalFormatting sqref="H120:K120">
    <cfRule type="expression" dxfId="665" priority="1111">
      <formula>IF(LEFT($AC120,9)="Efectuată",1,0)</formula>
    </cfRule>
  </conditionalFormatting>
  <conditionalFormatting sqref="L121:O121">
    <cfRule type="expression" dxfId="664" priority="1110">
      <formula>IF(LEFT($AC121,9)="Efectuată",1,0)</formula>
    </cfRule>
  </conditionalFormatting>
  <conditionalFormatting sqref="H121:K121">
    <cfRule type="expression" dxfId="663" priority="1109">
      <formula>IF(LEFT($AC121,9)="Efectuată",1,0)</formula>
    </cfRule>
  </conditionalFormatting>
  <conditionalFormatting sqref="R121:S121">
    <cfRule type="expression" dxfId="662" priority="1108">
      <formula>IF(LEFT($AC121,9)="Efectuată",1,0)</formula>
    </cfRule>
  </conditionalFormatting>
  <conditionalFormatting sqref="T121">
    <cfRule type="expression" dxfId="661" priority="1107">
      <formula>IF(LEFT($AC121,9)="Efectuată",1,0)</formula>
    </cfRule>
  </conditionalFormatting>
  <conditionalFormatting sqref="R122:S122">
    <cfRule type="expression" dxfId="660" priority="1106">
      <formula>IF(LEFT($AC122,9)="Efectuată",1,0)</formula>
    </cfRule>
  </conditionalFormatting>
  <conditionalFormatting sqref="T122">
    <cfRule type="expression" dxfId="659" priority="1105">
      <formula>IF(LEFT($AC122,9)="Efectuată",1,0)</formula>
    </cfRule>
  </conditionalFormatting>
  <conditionalFormatting sqref="L122:O122">
    <cfRule type="expression" dxfId="658" priority="1104">
      <formula>IF(LEFT($AC122,9)="Efectuată",1,0)</formula>
    </cfRule>
  </conditionalFormatting>
  <conditionalFormatting sqref="H122:K122">
    <cfRule type="expression" dxfId="657" priority="1103">
      <formula>IF(LEFT($AC122,9)="Efectuată",1,0)</formula>
    </cfRule>
  </conditionalFormatting>
  <conditionalFormatting sqref="L123:O123">
    <cfRule type="expression" dxfId="656" priority="1102">
      <formula>IF(LEFT($AC123,9)="Efectuată",1,0)</formula>
    </cfRule>
  </conditionalFormatting>
  <conditionalFormatting sqref="H123:K123">
    <cfRule type="expression" dxfId="655" priority="1101">
      <formula>IF(LEFT($AC123,9)="Efectuată",1,0)</formula>
    </cfRule>
  </conditionalFormatting>
  <conditionalFormatting sqref="R123:S123">
    <cfRule type="expression" dxfId="654" priority="1100">
      <formula>IF(LEFT($AC123,9)="Efectuată",1,0)</formula>
    </cfRule>
  </conditionalFormatting>
  <conditionalFormatting sqref="T123">
    <cfRule type="expression" dxfId="653" priority="1099">
      <formula>IF(LEFT($AC123,9)="Efectuată",1,0)</formula>
    </cfRule>
  </conditionalFormatting>
  <conditionalFormatting sqref="R124:S124">
    <cfRule type="expression" dxfId="652" priority="1098">
      <formula>IF(LEFT($AC124,9)="Efectuată",1,0)</formula>
    </cfRule>
  </conditionalFormatting>
  <conditionalFormatting sqref="T124">
    <cfRule type="expression" dxfId="651" priority="1097">
      <formula>IF(LEFT($AC124,9)="Efectuată",1,0)</formula>
    </cfRule>
  </conditionalFormatting>
  <conditionalFormatting sqref="L124:O124">
    <cfRule type="expression" dxfId="650" priority="1096">
      <formula>IF(LEFT($AC124,9)="Efectuată",1,0)</formula>
    </cfRule>
  </conditionalFormatting>
  <conditionalFormatting sqref="H124:K124">
    <cfRule type="expression" dxfId="649" priority="1095">
      <formula>IF(LEFT($AC124,9)="Efectuată",1,0)</formula>
    </cfRule>
  </conditionalFormatting>
  <conditionalFormatting sqref="B51:D53">
    <cfRule type="expression" dxfId="648" priority="1094">
      <formula>IF(LEFT($AC51,9)="Efectuată",1,0)</formula>
    </cfRule>
  </conditionalFormatting>
  <conditionalFormatting sqref="W51:AB53">
    <cfRule type="expression" dxfId="647" priority="1093">
      <formula>IF(LEFT($AC51,9)="Efectuată",1,0)</formula>
    </cfRule>
  </conditionalFormatting>
  <conditionalFormatting sqref="H50:K50">
    <cfRule type="expression" dxfId="646" priority="1092">
      <formula>IF(LEFT($AC50,9)="Efectuată",1,0)</formula>
    </cfRule>
  </conditionalFormatting>
  <conditionalFormatting sqref="L50:M50">
    <cfRule type="expression" dxfId="645" priority="1091">
      <formula>IF(LEFT($AC50,9)="Efectuată",1,0)</formula>
    </cfRule>
  </conditionalFormatting>
  <conditionalFormatting sqref="P50:S50">
    <cfRule type="expression" dxfId="644" priority="1090">
      <formula>IF(LEFT($AC50,9)="Efectuată",1,0)</formula>
    </cfRule>
  </conditionalFormatting>
  <conditionalFormatting sqref="H51:K51">
    <cfRule type="expression" dxfId="643" priority="1089">
      <formula>IF(LEFT($AC51,9)="Efectuată",1,0)</formula>
    </cfRule>
  </conditionalFormatting>
  <conditionalFormatting sqref="L51:M51">
    <cfRule type="expression" dxfId="642" priority="1088">
      <formula>IF(LEFT($AC51,9)="Efectuată",1,0)</formula>
    </cfRule>
  </conditionalFormatting>
  <conditionalFormatting sqref="P51:S51">
    <cfRule type="expression" dxfId="641" priority="1087">
      <formula>IF(LEFT($AC51,9)="Efectuată",1,0)</formula>
    </cfRule>
  </conditionalFormatting>
  <conditionalFormatting sqref="P52:S52">
    <cfRule type="expression" dxfId="640" priority="1086">
      <formula>IF(LEFT($AC52,9)="Efectuată",1,0)</formula>
    </cfRule>
  </conditionalFormatting>
  <conditionalFormatting sqref="H52:K52">
    <cfRule type="expression" dxfId="639" priority="1085">
      <formula>IF(LEFT($AC52,9)="Efectuată",1,0)</formula>
    </cfRule>
  </conditionalFormatting>
  <conditionalFormatting sqref="L52:M52">
    <cfRule type="expression" dxfId="638" priority="1084">
      <formula>IF(LEFT($AC52,9)="Efectuată",1,0)</formula>
    </cfRule>
  </conditionalFormatting>
  <conditionalFormatting sqref="H53:K53">
    <cfRule type="expression" dxfId="637" priority="1083">
      <formula>IF(LEFT($AC53,9)="Efectuată",1,0)</formula>
    </cfRule>
  </conditionalFormatting>
  <conditionalFormatting sqref="L53:M53">
    <cfRule type="expression" dxfId="636" priority="1082">
      <formula>IF(LEFT($AC53,9)="Efectuată",1,0)</formula>
    </cfRule>
  </conditionalFormatting>
  <conditionalFormatting sqref="P53:S53">
    <cfRule type="expression" dxfId="635" priority="1081">
      <formula>IF(LEFT($AC53,9)="Efectuată",1,0)</formula>
    </cfRule>
  </conditionalFormatting>
  <conditionalFormatting sqref="B55:D56">
    <cfRule type="expression" dxfId="634" priority="1080">
      <formula>IF(LEFT($AC55,9)="Efectuată",1,0)</formula>
    </cfRule>
  </conditionalFormatting>
  <conditionalFormatting sqref="H54:K54">
    <cfRule type="expression" dxfId="633" priority="1079">
      <formula>IF(LEFT($AC54,9)="Efectuată",1,0)</formula>
    </cfRule>
  </conditionalFormatting>
  <conditionalFormatting sqref="L54:M54">
    <cfRule type="expression" dxfId="632" priority="1078">
      <formula>IF(LEFT($AC54,9)="Efectuată",1,0)</formula>
    </cfRule>
  </conditionalFormatting>
  <conditionalFormatting sqref="H55:K55">
    <cfRule type="expression" dxfId="631" priority="1077">
      <formula>IF(LEFT($AC55,9)="Efectuată",1,0)</formula>
    </cfRule>
  </conditionalFormatting>
  <conditionalFormatting sqref="L55:M55">
    <cfRule type="expression" dxfId="630" priority="1076">
      <formula>IF(LEFT($AC55,9)="Efectuată",1,0)</formula>
    </cfRule>
  </conditionalFormatting>
  <conditionalFormatting sqref="H56:K56">
    <cfRule type="expression" dxfId="629" priority="1075">
      <formula>IF(LEFT($AC56,9)="Efectuată",1,0)</formula>
    </cfRule>
  </conditionalFormatting>
  <conditionalFormatting sqref="L56:M56">
    <cfRule type="expression" dxfId="628" priority="1074">
      <formula>IF(LEFT($AC56,9)="Efectuată",1,0)</formula>
    </cfRule>
  </conditionalFormatting>
  <conditionalFormatting sqref="B95:D96">
    <cfRule type="expression" dxfId="627" priority="1073">
      <formula>IF(LEFT($AC95,9)="Efectuată",1,0)</formula>
    </cfRule>
  </conditionalFormatting>
  <conditionalFormatting sqref="W95:AB96">
    <cfRule type="expression" dxfId="626" priority="1072">
      <formula>IF(LEFT($AC95,9)="Efectuată",1,0)</formula>
    </cfRule>
  </conditionalFormatting>
  <conditionalFormatting sqref="H104:K104">
    <cfRule type="expression" dxfId="625" priority="1071">
      <formula>IF(LEFT($AC104,9)="Efectuată",1,0)</formula>
    </cfRule>
  </conditionalFormatting>
  <conditionalFormatting sqref="H97:K97">
    <cfRule type="expression" dxfId="624" priority="1070">
      <formula>IF(LEFT($AC97,9)="Efectuată",1,0)</formula>
    </cfRule>
  </conditionalFormatting>
  <conditionalFormatting sqref="H105:K105">
    <cfRule type="expression" dxfId="623" priority="1069">
      <formula>IF(LEFT($AC105,9)="Efectuată",1,0)</formula>
    </cfRule>
  </conditionalFormatting>
  <conditionalFormatting sqref="H114:K114">
    <cfRule type="expression" dxfId="622" priority="1068">
      <formula>IF(LEFT($AC114,9)="Efectuată",1,0)</formula>
    </cfRule>
  </conditionalFormatting>
  <conditionalFormatting sqref="H33:K33">
    <cfRule type="expression" dxfId="621" priority="1056">
      <formula>IF(LEFT($AC33,9)="Efectuată",1,0)</formula>
    </cfRule>
  </conditionalFormatting>
  <conditionalFormatting sqref="H32:K32">
    <cfRule type="expression" dxfId="620" priority="1067">
      <formula>IF(LEFT($AC32,9)="Efectuată",1,0)</formula>
    </cfRule>
  </conditionalFormatting>
  <conditionalFormatting sqref="H34:K34">
    <cfRule type="expression" dxfId="619" priority="1066">
      <formula>IF(LEFT($AC34,9)="Efectuată",1,0)</formula>
    </cfRule>
  </conditionalFormatting>
  <conditionalFormatting sqref="H35:K35">
    <cfRule type="expression" dxfId="618" priority="1065">
      <formula>IF(LEFT($AC35,9)="Efectuată",1,0)</formula>
    </cfRule>
  </conditionalFormatting>
  <conditionalFormatting sqref="H36:K36">
    <cfRule type="expression" dxfId="617" priority="1064">
      <formula>IF(LEFT($AC36,9)="Efectuată",1,0)</formula>
    </cfRule>
  </conditionalFormatting>
  <conditionalFormatting sqref="H37:K37">
    <cfRule type="expression" dxfId="616" priority="1063">
      <formula>IF(LEFT($AC37,9)="Efectuată",1,0)</formula>
    </cfRule>
  </conditionalFormatting>
  <conditionalFormatting sqref="H38:K38">
    <cfRule type="expression" dxfId="615" priority="1062">
      <formula>IF(LEFT($AC38,9)="Efectuată",1,0)</formula>
    </cfRule>
  </conditionalFormatting>
  <conditionalFormatting sqref="H39:K39">
    <cfRule type="expression" dxfId="614" priority="1061">
      <formula>IF(LEFT($AC39,9)="Efectuată",1,0)</formula>
    </cfRule>
  </conditionalFormatting>
  <conditionalFormatting sqref="H40:K40">
    <cfRule type="expression" dxfId="613" priority="1060">
      <formula>IF(LEFT($AC40,9)="Efectuată",1,0)</formula>
    </cfRule>
  </conditionalFormatting>
  <conditionalFormatting sqref="H41:K41">
    <cfRule type="expression" dxfId="612" priority="1059">
      <formula>IF(LEFT($AC41,9)="Efectuată",1,0)</formula>
    </cfRule>
  </conditionalFormatting>
  <conditionalFormatting sqref="H42:K42">
    <cfRule type="expression" dxfId="611" priority="1058">
      <formula>IF(LEFT($AC42,9)="Efectuată",1,0)</formula>
    </cfRule>
  </conditionalFormatting>
  <conditionalFormatting sqref="H43:K43">
    <cfRule type="expression" dxfId="610" priority="1057">
      <formula>IF(LEFT($AC43,9)="Efectuată",1,0)</formula>
    </cfRule>
  </conditionalFormatting>
  <conditionalFormatting sqref="C80:C87">
    <cfRule type="expression" dxfId="609" priority="1055">
      <formula>IF(LEFT($AC80,9)="Efectuată",1,0)</formula>
    </cfRule>
  </conditionalFormatting>
  <conditionalFormatting sqref="B80:B87 D80:D87">
    <cfRule type="expression" dxfId="608" priority="1054">
      <formula>IF(LEFT($AC80,9)="Efectuată",1,0)</formula>
    </cfRule>
  </conditionalFormatting>
  <conditionalFormatting sqref="N79:O79">
    <cfRule type="expression" dxfId="607" priority="1053">
      <formula>IF(LEFT($AC79,9)="Efectuată",1,0)</formula>
    </cfRule>
  </conditionalFormatting>
  <conditionalFormatting sqref="L87:M87">
    <cfRule type="expression" dxfId="606" priority="1052">
      <formula>IF(LEFT($AC87,9)="Efectuată",1,0)</formula>
    </cfRule>
  </conditionalFormatting>
  <conditionalFormatting sqref="L79:M86">
    <cfRule type="expression" dxfId="605" priority="1051">
      <formula>IF(LEFT($AC79,9)="Efectuată",1,0)</formula>
    </cfRule>
  </conditionalFormatting>
  <conditionalFormatting sqref="P79:S87">
    <cfRule type="expression" dxfId="604" priority="1050">
      <formula>IF(LEFT($AC79,9)="Efectuată",1,0)</formula>
    </cfRule>
  </conditionalFormatting>
  <conditionalFormatting sqref="W80">
    <cfRule type="expression" dxfId="603" priority="1049">
      <formula>IF(LEFT($AC80,9)="Efectuată",1,0)</formula>
    </cfRule>
  </conditionalFormatting>
  <conditionalFormatting sqref="W79">
    <cfRule type="expression" dxfId="602" priority="1048">
      <formula>IF(LEFT($AC79,9)="Efectuată",1,0)</formula>
    </cfRule>
  </conditionalFormatting>
  <conditionalFormatting sqref="W81:W92">
    <cfRule type="expression" dxfId="601" priority="1047">
      <formula>IF(LEFT($AC81,9)="Efectuată",1,0)</formula>
    </cfRule>
  </conditionalFormatting>
  <conditionalFormatting sqref="BG154:BH157 BJ154:BO157">
    <cfRule type="expression" dxfId="600" priority="1046">
      <formula>_xlfn.ISFORMULA(BG154)</formula>
    </cfRule>
  </conditionalFormatting>
  <conditionalFormatting sqref="BL154:BL157">
    <cfRule type="containsText" dxfId="599" priority="1044" operator="containsText" text="Afectat sau NU?">
      <formula>NOT(ISERROR(SEARCH("Afectat sau NU?",BL154)))</formula>
    </cfRule>
  </conditionalFormatting>
  <conditionalFormatting sqref="BI154:BI157 BF154:BF157">
    <cfRule type="containsText" dxfId="598" priority="1042" operator="containsText" text="Afectat sau NU?">
      <formula>NOT(ISERROR(SEARCH("Afectat sau NU?",BF154)))</formula>
    </cfRule>
  </conditionalFormatting>
  <conditionalFormatting sqref="BI154:BI157 BF154:BF157">
    <cfRule type="expression" dxfId="597" priority="1041">
      <formula>_xlfn.ISFORMULA(BF154)</formula>
    </cfRule>
  </conditionalFormatting>
  <conditionalFormatting sqref="AR154:AZ157">
    <cfRule type="expression" dxfId="596" priority="1040">
      <formula>_xlfn.ISFORMULA(AR154)</formula>
    </cfRule>
  </conditionalFormatting>
  <conditionalFormatting sqref="AU154:AU157 AX154:AX157 AR154:AR157">
    <cfRule type="containsText" dxfId="595" priority="1039" operator="containsText" text="Afectat sau NU?">
      <formula>NOT(ISERROR(SEARCH("Afectat sau NU?",AR154)))</formula>
    </cfRule>
  </conditionalFormatting>
  <conditionalFormatting sqref="BG158:BH159 BJ158:BO159">
    <cfRule type="expression" dxfId="594" priority="1030">
      <formula>_xlfn.ISFORMULA(BG158)</formula>
    </cfRule>
  </conditionalFormatting>
  <conditionalFormatting sqref="BL158:BL159">
    <cfRule type="containsText" dxfId="593" priority="1028" operator="containsText" text="Afectat sau NU?">
      <formula>NOT(ISERROR(SEARCH("Afectat sau NU?",BL158)))</formula>
    </cfRule>
  </conditionalFormatting>
  <conditionalFormatting sqref="BI158:BI159 BF158:BF159">
    <cfRule type="containsText" dxfId="592" priority="1026" operator="containsText" text="Afectat sau NU?">
      <formula>NOT(ISERROR(SEARCH("Afectat sau NU?",BF158)))</formula>
    </cfRule>
  </conditionalFormatting>
  <conditionalFormatting sqref="BI158:BI159 BF158:BF159">
    <cfRule type="expression" dxfId="591" priority="1025">
      <formula>_xlfn.ISFORMULA(BF158)</formula>
    </cfRule>
  </conditionalFormatting>
  <conditionalFormatting sqref="AR158:AZ159">
    <cfRule type="expression" dxfId="590" priority="1024">
      <formula>_xlfn.ISFORMULA(AR158)</formula>
    </cfRule>
  </conditionalFormatting>
  <conditionalFormatting sqref="AU158:AU159 AX158:AX159 AR158:AR159">
    <cfRule type="containsText" dxfId="589" priority="1023" operator="containsText" text="Afectat sau NU?">
      <formula>NOT(ISERROR(SEARCH("Afectat sau NU?",AR158)))</formula>
    </cfRule>
  </conditionalFormatting>
  <conditionalFormatting sqref="BG160:BH160 BJ160:BO160">
    <cfRule type="expression" dxfId="588" priority="1012">
      <formula>_xlfn.ISFORMULA(BG160)</formula>
    </cfRule>
  </conditionalFormatting>
  <conditionalFormatting sqref="BL160">
    <cfRule type="containsText" dxfId="587" priority="1011" operator="containsText" text="Afectat sau NU?">
      <formula>NOT(ISERROR(SEARCH("Afectat sau NU?",BL160)))</formula>
    </cfRule>
  </conditionalFormatting>
  <conditionalFormatting sqref="BI160 BF160">
    <cfRule type="containsText" dxfId="586" priority="1009" operator="containsText" text="Afectat sau NU?">
      <formula>NOT(ISERROR(SEARCH("Afectat sau NU?",BF160)))</formula>
    </cfRule>
  </conditionalFormatting>
  <conditionalFormatting sqref="BI160 BF160">
    <cfRule type="expression" dxfId="585" priority="1008">
      <formula>_xlfn.ISFORMULA(BF160)</formula>
    </cfRule>
  </conditionalFormatting>
  <conditionalFormatting sqref="AR160:AZ160">
    <cfRule type="expression" dxfId="584" priority="1007">
      <formula>_xlfn.ISFORMULA(AR160)</formula>
    </cfRule>
  </conditionalFormatting>
  <conditionalFormatting sqref="AU160 AX160 AR160">
    <cfRule type="containsText" dxfId="583" priority="1006" operator="containsText" text="Afectat sau NU?">
      <formula>NOT(ISERROR(SEARCH("Afectat sau NU?",AR160)))</formula>
    </cfRule>
  </conditionalFormatting>
  <conditionalFormatting sqref="BG161:BH161 BJ161:BO161">
    <cfRule type="expression" dxfId="582" priority="987">
      <formula>_xlfn.ISFORMULA(BG161)</formula>
    </cfRule>
  </conditionalFormatting>
  <conditionalFormatting sqref="BL161">
    <cfRule type="containsText" dxfId="581" priority="986" operator="containsText" text="Afectat sau NU?">
      <formula>NOT(ISERROR(SEARCH("Afectat sau NU?",BL161)))</formula>
    </cfRule>
  </conditionalFormatting>
  <conditionalFormatting sqref="BI161 BF161">
    <cfRule type="containsText" dxfId="580" priority="984" operator="containsText" text="Afectat sau NU?">
      <formula>NOT(ISERROR(SEARCH("Afectat sau NU?",BF161)))</formula>
    </cfRule>
  </conditionalFormatting>
  <conditionalFormatting sqref="BI161 BF161">
    <cfRule type="expression" dxfId="579" priority="983">
      <formula>_xlfn.ISFORMULA(BF161)</formula>
    </cfRule>
  </conditionalFormatting>
  <conditionalFormatting sqref="AR161:AZ161">
    <cfRule type="expression" dxfId="578" priority="982">
      <formula>_xlfn.ISFORMULA(AR161)</formula>
    </cfRule>
  </conditionalFormatting>
  <conditionalFormatting sqref="AU161 AX161 AR161">
    <cfRule type="containsText" dxfId="577" priority="981" operator="containsText" text="Afectat sau NU?">
      <formula>NOT(ISERROR(SEARCH("Afectat sau NU?",AR161)))</formula>
    </cfRule>
  </conditionalFormatting>
  <conditionalFormatting sqref="BG162:BH162 BJ162:BO162">
    <cfRule type="expression" dxfId="576" priority="978">
      <formula>_xlfn.ISFORMULA(BG162)</formula>
    </cfRule>
  </conditionalFormatting>
  <conditionalFormatting sqref="BL162">
    <cfRule type="containsText" dxfId="575" priority="977" operator="containsText" text="Afectat sau NU?">
      <formula>NOT(ISERROR(SEARCH("Afectat sau NU?",BL162)))</formula>
    </cfRule>
  </conditionalFormatting>
  <conditionalFormatting sqref="BI162 BF162">
    <cfRule type="containsText" dxfId="574" priority="975" operator="containsText" text="Afectat sau NU?">
      <formula>NOT(ISERROR(SEARCH("Afectat sau NU?",BF162)))</formula>
    </cfRule>
  </conditionalFormatting>
  <conditionalFormatting sqref="BI162 BF162">
    <cfRule type="expression" dxfId="573" priority="974">
      <formula>_xlfn.ISFORMULA(BF162)</formula>
    </cfRule>
  </conditionalFormatting>
  <conditionalFormatting sqref="AR162:AZ162">
    <cfRule type="expression" dxfId="572" priority="973">
      <formula>_xlfn.ISFORMULA(AR162)</formula>
    </cfRule>
  </conditionalFormatting>
  <conditionalFormatting sqref="AU162 AX162 AR162">
    <cfRule type="containsText" dxfId="571" priority="972" operator="containsText" text="Afectat sau NU?">
      <formula>NOT(ISERROR(SEARCH("Afectat sau NU?",AR162)))</formula>
    </cfRule>
  </conditionalFormatting>
  <conditionalFormatting sqref="BG163:BH163 BJ163:BO163">
    <cfRule type="expression" dxfId="570" priority="968">
      <formula>_xlfn.ISFORMULA(BG163)</formula>
    </cfRule>
  </conditionalFormatting>
  <conditionalFormatting sqref="BL163">
    <cfRule type="containsText" dxfId="569" priority="967" operator="containsText" text="Afectat sau NU?">
      <formula>NOT(ISERROR(SEARCH("Afectat sau NU?",BL163)))</formula>
    </cfRule>
  </conditionalFormatting>
  <conditionalFormatting sqref="BI163 BF163">
    <cfRule type="containsText" dxfId="568" priority="965" operator="containsText" text="Afectat sau NU?">
      <formula>NOT(ISERROR(SEARCH("Afectat sau NU?",BF163)))</formula>
    </cfRule>
  </conditionalFormatting>
  <conditionalFormatting sqref="BI163 BF163">
    <cfRule type="expression" dxfId="567" priority="964">
      <formula>_xlfn.ISFORMULA(BF163)</formula>
    </cfRule>
  </conditionalFormatting>
  <conditionalFormatting sqref="AR163:AZ163">
    <cfRule type="expression" dxfId="566" priority="963">
      <formula>_xlfn.ISFORMULA(AR163)</formula>
    </cfRule>
  </conditionalFormatting>
  <conditionalFormatting sqref="AU163 AX163 AR163">
    <cfRule type="containsText" dxfId="565" priority="962" operator="containsText" text="Afectat sau NU?">
      <formula>NOT(ISERROR(SEARCH("Afectat sau NU?",AR163)))</formula>
    </cfRule>
  </conditionalFormatting>
  <conditionalFormatting sqref="BG164:BH164 BJ164:BO164">
    <cfRule type="expression" dxfId="564" priority="958">
      <formula>_xlfn.ISFORMULA(BG164)</formula>
    </cfRule>
  </conditionalFormatting>
  <conditionalFormatting sqref="BL164">
    <cfRule type="containsText" dxfId="563" priority="957" operator="containsText" text="Afectat sau NU?">
      <formula>NOT(ISERROR(SEARCH("Afectat sau NU?",BL164)))</formula>
    </cfRule>
  </conditionalFormatting>
  <conditionalFormatting sqref="BI164 BF164">
    <cfRule type="containsText" dxfId="562" priority="955" operator="containsText" text="Afectat sau NU?">
      <formula>NOT(ISERROR(SEARCH("Afectat sau NU?",BF164)))</formula>
    </cfRule>
  </conditionalFormatting>
  <conditionalFormatting sqref="BI164 BF164">
    <cfRule type="expression" dxfId="561" priority="954">
      <formula>_xlfn.ISFORMULA(BF164)</formula>
    </cfRule>
  </conditionalFormatting>
  <conditionalFormatting sqref="AR164:AZ164">
    <cfRule type="expression" dxfId="560" priority="953">
      <formula>_xlfn.ISFORMULA(AR164)</formula>
    </cfRule>
  </conditionalFormatting>
  <conditionalFormatting sqref="AU164 AX164 AR164">
    <cfRule type="containsText" dxfId="559" priority="952" operator="containsText" text="Afectat sau NU?">
      <formula>NOT(ISERROR(SEARCH("Afectat sau NU?",AR164)))</formula>
    </cfRule>
  </conditionalFormatting>
  <conditionalFormatting sqref="BG165:BH165 BJ165:BO165">
    <cfRule type="expression" dxfId="558" priority="945">
      <formula>_xlfn.ISFORMULA(BG165)</formula>
    </cfRule>
  </conditionalFormatting>
  <conditionalFormatting sqref="BL165">
    <cfRule type="containsText" dxfId="557" priority="944" operator="containsText" text="Afectat sau NU?">
      <formula>NOT(ISERROR(SEARCH("Afectat sau NU?",BL165)))</formula>
    </cfRule>
  </conditionalFormatting>
  <conditionalFormatting sqref="BI165 BF165">
    <cfRule type="containsText" dxfId="556" priority="942" operator="containsText" text="Afectat sau NU?">
      <formula>NOT(ISERROR(SEARCH("Afectat sau NU?",BF165)))</formula>
    </cfRule>
  </conditionalFormatting>
  <conditionalFormatting sqref="BI165 BF165">
    <cfRule type="expression" dxfId="555" priority="941">
      <formula>_xlfn.ISFORMULA(BF165)</formula>
    </cfRule>
  </conditionalFormatting>
  <conditionalFormatting sqref="AR165:AZ165">
    <cfRule type="expression" dxfId="554" priority="940">
      <formula>_xlfn.ISFORMULA(AR165)</formula>
    </cfRule>
  </conditionalFormatting>
  <conditionalFormatting sqref="AU165 AX165 AR165">
    <cfRule type="containsText" dxfId="553" priority="939" operator="containsText" text="Afectat sau NU?">
      <formula>NOT(ISERROR(SEARCH("Afectat sau NU?",AR165)))</formula>
    </cfRule>
  </conditionalFormatting>
  <conditionalFormatting sqref="BG166:BH166 BJ166:BO166">
    <cfRule type="expression" dxfId="552" priority="935">
      <formula>_xlfn.ISFORMULA(BG166)</formula>
    </cfRule>
  </conditionalFormatting>
  <conditionalFormatting sqref="BL166">
    <cfRule type="containsText" dxfId="551" priority="934" operator="containsText" text="Afectat sau NU?">
      <formula>NOT(ISERROR(SEARCH("Afectat sau NU?",BL166)))</formula>
    </cfRule>
  </conditionalFormatting>
  <conditionalFormatting sqref="BI166 BF166">
    <cfRule type="containsText" dxfId="550" priority="932" operator="containsText" text="Afectat sau NU?">
      <formula>NOT(ISERROR(SEARCH("Afectat sau NU?",BF166)))</formula>
    </cfRule>
  </conditionalFormatting>
  <conditionalFormatting sqref="BI166 BF166">
    <cfRule type="expression" dxfId="549" priority="931">
      <formula>_xlfn.ISFORMULA(BF166)</formula>
    </cfRule>
  </conditionalFormatting>
  <conditionalFormatting sqref="AR166:AZ166">
    <cfRule type="expression" dxfId="548" priority="930">
      <formula>_xlfn.ISFORMULA(AR166)</formula>
    </cfRule>
  </conditionalFormatting>
  <conditionalFormatting sqref="AU166 AX166 AR166">
    <cfRule type="containsText" dxfId="547" priority="929" operator="containsText" text="Afectat sau NU?">
      <formula>NOT(ISERROR(SEARCH("Afectat sau NU?",AR166)))</formula>
    </cfRule>
  </conditionalFormatting>
  <conditionalFormatting sqref="BG167:BH167 BJ167:BO167">
    <cfRule type="expression" dxfId="546" priority="925">
      <formula>_xlfn.ISFORMULA(BG167)</formula>
    </cfRule>
  </conditionalFormatting>
  <conditionalFormatting sqref="BL167">
    <cfRule type="containsText" dxfId="545" priority="924" operator="containsText" text="Afectat sau NU?">
      <formula>NOT(ISERROR(SEARCH("Afectat sau NU?",BL167)))</formula>
    </cfRule>
  </conditionalFormatting>
  <conditionalFormatting sqref="BI167 BF167">
    <cfRule type="containsText" dxfId="544" priority="922" operator="containsText" text="Afectat sau NU?">
      <formula>NOT(ISERROR(SEARCH("Afectat sau NU?",BF167)))</formula>
    </cfRule>
  </conditionalFormatting>
  <conditionalFormatting sqref="BI167 BF167">
    <cfRule type="expression" dxfId="543" priority="921">
      <formula>_xlfn.ISFORMULA(BF167)</formula>
    </cfRule>
  </conditionalFormatting>
  <conditionalFormatting sqref="AR167:AZ167">
    <cfRule type="expression" dxfId="542" priority="920">
      <formula>_xlfn.ISFORMULA(AR167)</formula>
    </cfRule>
  </conditionalFormatting>
  <conditionalFormatting sqref="AU167 AX167 AR167">
    <cfRule type="containsText" dxfId="541" priority="919" operator="containsText" text="Afectat sau NU?">
      <formula>NOT(ISERROR(SEARCH("Afectat sau NU?",AR167)))</formula>
    </cfRule>
  </conditionalFormatting>
  <conditionalFormatting sqref="BG168:BH168 BJ168:BO168">
    <cfRule type="expression" dxfId="540" priority="915">
      <formula>_xlfn.ISFORMULA(BG168)</formula>
    </cfRule>
  </conditionalFormatting>
  <conditionalFormatting sqref="BL168">
    <cfRule type="containsText" dxfId="539" priority="914" operator="containsText" text="Afectat sau NU?">
      <formula>NOT(ISERROR(SEARCH("Afectat sau NU?",BL168)))</formula>
    </cfRule>
  </conditionalFormatting>
  <conditionalFormatting sqref="BI168 BF168">
    <cfRule type="containsText" dxfId="538" priority="912" operator="containsText" text="Afectat sau NU?">
      <formula>NOT(ISERROR(SEARCH("Afectat sau NU?",BF168)))</formula>
    </cfRule>
  </conditionalFormatting>
  <conditionalFormatting sqref="BI168 BF168">
    <cfRule type="expression" dxfId="537" priority="911">
      <formula>_xlfn.ISFORMULA(BF168)</formula>
    </cfRule>
  </conditionalFormatting>
  <conditionalFormatting sqref="AR168:AZ168">
    <cfRule type="expression" dxfId="536" priority="910">
      <formula>_xlfn.ISFORMULA(AR168)</formula>
    </cfRule>
  </conditionalFormatting>
  <conditionalFormatting sqref="AU168 AX168 AR168">
    <cfRule type="containsText" dxfId="535" priority="909" operator="containsText" text="Afectat sau NU?">
      <formula>NOT(ISERROR(SEARCH("Afectat sau NU?",AR168)))</formula>
    </cfRule>
  </conditionalFormatting>
  <conditionalFormatting sqref="BG169:BH169 BJ169:BO169">
    <cfRule type="expression" dxfId="534" priority="905">
      <formula>_xlfn.ISFORMULA(BG169)</formula>
    </cfRule>
  </conditionalFormatting>
  <conditionalFormatting sqref="BL169">
    <cfRule type="containsText" dxfId="533" priority="904" operator="containsText" text="Afectat sau NU?">
      <formula>NOT(ISERROR(SEARCH("Afectat sau NU?",BL169)))</formula>
    </cfRule>
  </conditionalFormatting>
  <conditionalFormatting sqref="BI169 BF169">
    <cfRule type="containsText" dxfId="532" priority="902" operator="containsText" text="Afectat sau NU?">
      <formula>NOT(ISERROR(SEARCH("Afectat sau NU?",BF169)))</formula>
    </cfRule>
  </conditionalFormatting>
  <conditionalFormatting sqref="BI169 BF169">
    <cfRule type="expression" dxfId="531" priority="901">
      <formula>_xlfn.ISFORMULA(BF169)</formula>
    </cfRule>
  </conditionalFormatting>
  <conditionalFormatting sqref="AR169:AZ169">
    <cfRule type="expression" dxfId="530" priority="900">
      <formula>_xlfn.ISFORMULA(AR169)</formula>
    </cfRule>
  </conditionalFormatting>
  <conditionalFormatting sqref="AU169 AX169 AR169">
    <cfRule type="containsText" dxfId="529" priority="899" operator="containsText" text="Afectat sau NU?">
      <formula>NOT(ISERROR(SEARCH("Afectat sau NU?",AR169)))</formula>
    </cfRule>
  </conditionalFormatting>
  <conditionalFormatting sqref="BG170:BH170 BJ170:BO170">
    <cfRule type="expression" dxfId="528" priority="895">
      <formula>_xlfn.ISFORMULA(BG170)</formula>
    </cfRule>
  </conditionalFormatting>
  <conditionalFormatting sqref="BL170">
    <cfRule type="containsText" dxfId="527" priority="894" operator="containsText" text="Afectat sau NU?">
      <formula>NOT(ISERROR(SEARCH("Afectat sau NU?",BL170)))</formula>
    </cfRule>
  </conditionalFormatting>
  <conditionalFormatting sqref="BI170 BF170">
    <cfRule type="containsText" dxfId="526" priority="892" operator="containsText" text="Afectat sau NU?">
      <formula>NOT(ISERROR(SEARCH("Afectat sau NU?",BF170)))</formula>
    </cfRule>
  </conditionalFormatting>
  <conditionalFormatting sqref="BI170 BF170">
    <cfRule type="expression" dxfId="525" priority="891">
      <formula>_xlfn.ISFORMULA(BF170)</formula>
    </cfRule>
  </conditionalFormatting>
  <conditionalFormatting sqref="AR170:AZ170">
    <cfRule type="expression" dxfId="524" priority="890">
      <formula>_xlfn.ISFORMULA(AR170)</formula>
    </cfRule>
  </conditionalFormatting>
  <conditionalFormatting sqref="AU170 AX170 AR170">
    <cfRule type="containsText" dxfId="523" priority="889" operator="containsText" text="Afectat sau NU?">
      <formula>NOT(ISERROR(SEARCH("Afectat sau NU?",AR170)))</formula>
    </cfRule>
  </conditionalFormatting>
  <conditionalFormatting sqref="BG171:BH171 BJ171:BO171">
    <cfRule type="expression" dxfId="522" priority="880">
      <formula>_xlfn.ISFORMULA(BG171)</formula>
    </cfRule>
  </conditionalFormatting>
  <conditionalFormatting sqref="BL171">
    <cfRule type="containsText" dxfId="521" priority="879" operator="containsText" text="Afectat sau NU?">
      <formula>NOT(ISERROR(SEARCH("Afectat sau NU?",BL171)))</formula>
    </cfRule>
  </conditionalFormatting>
  <conditionalFormatting sqref="BI171 BF171">
    <cfRule type="containsText" dxfId="520" priority="877" operator="containsText" text="Afectat sau NU?">
      <formula>NOT(ISERROR(SEARCH("Afectat sau NU?",BF171)))</formula>
    </cfRule>
  </conditionalFormatting>
  <conditionalFormatting sqref="BI171 BF171">
    <cfRule type="expression" dxfId="519" priority="876">
      <formula>_xlfn.ISFORMULA(BF171)</formula>
    </cfRule>
  </conditionalFormatting>
  <conditionalFormatting sqref="AR171:AZ171">
    <cfRule type="expression" dxfId="518" priority="875">
      <formula>_xlfn.ISFORMULA(AR171)</formula>
    </cfRule>
  </conditionalFormatting>
  <conditionalFormatting sqref="AU171 AX171 AR171">
    <cfRule type="containsText" dxfId="517" priority="874" operator="containsText" text="Afectat sau NU?">
      <formula>NOT(ISERROR(SEARCH("Afectat sau NU?",AR171)))</formula>
    </cfRule>
  </conditionalFormatting>
  <conditionalFormatting sqref="BG172:BH172 BJ172:BO172">
    <cfRule type="expression" dxfId="516" priority="869">
      <formula>_xlfn.ISFORMULA(BG172)</formula>
    </cfRule>
  </conditionalFormatting>
  <conditionalFormatting sqref="BL172">
    <cfRule type="containsText" dxfId="515" priority="868" operator="containsText" text="Afectat sau NU?">
      <formula>NOT(ISERROR(SEARCH("Afectat sau NU?",BL172)))</formula>
    </cfRule>
  </conditionalFormatting>
  <conditionalFormatting sqref="BI172 BF172">
    <cfRule type="containsText" dxfId="514" priority="866" operator="containsText" text="Afectat sau NU?">
      <formula>NOT(ISERROR(SEARCH("Afectat sau NU?",BF172)))</formula>
    </cfRule>
  </conditionalFormatting>
  <conditionalFormatting sqref="BI172 BF172">
    <cfRule type="expression" dxfId="513" priority="865">
      <formula>_xlfn.ISFORMULA(BF172)</formula>
    </cfRule>
  </conditionalFormatting>
  <conditionalFormatting sqref="AR172:AZ172">
    <cfRule type="expression" dxfId="512" priority="864">
      <formula>_xlfn.ISFORMULA(AR172)</formula>
    </cfRule>
  </conditionalFormatting>
  <conditionalFormatting sqref="AU172 AX172 AR172">
    <cfRule type="containsText" dxfId="511" priority="863" operator="containsText" text="Afectat sau NU?">
      <formula>NOT(ISERROR(SEARCH("Afectat sau NU?",AR172)))</formula>
    </cfRule>
  </conditionalFormatting>
  <conditionalFormatting sqref="BG173:BH173 BJ173:BO173">
    <cfRule type="expression" dxfId="510" priority="857">
      <formula>_xlfn.ISFORMULA(BG173)</formula>
    </cfRule>
  </conditionalFormatting>
  <conditionalFormatting sqref="BL173">
    <cfRule type="containsText" dxfId="509" priority="856" operator="containsText" text="Afectat sau NU?">
      <formula>NOT(ISERROR(SEARCH("Afectat sau NU?",BL173)))</formula>
    </cfRule>
  </conditionalFormatting>
  <conditionalFormatting sqref="BI173 BF173">
    <cfRule type="containsText" dxfId="508" priority="854" operator="containsText" text="Afectat sau NU?">
      <formula>NOT(ISERROR(SEARCH("Afectat sau NU?",BF173)))</formula>
    </cfRule>
  </conditionalFormatting>
  <conditionalFormatting sqref="BI173 BF173">
    <cfRule type="expression" dxfId="507" priority="853">
      <formula>_xlfn.ISFORMULA(BF173)</formula>
    </cfRule>
  </conditionalFormatting>
  <conditionalFormatting sqref="AR173:AZ173">
    <cfRule type="expression" dxfId="506" priority="852">
      <formula>_xlfn.ISFORMULA(AR173)</formula>
    </cfRule>
  </conditionalFormatting>
  <conditionalFormatting sqref="AU173 AX173 AR173">
    <cfRule type="containsText" dxfId="505" priority="851" operator="containsText" text="Afectat sau NU?">
      <formula>NOT(ISERROR(SEARCH("Afectat sau NU?",AR173)))</formula>
    </cfRule>
  </conditionalFormatting>
  <conditionalFormatting sqref="BG174:BH174 BJ174:BO174">
    <cfRule type="expression" dxfId="504" priority="847">
      <formula>_xlfn.ISFORMULA(BG174)</formula>
    </cfRule>
  </conditionalFormatting>
  <conditionalFormatting sqref="BL174">
    <cfRule type="containsText" dxfId="503" priority="846" operator="containsText" text="Afectat sau NU?">
      <formula>NOT(ISERROR(SEARCH("Afectat sau NU?",BL174)))</formula>
    </cfRule>
  </conditionalFormatting>
  <conditionalFormatting sqref="BI174 BF174">
    <cfRule type="containsText" dxfId="502" priority="844" operator="containsText" text="Afectat sau NU?">
      <formula>NOT(ISERROR(SEARCH("Afectat sau NU?",BF174)))</formula>
    </cfRule>
  </conditionalFormatting>
  <conditionalFormatting sqref="BI174 BF174">
    <cfRule type="expression" dxfId="501" priority="843">
      <formula>_xlfn.ISFORMULA(BF174)</formula>
    </cfRule>
  </conditionalFormatting>
  <conditionalFormatting sqref="AR174:AZ174">
    <cfRule type="expression" dxfId="500" priority="842">
      <formula>_xlfn.ISFORMULA(AR174)</formula>
    </cfRule>
  </conditionalFormatting>
  <conditionalFormatting sqref="AU174 AX174 AR174">
    <cfRule type="containsText" dxfId="499" priority="841" operator="containsText" text="Afectat sau NU?">
      <formula>NOT(ISERROR(SEARCH("Afectat sau NU?",AR174)))</formula>
    </cfRule>
  </conditionalFormatting>
  <conditionalFormatting sqref="BG175:BH175 BJ175:BO175">
    <cfRule type="expression" dxfId="498" priority="837">
      <formula>_xlfn.ISFORMULA(BG175)</formula>
    </cfRule>
  </conditionalFormatting>
  <conditionalFormatting sqref="BL175">
    <cfRule type="containsText" dxfId="497" priority="836" operator="containsText" text="Afectat sau NU?">
      <formula>NOT(ISERROR(SEARCH("Afectat sau NU?",BL175)))</formula>
    </cfRule>
  </conditionalFormatting>
  <conditionalFormatting sqref="BI175 BF175">
    <cfRule type="containsText" dxfId="496" priority="834" operator="containsText" text="Afectat sau NU?">
      <formula>NOT(ISERROR(SEARCH("Afectat sau NU?",BF175)))</formula>
    </cfRule>
  </conditionalFormatting>
  <conditionalFormatting sqref="BI175 BF175">
    <cfRule type="expression" dxfId="495" priority="833">
      <formula>_xlfn.ISFORMULA(BF175)</formula>
    </cfRule>
  </conditionalFormatting>
  <conditionalFormatting sqref="AR175:AZ175">
    <cfRule type="expression" dxfId="494" priority="832">
      <formula>_xlfn.ISFORMULA(AR175)</formula>
    </cfRule>
  </conditionalFormatting>
  <conditionalFormatting sqref="AU175 AX175 AR175">
    <cfRule type="containsText" dxfId="493" priority="831" operator="containsText" text="Afectat sau NU?">
      <formula>NOT(ISERROR(SEARCH("Afectat sau NU?",AR175)))</formula>
    </cfRule>
  </conditionalFormatting>
  <conditionalFormatting sqref="BG176:BH177 BJ176:BO177">
    <cfRule type="expression" dxfId="492" priority="826">
      <formula>_xlfn.ISFORMULA(BG176)</formula>
    </cfRule>
  </conditionalFormatting>
  <conditionalFormatting sqref="BL176:BL177">
    <cfRule type="containsText" dxfId="491" priority="825" operator="containsText" text="Afectat sau NU?">
      <formula>NOT(ISERROR(SEARCH("Afectat sau NU?",BL176)))</formula>
    </cfRule>
  </conditionalFormatting>
  <conditionalFormatting sqref="BI176:BI177 BF176:BF177">
    <cfRule type="containsText" dxfId="490" priority="823" operator="containsText" text="Afectat sau NU?">
      <formula>NOT(ISERROR(SEARCH("Afectat sau NU?",BF176)))</formula>
    </cfRule>
  </conditionalFormatting>
  <conditionalFormatting sqref="BI176:BI177 BF176:BF177">
    <cfRule type="expression" dxfId="489" priority="822">
      <formula>_xlfn.ISFORMULA(BF176)</formula>
    </cfRule>
  </conditionalFormatting>
  <conditionalFormatting sqref="AR176:AZ177">
    <cfRule type="expression" dxfId="488" priority="821">
      <formula>_xlfn.ISFORMULA(AR176)</formula>
    </cfRule>
  </conditionalFormatting>
  <conditionalFormatting sqref="AU176:AU177 AX176:AX177 AR176:AR177">
    <cfRule type="containsText" dxfId="487" priority="820" operator="containsText" text="Afectat sau NU?">
      <formula>NOT(ISERROR(SEARCH("Afectat sau NU?",AR176)))</formula>
    </cfRule>
  </conditionalFormatting>
  <conditionalFormatting sqref="A177:C177 E177:AD177 A154:AD176">
    <cfRule type="expression" dxfId="486" priority="816">
      <formula>IF(LEFT($AC154,9)="Efectuată",1,0)</formula>
    </cfRule>
  </conditionalFormatting>
  <conditionalFormatting sqref="BG178:BH178 BJ178:BO178">
    <cfRule type="expression" dxfId="485" priority="815">
      <formula>_xlfn.ISFORMULA(BG178)</formula>
    </cfRule>
  </conditionalFormatting>
  <conditionalFormatting sqref="BL178">
    <cfRule type="containsText" dxfId="484" priority="814" operator="containsText" text="Afectat sau NU?">
      <formula>NOT(ISERROR(SEARCH("Afectat sau NU?",BL178)))</formula>
    </cfRule>
  </conditionalFormatting>
  <conditionalFormatting sqref="BI178 BF178">
    <cfRule type="containsText" dxfId="483" priority="813" operator="containsText" text="Afectat sau NU?">
      <formula>NOT(ISERROR(SEARCH("Afectat sau NU?",BF178)))</formula>
    </cfRule>
  </conditionalFormatting>
  <conditionalFormatting sqref="BI178 BF178">
    <cfRule type="expression" dxfId="482" priority="812">
      <formula>_xlfn.ISFORMULA(BF178)</formula>
    </cfRule>
  </conditionalFormatting>
  <conditionalFormatting sqref="AR178:AZ178">
    <cfRule type="expression" dxfId="481" priority="811">
      <formula>_xlfn.ISFORMULA(AR178)</formula>
    </cfRule>
  </conditionalFormatting>
  <conditionalFormatting sqref="AU178 AX178 AR178">
    <cfRule type="containsText" dxfId="480" priority="810" operator="containsText" text="Afectat sau NU?">
      <formula>NOT(ISERROR(SEARCH("Afectat sau NU?",AR178)))</formula>
    </cfRule>
  </conditionalFormatting>
  <conditionalFormatting sqref="A178:AD178">
    <cfRule type="expression" dxfId="479" priority="809">
      <formula>IF(LEFT($AC178,9)="Efectuată",1,0)</formula>
    </cfRule>
  </conditionalFormatting>
  <conditionalFormatting sqref="D177">
    <cfRule type="expression" dxfId="478" priority="808">
      <formula>IF(LEFT($AC177,9)="Efectuată",1,0)</formula>
    </cfRule>
  </conditionalFormatting>
  <conditionalFormatting sqref="BG179:BH179 BJ179:BO179">
    <cfRule type="expression" dxfId="477" priority="807">
      <formula>_xlfn.ISFORMULA(BG179)</formula>
    </cfRule>
  </conditionalFormatting>
  <conditionalFormatting sqref="BL179">
    <cfRule type="containsText" dxfId="476" priority="806" operator="containsText" text="Afectat sau NU?">
      <formula>NOT(ISERROR(SEARCH("Afectat sau NU?",BL179)))</formula>
    </cfRule>
  </conditionalFormatting>
  <conditionalFormatting sqref="BI179 BF179">
    <cfRule type="containsText" dxfId="475" priority="805" operator="containsText" text="Afectat sau NU?">
      <formula>NOT(ISERROR(SEARCH("Afectat sau NU?",BF179)))</formula>
    </cfRule>
  </conditionalFormatting>
  <conditionalFormatting sqref="BI179 BF179">
    <cfRule type="expression" dxfId="474" priority="804">
      <formula>_xlfn.ISFORMULA(BF179)</formula>
    </cfRule>
  </conditionalFormatting>
  <conditionalFormatting sqref="AR179:AZ179">
    <cfRule type="expression" dxfId="473" priority="803">
      <formula>_xlfn.ISFORMULA(AR179)</formula>
    </cfRule>
  </conditionalFormatting>
  <conditionalFormatting sqref="AU179 AX179 AR179">
    <cfRule type="containsText" dxfId="472" priority="802" operator="containsText" text="Afectat sau NU?">
      <formula>NOT(ISERROR(SEARCH("Afectat sau NU?",AR179)))</formula>
    </cfRule>
  </conditionalFormatting>
  <conditionalFormatting sqref="A179:D179 F179:AD179">
    <cfRule type="expression" dxfId="471" priority="801">
      <formula>IF(LEFT($AC179,9)="Efectuată",1,0)</formula>
    </cfRule>
  </conditionalFormatting>
  <conditionalFormatting sqref="E179">
    <cfRule type="expression" dxfId="470" priority="800">
      <formula>IF(LEFT($AC179,9)="Efectuată",1,0)</formula>
    </cfRule>
  </conditionalFormatting>
  <conditionalFormatting sqref="BG180:BH180 BJ180:BO180">
    <cfRule type="expression" dxfId="469" priority="799">
      <formula>_xlfn.ISFORMULA(BG180)</formula>
    </cfRule>
  </conditionalFormatting>
  <conditionalFormatting sqref="BL180">
    <cfRule type="containsText" dxfId="468" priority="798" operator="containsText" text="Afectat sau NU?">
      <formula>NOT(ISERROR(SEARCH("Afectat sau NU?",BL180)))</formula>
    </cfRule>
  </conditionalFormatting>
  <conditionalFormatting sqref="BI180 BF180">
    <cfRule type="containsText" dxfId="467" priority="797" operator="containsText" text="Afectat sau NU?">
      <formula>NOT(ISERROR(SEARCH("Afectat sau NU?",BF180)))</formula>
    </cfRule>
  </conditionalFormatting>
  <conditionalFormatting sqref="BI180 BF180">
    <cfRule type="expression" dxfId="466" priority="796">
      <formula>_xlfn.ISFORMULA(BF180)</formula>
    </cfRule>
  </conditionalFormatting>
  <conditionalFormatting sqref="AR180:AZ180">
    <cfRule type="expression" dxfId="465" priority="795">
      <formula>_xlfn.ISFORMULA(AR180)</formula>
    </cfRule>
  </conditionalFormatting>
  <conditionalFormatting sqref="AU180 AX180 AR180">
    <cfRule type="containsText" dxfId="464" priority="794" operator="containsText" text="Afectat sau NU?">
      <formula>NOT(ISERROR(SEARCH("Afectat sau NU?",AR180)))</formula>
    </cfRule>
  </conditionalFormatting>
  <conditionalFormatting sqref="A180:D180 F180:AD180">
    <cfRule type="expression" dxfId="463" priority="793">
      <formula>IF(LEFT($AC180,9)="Efectuată",1,0)</formula>
    </cfRule>
  </conditionalFormatting>
  <conditionalFormatting sqref="E180">
    <cfRule type="expression" dxfId="462" priority="792">
      <formula>IF(LEFT($AC180,9)="Efectuată",1,0)</formula>
    </cfRule>
  </conditionalFormatting>
  <conditionalFormatting sqref="BG181:BH181 BJ181:BO181">
    <cfRule type="expression" dxfId="461" priority="791">
      <formula>_xlfn.ISFORMULA(BG181)</formula>
    </cfRule>
  </conditionalFormatting>
  <conditionalFormatting sqref="BL181">
    <cfRule type="containsText" dxfId="460" priority="790" operator="containsText" text="Afectat sau NU?">
      <formula>NOT(ISERROR(SEARCH("Afectat sau NU?",BL181)))</formula>
    </cfRule>
  </conditionalFormatting>
  <conditionalFormatting sqref="BI181 BF181">
    <cfRule type="containsText" dxfId="459" priority="789" operator="containsText" text="Afectat sau NU?">
      <formula>NOT(ISERROR(SEARCH("Afectat sau NU?",BF181)))</formula>
    </cfRule>
  </conditionalFormatting>
  <conditionalFormatting sqref="BI181 BF181">
    <cfRule type="expression" dxfId="458" priority="788">
      <formula>_xlfn.ISFORMULA(BF181)</formula>
    </cfRule>
  </conditionalFormatting>
  <conditionalFormatting sqref="AR181:AZ181">
    <cfRule type="expression" dxfId="457" priority="787">
      <formula>_xlfn.ISFORMULA(AR181)</formula>
    </cfRule>
  </conditionalFormatting>
  <conditionalFormatting sqref="AU181 AX181 AR181">
    <cfRule type="containsText" dxfId="456" priority="786" operator="containsText" text="Afectat sau NU?">
      <formula>NOT(ISERROR(SEARCH("Afectat sau NU?",AR181)))</formula>
    </cfRule>
  </conditionalFormatting>
  <conditionalFormatting sqref="A181:D181 F181:AD181">
    <cfRule type="expression" dxfId="455" priority="785">
      <formula>IF(LEFT($AC181,9)="Efectuată",1,0)</formula>
    </cfRule>
  </conditionalFormatting>
  <conditionalFormatting sqref="E181">
    <cfRule type="expression" dxfId="454" priority="784">
      <formula>IF(LEFT($AC181,9)="Efectuată",1,0)</formula>
    </cfRule>
  </conditionalFormatting>
  <conditionalFormatting sqref="BG182:BH182 BJ182:BO182">
    <cfRule type="expression" dxfId="453" priority="783">
      <formula>_xlfn.ISFORMULA(BG182)</formula>
    </cfRule>
  </conditionalFormatting>
  <conditionalFormatting sqref="BL182">
    <cfRule type="containsText" dxfId="452" priority="782" operator="containsText" text="Afectat sau NU?">
      <formula>NOT(ISERROR(SEARCH("Afectat sau NU?",BL182)))</formula>
    </cfRule>
  </conditionalFormatting>
  <conditionalFormatting sqref="BI182 BF182">
    <cfRule type="containsText" dxfId="451" priority="781" operator="containsText" text="Afectat sau NU?">
      <formula>NOT(ISERROR(SEARCH("Afectat sau NU?",BF182)))</formula>
    </cfRule>
  </conditionalFormatting>
  <conditionalFormatting sqref="BI182 BF182">
    <cfRule type="expression" dxfId="450" priority="780">
      <formula>_xlfn.ISFORMULA(BF182)</formula>
    </cfRule>
  </conditionalFormatting>
  <conditionalFormatting sqref="AR182:AZ182">
    <cfRule type="expression" dxfId="449" priority="779">
      <formula>_xlfn.ISFORMULA(AR182)</formula>
    </cfRule>
  </conditionalFormatting>
  <conditionalFormatting sqref="AU182 AX182 AR182">
    <cfRule type="containsText" dxfId="448" priority="778" operator="containsText" text="Afectat sau NU?">
      <formula>NOT(ISERROR(SEARCH("Afectat sau NU?",AR182)))</formula>
    </cfRule>
  </conditionalFormatting>
  <conditionalFormatting sqref="A182:D182 F182:AD182">
    <cfRule type="expression" dxfId="447" priority="777">
      <formula>IF(LEFT($AC182,9)="Efectuată",1,0)</formula>
    </cfRule>
  </conditionalFormatting>
  <conditionalFormatting sqref="E182">
    <cfRule type="expression" dxfId="446" priority="776">
      <formula>IF(LEFT($AC182,9)="Efectuată",1,0)</formula>
    </cfRule>
  </conditionalFormatting>
  <conditionalFormatting sqref="BG183:BH183 BJ183:BO183">
    <cfRule type="expression" dxfId="445" priority="775">
      <formula>_xlfn.ISFORMULA(BG183)</formula>
    </cfRule>
  </conditionalFormatting>
  <conditionalFormatting sqref="BL183">
    <cfRule type="containsText" dxfId="444" priority="774" operator="containsText" text="Afectat sau NU?">
      <formula>NOT(ISERROR(SEARCH("Afectat sau NU?",BL183)))</formula>
    </cfRule>
  </conditionalFormatting>
  <conditionalFormatting sqref="BI183 BF183">
    <cfRule type="containsText" dxfId="443" priority="773" operator="containsText" text="Afectat sau NU?">
      <formula>NOT(ISERROR(SEARCH("Afectat sau NU?",BF183)))</formula>
    </cfRule>
  </conditionalFormatting>
  <conditionalFormatting sqref="BI183 BF183">
    <cfRule type="expression" dxfId="442" priority="772">
      <formula>_xlfn.ISFORMULA(BF183)</formula>
    </cfRule>
  </conditionalFormatting>
  <conditionalFormatting sqref="AR183:AZ183">
    <cfRule type="expression" dxfId="441" priority="771">
      <formula>_xlfn.ISFORMULA(AR183)</formula>
    </cfRule>
  </conditionalFormatting>
  <conditionalFormatting sqref="AU183 AX183 AR183">
    <cfRule type="containsText" dxfId="440" priority="770" operator="containsText" text="Afectat sau NU?">
      <formula>NOT(ISERROR(SEARCH("Afectat sau NU?",AR183)))</formula>
    </cfRule>
  </conditionalFormatting>
  <conditionalFormatting sqref="A183:D183 F183:AD183">
    <cfRule type="expression" dxfId="439" priority="769">
      <formula>IF(LEFT($AC183,9)="Efectuată",1,0)</formula>
    </cfRule>
  </conditionalFormatting>
  <conditionalFormatting sqref="E183">
    <cfRule type="expression" dxfId="438" priority="768">
      <formula>IF(LEFT($AC183,9)="Efectuată",1,0)</formula>
    </cfRule>
  </conditionalFormatting>
  <conditionalFormatting sqref="BG184:BH184 BJ184:BO184">
    <cfRule type="expression" dxfId="437" priority="767">
      <formula>_xlfn.ISFORMULA(BG184)</formula>
    </cfRule>
  </conditionalFormatting>
  <conditionalFormatting sqref="BL184">
    <cfRule type="containsText" dxfId="436" priority="766" operator="containsText" text="Afectat sau NU?">
      <formula>NOT(ISERROR(SEARCH("Afectat sau NU?",BL184)))</formula>
    </cfRule>
  </conditionalFormatting>
  <conditionalFormatting sqref="BI184 BF184">
    <cfRule type="containsText" dxfId="435" priority="765" operator="containsText" text="Afectat sau NU?">
      <formula>NOT(ISERROR(SEARCH("Afectat sau NU?",BF184)))</formula>
    </cfRule>
  </conditionalFormatting>
  <conditionalFormatting sqref="BI184 BF184">
    <cfRule type="expression" dxfId="434" priority="764">
      <formula>_xlfn.ISFORMULA(BF184)</formula>
    </cfRule>
  </conditionalFormatting>
  <conditionalFormatting sqref="AR184:AZ184">
    <cfRule type="expression" dxfId="433" priority="763">
      <formula>_xlfn.ISFORMULA(AR184)</formula>
    </cfRule>
  </conditionalFormatting>
  <conditionalFormatting sqref="AU184 AX184 AR184">
    <cfRule type="containsText" dxfId="432" priority="762" operator="containsText" text="Afectat sau NU?">
      <formula>NOT(ISERROR(SEARCH("Afectat sau NU?",AR184)))</formula>
    </cfRule>
  </conditionalFormatting>
  <conditionalFormatting sqref="A184:D184 F184:AD184 AC185">
    <cfRule type="expression" dxfId="431" priority="761">
      <formula>IF(LEFT($AC184,9)="Efectuată",1,0)</formula>
    </cfRule>
  </conditionalFormatting>
  <conditionalFormatting sqref="E184">
    <cfRule type="expression" dxfId="430" priority="760">
      <formula>IF(LEFT($AC184,9)="Efectuată",1,0)</formula>
    </cfRule>
  </conditionalFormatting>
  <conditionalFormatting sqref="BG185:BH185 BJ185:BO185">
    <cfRule type="expression" dxfId="429" priority="759">
      <formula>_xlfn.ISFORMULA(BG185)</formula>
    </cfRule>
  </conditionalFormatting>
  <conditionalFormatting sqref="BL185">
    <cfRule type="containsText" dxfId="428" priority="758" operator="containsText" text="Afectat sau NU?">
      <formula>NOT(ISERROR(SEARCH("Afectat sau NU?",BL185)))</formula>
    </cfRule>
  </conditionalFormatting>
  <conditionalFormatting sqref="BI185 BF185">
    <cfRule type="containsText" dxfId="427" priority="757" operator="containsText" text="Afectat sau NU?">
      <formula>NOT(ISERROR(SEARCH("Afectat sau NU?",BF185)))</formula>
    </cfRule>
  </conditionalFormatting>
  <conditionalFormatting sqref="BI185 BF185">
    <cfRule type="expression" dxfId="426" priority="756">
      <formula>_xlfn.ISFORMULA(BF185)</formula>
    </cfRule>
  </conditionalFormatting>
  <conditionalFormatting sqref="AR185:AZ185">
    <cfRule type="expression" dxfId="425" priority="755">
      <formula>_xlfn.ISFORMULA(AR185)</formula>
    </cfRule>
  </conditionalFormatting>
  <conditionalFormatting sqref="AU185 AX185 AR185">
    <cfRule type="containsText" dxfId="424" priority="754" operator="containsText" text="Afectat sau NU?">
      <formula>NOT(ISERROR(SEARCH("Afectat sau NU?",AR185)))</formula>
    </cfRule>
  </conditionalFormatting>
  <conditionalFormatting sqref="A185:D185 F185:AB185 AD185">
    <cfRule type="expression" dxfId="423" priority="753">
      <formula>IF(LEFT($AC185,9)="Efectuată",1,0)</formula>
    </cfRule>
  </conditionalFormatting>
  <conditionalFormatting sqref="E185">
    <cfRule type="expression" dxfId="422" priority="752">
      <formula>IF(LEFT($AC185,9)="Efectuată",1,0)</formula>
    </cfRule>
  </conditionalFormatting>
  <conditionalFormatting sqref="AC186">
    <cfRule type="expression" dxfId="421" priority="751">
      <formula>IF(LEFT($AC186,9)="Efectuată",1,0)</formula>
    </cfRule>
  </conditionalFormatting>
  <conditionalFormatting sqref="BG186:BH186 BJ186:BO186">
    <cfRule type="expression" dxfId="420" priority="750">
      <formula>_xlfn.ISFORMULA(BG186)</formula>
    </cfRule>
  </conditionalFormatting>
  <conditionalFormatting sqref="BL186">
    <cfRule type="containsText" dxfId="419" priority="749" operator="containsText" text="Afectat sau NU?">
      <formula>NOT(ISERROR(SEARCH("Afectat sau NU?",BL186)))</formula>
    </cfRule>
  </conditionalFormatting>
  <conditionalFormatting sqref="BI186 BF186">
    <cfRule type="containsText" dxfId="418" priority="748" operator="containsText" text="Afectat sau NU?">
      <formula>NOT(ISERROR(SEARCH("Afectat sau NU?",BF186)))</formula>
    </cfRule>
  </conditionalFormatting>
  <conditionalFormatting sqref="BI186 BF186">
    <cfRule type="expression" dxfId="417" priority="747">
      <formula>_xlfn.ISFORMULA(BF186)</formula>
    </cfRule>
  </conditionalFormatting>
  <conditionalFormatting sqref="AR186:AZ186">
    <cfRule type="expression" dxfId="416" priority="746">
      <formula>_xlfn.ISFORMULA(AR186)</formula>
    </cfRule>
  </conditionalFormatting>
  <conditionalFormatting sqref="AU186 AX186 AR186">
    <cfRule type="containsText" dxfId="415" priority="745" operator="containsText" text="Afectat sau NU?">
      <formula>NOT(ISERROR(SEARCH("Afectat sau NU?",AR186)))</formula>
    </cfRule>
  </conditionalFormatting>
  <conditionalFormatting sqref="A186:D186 AD186 F186:T186 W186:AB186">
    <cfRule type="expression" dxfId="414" priority="744">
      <formula>IF(LEFT($AC186,9)="Efectuată",1,0)</formula>
    </cfRule>
  </conditionalFormatting>
  <conditionalFormatting sqref="E186">
    <cfRule type="expression" dxfId="413" priority="743">
      <formula>IF(LEFT($AC186,9)="Efectuată",1,0)</formula>
    </cfRule>
  </conditionalFormatting>
  <conditionalFormatting sqref="U186:V186">
    <cfRule type="expression" dxfId="412" priority="742">
      <formula>IF(LEFT($AC186,9)="Efectuată",1,0)</formula>
    </cfRule>
  </conditionalFormatting>
  <conditionalFormatting sqref="AC187">
    <cfRule type="expression" dxfId="411" priority="741">
      <formula>IF(LEFT($AC187,9)="Efectuată",1,0)</formula>
    </cfRule>
  </conditionalFormatting>
  <conditionalFormatting sqref="BG187:BH187 BJ187:BO187">
    <cfRule type="expression" dxfId="410" priority="740">
      <formula>_xlfn.ISFORMULA(BG187)</formula>
    </cfRule>
  </conditionalFormatting>
  <conditionalFormatting sqref="BL187">
    <cfRule type="containsText" dxfId="409" priority="739" operator="containsText" text="Afectat sau NU?">
      <formula>NOT(ISERROR(SEARCH("Afectat sau NU?",BL187)))</formula>
    </cfRule>
  </conditionalFormatting>
  <conditionalFormatting sqref="BI187 BF187">
    <cfRule type="containsText" dxfId="408" priority="738" operator="containsText" text="Afectat sau NU?">
      <formula>NOT(ISERROR(SEARCH("Afectat sau NU?",BF187)))</formula>
    </cfRule>
  </conditionalFormatting>
  <conditionalFormatting sqref="BI187 BF187">
    <cfRule type="expression" dxfId="407" priority="737">
      <formula>_xlfn.ISFORMULA(BF187)</formula>
    </cfRule>
  </conditionalFormatting>
  <conditionalFormatting sqref="AR187:AZ187">
    <cfRule type="expression" dxfId="406" priority="736">
      <formula>_xlfn.ISFORMULA(AR187)</formula>
    </cfRule>
  </conditionalFormatting>
  <conditionalFormatting sqref="AU187 AX187 AR187">
    <cfRule type="containsText" dxfId="405" priority="735" operator="containsText" text="Afectat sau NU?">
      <formula>NOT(ISERROR(SEARCH("Afectat sau NU?",AR187)))</formula>
    </cfRule>
  </conditionalFormatting>
  <conditionalFormatting sqref="A187:D187 AD187 W187:AB187 F187:T187">
    <cfRule type="expression" dxfId="404" priority="734">
      <formula>IF(LEFT($AC187,9)="Efectuată",1,0)</formula>
    </cfRule>
  </conditionalFormatting>
  <conditionalFormatting sqref="E187">
    <cfRule type="expression" dxfId="403" priority="733">
      <formula>IF(LEFT($AC187,9)="Efectuată",1,0)</formula>
    </cfRule>
  </conditionalFormatting>
  <conditionalFormatting sqref="U187:V187">
    <cfRule type="expression" dxfId="402" priority="732">
      <formula>IF(LEFT($AC187,9)="Efectuată",1,0)</formula>
    </cfRule>
  </conditionalFormatting>
  <conditionalFormatting sqref="BF65:BP65 AR65:AZ65">
    <cfRule type="expression" dxfId="401" priority="731">
      <formula>_xlfn.ISFORMULA(AR65)</formula>
    </cfRule>
  </conditionalFormatting>
  <conditionalFormatting sqref="AR65 AX65 AU65 BF65 BI65 BL65">
    <cfRule type="containsText" dxfId="400" priority="730" operator="containsText" text="Afectat sau NU?">
      <formula>NOT(ISERROR(SEARCH("Afectat sau NU?",AR65)))</formula>
    </cfRule>
  </conditionalFormatting>
  <conditionalFormatting sqref="A65:T65 A66 V65:AD65">
    <cfRule type="expression" dxfId="399" priority="729">
      <formula>IF(LEFT($AC65,9)="Efectuată",1,0)</formula>
    </cfRule>
  </conditionalFormatting>
  <conditionalFormatting sqref="BA65">
    <cfRule type="expression" dxfId="398" priority="728">
      <formula>IF(AND(ISNUMBER($AX65),$AX65&gt;24),1,0)</formula>
    </cfRule>
  </conditionalFormatting>
  <conditionalFormatting sqref="AC188">
    <cfRule type="expression" dxfId="397" priority="727">
      <formula>IF(LEFT($AC188,9)="Efectuată",1,0)</formula>
    </cfRule>
  </conditionalFormatting>
  <conditionalFormatting sqref="BG188:BH188 BJ188:BO188">
    <cfRule type="expression" dxfId="396" priority="726">
      <formula>_xlfn.ISFORMULA(BG188)</formula>
    </cfRule>
  </conditionalFormatting>
  <conditionalFormatting sqref="BL188">
    <cfRule type="containsText" dxfId="395" priority="725" operator="containsText" text="Afectat sau NU?">
      <formula>NOT(ISERROR(SEARCH("Afectat sau NU?",BL188)))</formula>
    </cfRule>
  </conditionalFormatting>
  <conditionalFormatting sqref="BI188 BF188">
    <cfRule type="containsText" dxfId="394" priority="724" operator="containsText" text="Afectat sau NU?">
      <formula>NOT(ISERROR(SEARCH("Afectat sau NU?",BF188)))</formula>
    </cfRule>
  </conditionalFormatting>
  <conditionalFormatting sqref="BI188 BF188">
    <cfRule type="expression" dxfId="393" priority="723">
      <formula>_xlfn.ISFORMULA(BF188)</formula>
    </cfRule>
  </conditionalFormatting>
  <conditionalFormatting sqref="AR188:AZ188">
    <cfRule type="expression" dxfId="392" priority="722">
      <formula>_xlfn.ISFORMULA(AR188)</formula>
    </cfRule>
  </conditionalFormatting>
  <conditionalFormatting sqref="AU188 AX188 AR188">
    <cfRule type="containsText" dxfId="391" priority="721" operator="containsText" text="Afectat sau NU?">
      <formula>NOT(ISERROR(SEARCH("Afectat sau NU?",AR188)))</formula>
    </cfRule>
  </conditionalFormatting>
  <conditionalFormatting sqref="A188:D188 AD188 F188:K188 N188:T188 W188:AB188">
    <cfRule type="expression" dxfId="390" priority="720">
      <formula>IF(LEFT($AC188,9)="Efectuată",1,0)</formula>
    </cfRule>
  </conditionalFormatting>
  <conditionalFormatting sqref="E188">
    <cfRule type="expression" dxfId="389" priority="719">
      <formula>IF(LEFT($AC188,9)="Efectuată",1,0)</formula>
    </cfRule>
  </conditionalFormatting>
  <conditionalFormatting sqref="U188:V188">
    <cfRule type="expression" dxfId="388" priority="718">
      <formula>IF(LEFT($AC188,9)="Efectuată",1,0)</formula>
    </cfRule>
  </conditionalFormatting>
  <conditionalFormatting sqref="AC189">
    <cfRule type="expression" dxfId="387" priority="717">
      <formula>IF(LEFT($AC189,9)="Efectuată",1,0)</formula>
    </cfRule>
  </conditionalFormatting>
  <conditionalFormatting sqref="BG189:BH189 BJ189:BO189">
    <cfRule type="expression" dxfId="386" priority="716">
      <formula>_xlfn.ISFORMULA(BG189)</formula>
    </cfRule>
  </conditionalFormatting>
  <conditionalFormatting sqref="BL189">
    <cfRule type="containsText" dxfId="385" priority="715" operator="containsText" text="Afectat sau NU?">
      <formula>NOT(ISERROR(SEARCH("Afectat sau NU?",BL189)))</formula>
    </cfRule>
  </conditionalFormatting>
  <conditionalFormatting sqref="BI189 BF189">
    <cfRule type="containsText" dxfId="384" priority="714" operator="containsText" text="Afectat sau NU?">
      <formula>NOT(ISERROR(SEARCH("Afectat sau NU?",BF189)))</formula>
    </cfRule>
  </conditionalFormatting>
  <conditionalFormatting sqref="BI189 BF189">
    <cfRule type="expression" dxfId="383" priority="713">
      <formula>_xlfn.ISFORMULA(BF189)</formula>
    </cfRule>
  </conditionalFormatting>
  <conditionalFormatting sqref="AR189:AZ189">
    <cfRule type="expression" dxfId="382" priority="712">
      <formula>_xlfn.ISFORMULA(AR189)</formula>
    </cfRule>
  </conditionalFormatting>
  <conditionalFormatting sqref="AU189 AX189 AR189">
    <cfRule type="containsText" dxfId="381" priority="711" operator="containsText" text="Afectat sau NU?">
      <formula>NOT(ISERROR(SEARCH("Afectat sau NU?",AR189)))</formula>
    </cfRule>
  </conditionalFormatting>
  <conditionalFormatting sqref="A189:C189 AD189 W189:AB189 F189:K189 N189:T189">
    <cfRule type="expression" dxfId="380" priority="710">
      <formula>IF(LEFT($AC189,9)="Efectuată",1,0)</formula>
    </cfRule>
  </conditionalFormatting>
  <conditionalFormatting sqref="E189">
    <cfRule type="expression" dxfId="379" priority="709">
      <formula>IF(LEFT($AC189,9)="Efectuată",1,0)</formula>
    </cfRule>
  </conditionalFormatting>
  <conditionalFormatting sqref="U189:V189">
    <cfRule type="expression" dxfId="378" priority="708">
      <formula>IF(LEFT($AC189,9)="Efectuată",1,0)</formula>
    </cfRule>
  </conditionalFormatting>
  <conditionalFormatting sqref="AC190:AC191">
    <cfRule type="expression" dxfId="377" priority="707">
      <formula>IF(LEFT($AC190,9)="Efectuată",1,0)</formula>
    </cfRule>
  </conditionalFormatting>
  <conditionalFormatting sqref="BG190:BH191 BJ190:BO191">
    <cfRule type="expression" dxfId="376" priority="706">
      <formula>_xlfn.ISFORMULA(BG190)</formula>
    </cfRule>
  </conditionalFormatting>
  <conditionalFormatting sqref="BL190:BL191">
    <cfRule type="containsText" dxfId="375" priority="705" operator="containsText" text="Afectat sau NU?">
      <formula>NOT(ISERROR(SEARCH("Afectat sau NU?",BL190)))</formula>
    </cfRule>
  </conditionalFormatting>
  <conditionalFormatting sqref="BI190:BI191 BF190:BF191">
    <cfRule type="containsText" dxfId="374" priority="704" operator="containsText" text="Afectat sau NU?">
      <formula>NOT(ISERROR(SEARCH("Afectat sau NU?",BF190)))</formula>
    </cfRule>
  </conditionalFormatting>
  <conditionalFormatting sqref="BI190:BI191 BF190:BF191">
    <cfRule type="expression" dxfId="373" priority="703">
      <formula>_xlfn.ISFORMULA(BF190)</formula>
    </cfRule>
  </conditionalFormatting>
  <conditionalFormatting sqref="AR190:AZ191">
    <cfRule type="expression" dxfId="372" priority="702">
      <formula>_xlfn.ISFORMULA(AR190)</formula>
    </cfRule>
  </conditionalFormatting>
  <conditionalFormatting sqref="AU190:AU191 AX190:AX191 AR190:AR191">
    <cfRule type="containsText" dxfId="371" priority="701" operator="containsText" text="Afectat sau NU?">
      <formula>NOT(ISERROR(SEARCH("Afectat sau NU?",AR190)))</formula>
    </cfRule>
  </conditionalFormatting>
  <conditionalFormatting sqref="A190:C191 AD190:AD191 W190:AB191 F190:K191 N190:T191">
    <cfRule type="expression" dxfId="370" priority="700">
      <formula>IF(LEFT($AC190,9)="Efectuată",1,0)</formula>
    </cfRule>
  </conditionalFormatting>
  <conditionalFormatting sqref="E190:E191">
    <cfRule type="expression" dxfId="369" priority="699">
      <formula>IF(LEFT($AC190,9)="Efectuată",1,0)</formula>
    </cfRule>
  </conditionalFormatting>
  <conditionalFormatting sqref="U190:V191">
    <cfRule type="expression" dxfId="368" priority="698">
      <formula>IF(LEFT($AC190,9)="Efectuată",1,0)</formula>
    </cfRule>
  </conditionalFormatting>
  <conditionalFormatting sqref="D189:D191">
    <cfRule type="expression" dxfId="367" priority="697">
      <formula>IF(LEFT($AC189,9)="Efectuată",1,0)</formula>
    </cfRule>
  </conditionalFormatting>
  <conditionalFormatting sqref="L188:M188">
    <cfRule type="expression" dxfId="366" priority="693">
      <formula>IF(LEFT($AC188,9)="Efectuată",1,0)</formula>
    </cfRule>
  </conditionalFormatting>
  <conditionalFormatting sqref="L189:M189">
    <cfRule type="expression" dxfId="365" priority="692">
      <formula>IF(LEFT($AC189,9)="Efectuată",1,0)</formula>
    </cfRule>
  </conditionalFormatting>
  <conditionalFormatting sqref="L190:M191">
    <cfRule type="expression" dxfId="364" priority="691">
      <formula>IF(LEFT($AC190,9)="Efectuată",1,0)</formula>
    </cfRule>
  </conditionalFormatting>
  <conditionalFormatting sqref="AC192">
    <cfRule type="expression" dxfId="363" priority="690">
      <formula>IF(LEFT($AC192,9)="Efectuată",1,0)</formula>
    </cfRule>
  </conditionalFormatting>
  <conditionalFormatting sqref="BG192:BH192 BJ192:BO192">
    <cfRule type="expression" dxfId="362" priority="689">
      <formula>_xlfn.ISFORMULA(BG192)</formula>
    </cfRule>
  </conditionalFormatting>
  <conditionalFormatting sqref="BL192">
    <cfRule type="containsText" dxfId="361" priority="688" operator="containsText" text="Afectat sau NU?">
      <formula>NOT(ISERROR(SEARCH("Afectat sau NU?",BL192)))</formula>
    </cfRule>
  </conditionalFormatting>
  <conditionalFormatting sqref="BI192 BF192">
    <cfRule type="containsText" dxfId="360" priority="687" operator="containsText" text="Afectat sau NU?">
      <formula>NOT(ISERROR(SEARCH("Afectat sau NU?",BF192)))</formula>
    </cfRule>
  </conditionalFormatting>
  <conditionalFormatting sqref="BI192 BF192">
    <cfRule type="expression" dxfId="359" priority="686">
      <formula>_xlfn.ISFORMULA(BF192)</formula>
    </cfRule>
  </conditionalFormatting>
  <conditionalFormatting sqref="AR192:AZ192">
    <cfRule type="expression" dxfId="358" priority="685">
      <formula>_xlfn.ISFORMULA(AR192)</formula>
    </cfRule>
  </conditionalFormatting>
  <conditionalFormatting sqref="AU192 AX192 AR192">
    <cfRule type="containsText" dxfId="357" priority="684" operator="containsText" text="Afectat sau NU?">
      <formula>NOT(ISERROR(SEARCH("Afectat sau NU?",AR192)))</formula>
    </cfRule>
  </conditionalFormatting>
  <conditionalFormatting sqref="A192:C192 AD192 W192:AB192 F192:K192 N192:T192">
    <cfRule type="expression" dxfId="356" priority="683">
      <formula>IF(LEFT($AC192,9)="Efectuată",1,0)</formula>
    </cfRule>
  </conditionalFormatting>
  <conditionalFormatting sqref="E192">
    <cfRule type="expression" dxfId="355" priority="682">
      <formula>IF(LEFT($AC192,9)="Efectuată",1,0)</formula>
    </cfRule>
  </conditionalFormatting>
  <conditionalFormatting sqref="V192">
    <cfRule type="expression" dxfId="354" priority="681">
      <formula>IF(LEFT($AC192,9)="Efectuată",1,0)</formula>
    </cfRule>
  </conditionalFormatting>
  <conditionalFormatting sqref="D192">
    <cfRule type="expression" dxfId="353" priority="680">
      <formula>IF(LEFT($AC192,9)="Efectuată",1,0)</formula>
    </cfRule>
  </conditionalFormatting>
  <conditionalFormatting sqref="L192:M192">
    <cfRule type="expression" dxfId="352" priority="679">
      <formula>IF(LEFT($AC192,9)="Efectuată",1,0)</formula>
    </cfRule>
  </conditionalFormatting>
  <conditionalFormatting sqref="U192">
    <cfRule type="expression" dxfId="351" priority="678">
      <formula>IF(LEFT($AC192,9)="Efectuată",1,0)</formula>
    </cfRule>
  </conditionalFormatting>
  <conditionalFormatting sqref="AC193">
    <cfRule type="expression" dxfId="350" priority="677">
      <formula>IF(LEFT($AC193,9)="Efectuată",1,0)</formula>
    </cfRule>
  </conditionalFormatting>
  <conditionalFormatting sqref="BG193:BH193 BJ193:BO193">
    <cfRule type="expression" dxfId="349" priority="676">
      <formula>_xlfn.ISFORMULA(BG193)</formula>
    </cfRule>
  </conditionalFormatting>
  <conditionalFormatting sqref="BL193">
    <cfRule type="containsText" dxfId="348" priority="675" operator="containsText" text="Afectat sau NU?">
      <formula>NOT(ISERROR(SEARCH("Afectat sau NU?",BL193)))</formula>
    </cfRule>
  </conditionalFormatting>
  <conditionalFormatting sqref="BI193 BF193">
    <cfRule type="containsText" dxfId="347" priority="674" operator="containsText" text="Afectat sau NU?">
      <formula>NOT(ISERROR(SEARCH("Afectat sau NU?",BF193)))</formula>
    </cfRule>
  </conditionalFormatting>
  <conditionalFormatting sqref="BI193 BF193">
    <cfRule type="expression" dxfId="346" priority="673">
      <formula>_xlfn.ISFORMULA(BF193)</formula>
    </cfRule>
  </conditionalFormatting>
  <conditionalFormatting sqref="AR193:AZ193">
    <cfRule type="expression" dxfId="345" priority="672">
      <formula>_xlfn.ISFORMULA(AR193)</formula>
    </cfRule>
  </conditionalFormatting>
  <conditionalFormatting sqref="AU193 AX193 AR193">
    <cfRule type="containsText" dxfId="344" priority="671" operator="containsText" text="Afectat sau NU?">
      <formula>NOT(ISERROR(SEARCH("Afectat sau NU?",AR193)))</formula>
    </cfRule>
  </conditionalFormatting>
  <conditionalFormatting sqref="A193:C193 AD193 W193:AB193 N193:T193 F193:K193">
    <cfRule type="expression" dxfId="343" priority="670">
      <formula>IF(LEFT($AC193,9)="Efectuată",1,0)</formula>
    </cfRule>
  </conditionalFormatting>
  <conditionalFormatting sqref="E193">
    <cfRule type="expression" dxfId="342" priority="669">
      <formula>IF(LEFT($AC193,9)="Efectuată",1,0)</formula>
    </cfRule>
  </conditionalFormatting>
  <conditionalFormatting sqref="V193">
    <cfRule type="expression" dxfId="341" priority="668">
      <formula>IF(LEFT($AC193,9)="Efectuată",1,0)</formula>
    </cfRule>
  </conditionalFormatting>
  <conditionalFormatting sqref="D193">
    <cfRule type="expression" dxfId="340" priority="667">
      <formula>IF(LEFT($AC193,9)="Efectuată",1,0)</formula>
    </cfRule>
  </conditionalFormatting>
  <conditionalFormatting sqref="L193:M193">
    <cfRule type="expression" dxfId="339" priority="666">
      <formula>IF(LEFT($AC193,9)="Efectuată",1,0)</formula>
    </cfRule>
  </conditionalFormatting>
  <conditionalFormatting sqref="U193">
    <cfRule type="expression" dxfId="338" priority="664">
      <formula>IF(LEFT($AC193,9)="Efectuată",1,0)</formula>
    </cfRule>
  </conditionalFormatting>
  <conditionalFormatting sqref="AC194">
    <cfRule type="expression" dxfId="337" priority="663">
      <formula>IF(LEFT($AC194,9)="Efectuată",1,0)</formula>
    </cfRule>
  </conditionalFormatting>
  <conditionalFormatting sqref="BG194:BH194 BJ194:BO194">
    <cfRule type="expression" dxfId="336" priority="662">
      <formula>_xlfn.ISFORMULA(BG194)</formula>
    </cfRule>
  </conditionalFormatting>
  <conditionalFormatting sqref="BL194">
    <cfRule type="containsText" dxfId="335" priority="661" operator="containsText" text="Afectat sau NU?">
      <formula>NOT(ISERROR(SEARCH("Afectat sau NU?",BL194)))</formula>
    </cfRule>
  </conditionalFormatting>
  <conditionalFormatting sqref="BI194 BF194">
    <cfRule type="containsText" dxfId="334" priority="660" operator="containsText" text="Afectat sau NU?">
      <formula>NOT(ISERROR(SEARCH("Afectat sau NU?",BF194)))</formula>
    </cfRule>
  </conditionalFormatting>
  <conditionalFormatting sqref="BI194 BF194">
    <cfRule type="expression" dxfId="333" priority="659">
      <formula>_xlfn.ISFORMULA(BF194)</formula>
    </cfRule>
  </conditionalFormatting>
  <conditionalFormatting sqref="AR194:AZ194">
    <cfRule type="expression" dxfId="332" priority="658">
      <formula>_xlfn.ISFORMULA(AR194)</formula>
    </cfRule>
  </conditionalFormatting>
  <conditionalFormatting sqref="AU194 AX194 AR194">
    <cfRule type="containsText" dxfId="331" priority="657" operator="containsText" text="Afectat sau NU?">
      <formula>NOT(ISERROR(SEARCH("Afectat sau NU?",AR194)))</formula>
    </cfRule>
  </conditionalFormatting>
  <conditionalFormatting sqref="A194:C194 AD194 W194:AB194 N194:T194 F194:K194">
    <cfRule type="expression" dxfId="330" priority="656">
      <formula>IF(LEFT($AC194,9)="Efectuată",1,0)</formula>
    </cfRule>
  </conditionalFormatting>
  <conditionalFormatting sqref="E194">
    <cfRule type="expression" dxfId="329" priority="655">
      <formula>IF(LEFT($AC194,9)="Efectuată",1,0)</formula>
    </cfRule>
  </conditionalFormatting>
  <conditionalFormatting sqref="V194">
    <cfRule type="expression" dxfId="328" priority="654">
      <formula>IF(LEFT($AC194,9)="Efectuată",1,0)</formula>
    </cfRule>
  </conditionalFormatting>
  <conditionalFormatting sqref="D194">
    <cfRule type="expression" dxfId="327" priority="653">
      <formula>IF(LEFT($AC194,9)="Efectuată",1,0)</formula>
    </cfRule>
  </conditionalFormatting>
  <conditionalFormatting sqref="L194:M194">
    <cfRule type="expression" dxfId="326" priority="652">
      <formula>IF(LEFT($AC194,9)="Efectuată",1,0)</formula>
    </cfRule>
  </conditionalFormatting>
  <conditionalFormatting sqref="U194">
    <cfRule type="expression" dxfId="325" priority="651">
      <formula>IF(LEFT($AC194,9)="Efectuată",1,0)</formula>
    </cfRule>
  </conditionalFormatting>
  <conditionalFormatting sqref="AC195">
    <cfRule type="expression" dxfId="324" priority="650">
      <formula>IF(LEFT($AC195,9)="Efectuată",1,0)</formula>
    </cfRule>
  </conditionalFormatting>
  <conditionalFormatting sqref="BJ195:BO195 BG195:BH197 BJ196:BN197">
    <cfRule type="expression" dxfId="323" priority="649">
      <formula>_xlfn.ISFORMULA(BG195)</formula>
    </cfRule>
  </conditionalFormatting>
  <conditionalFormatting sqref="BL195:BL197">
    <cfRule type="containsText" dxfId="322" priority="648" operator="containsText" text="Afectat sau NU?">
      <formula>NOT(ISERROR(SEARCH("Afectat sau NU?",BL195)))</formula>
    </cfRule>
  </conditionalFormatting>
  <conditionalFormatting sqref="BI195:BI197 BF195:BF197">
    <cfRule type="containsText" dxfId="321" priority="647" operator="containsText" text="Afectat sau NU?">
      <formula>NOT(ISERROR(SEARCH("Afectat sau NU?",BF195)))</formula>
    </cfRule>
  </conditionalFormatting>
  <conditionalFormatting sqref="BI195:BI197 BF195:BF197">
    <cfRule type="expression" dxfId="320" priority="646">
      <formula>_xlfn.ISFORMULA(BF195)</formula>
    </cfRule>
  </conditionalFormatting>
  <conditionalFormatting sqref="AR195:AZ197">
    <cfRule type="expression" dxfId="319" priority="645">
      <formula>_xlfn.ISFORMULA(AR195)</formula>
    </cfRule>
  </conditionalFormatting>
  <conditionalFormatting sqref="AU195:AU197 AX195:AX197 AR195:AR197">
    <cfRule type="containsText" dxfId="318" priority="644" operator="containsText" text="Afectat sau NU?">
      <formula>NOT(ISERROR(SEARCH("Afectat sau NU?",AR195)))</formula>
    </cfRule>
  </conditionalFormatting>
  <conditionalFormatting sqref="A195:C195 AD195 W195:AB195 N195:T195 F195:K195">
    <cfRule type="expression" dxfId="317" priority="643">
      <formula>IF(LEFT($AC195,9)="Efectuată",1,0)</formula>
    </cfRule>
  </conditionalFormatting>
  <conditionalFormatting sqref="E195">
    <cfRule type="expression" dxfId="316" priority="642">
      <formula>IF(LEFT($AC195,9)="Efectuată",1,0)</formula>
    </cfRule>
  </conditionalFormatting>
  <conditionalFormatting sqref="V195">
    <cfRule type="expression" dxfId="315" priority="641">
      <formula>IF(LEFT($AC195,9)="Efectuată",1,0)</formula>
    </cfRule>
  </conditionalFormatting>
  <conditionalFormatting sqref="D195">
    <cfRule type="expression" dxfId="314" priority="640">
      <formula>IF(LEFT($AC195,9)="Efectuată",1,0)</formula>
    </cfRule>
  </conditionalFormatting>
  <conditionalFormatting sqref="L195:M195">
    <cfRule type="expression" dxfId="313" priority="639">
      <formula>IF(LEFT($AC195,9)="Efectuată",1,0)</formula>
    </cfRule>
  </conditionalFormatting>
  <conditionalFormatting sqref="U195">
    <cfRule type="expression" dxfId="312" priority="638">
      <formula>IF(LEFT($AC195,9)="Efectuată",1,0)</formula>
    </cfRule>
  </conditionalFormatting>
  <conditionalFormatting sqref="B196:C197 B198:W199 AB198:AB199 W200:W210 G211:G212 E213:W214 W215:W219 AB220:AC220 B200:C221 AC221 E196:T197 V196:W197 V220:W221 E215:T221 E200:U210">
    <cfRule type="expression" dxfId="311" priority="624">
      <formula>IF(LEFT($Y196,9)="Efectuată",1,0)</formula>
    </cfRule>
  </conditionalFormatting>
  <conditionalFormatting sqref="X196:AA197">
    <cfRule type="expression" dxfId="310" priority="633">
      <formula>IF(LEFT($AC196,9)="Efectuată",1,0)</formula>
    </cfRule>
  </conditionalFormatting>
  <conditionalFormatting sqref="D196">
    <cfRule type="expression" dxfId="309" priority="631">
      <formula>IF(LEFT(#REF!,9)="Efectuată",1,0)</formula>
    </cfRule>
  </conditionalFormatting>
  <conditionalFormatting sqref="D197">
    <cfRule type="expression" dxfId="308" priority="632">
      <formula>IF(LEFT($Y203,9)="Efectuată",1,0)</formula>
    </cfRule>
  </conditionalFormatting>
  <conditionalFormatting sqref="X198:AA198">
    <cfRule type="expression" dxfId="307" priority="589">
      <formula>IF(LEFT($AC198,9)="Efectuată",1,0)</formula>
    </cfRule>
  </conditionalFormatting>
  <conditionalFormatting sqref="BO199:BP199">
    <cfRule type="expression" dxfId="306" priority="586">
      <formula>_xlfn.ISFORMULA(BO199)</formula>
    </cfRule>
  </conditionalFormatting>
  <conditionalFormatting sqref="AC199:AD199">
    <cfRule type="expression" dxfId="305" priority="584">
      <formula>IF(LEFT($AC199,9)="Efectuată",1,0)</formula>
    </cfRule>
  </conditionalFormatting>
  <conditionalFormatting sqref="X199:AA199">
    <cfRule type="expression" dxfId="304" priority="582">
      <formula>IF(LEFT($AC199,9)="Efectuată",1,0)</formula>
    </cfRule>
  </conditionalFormatting>
  <conditionalFormatting sqref="X200:AA210">
    <cfRule type="expression" dxfId="303" priority="564">
      <formula>IF(LEFT($AC200,9)="Efectuată",1,0)</formula>
    </cfRule>
  </conditionalFormatting>
  <conditionalFormatting sqref="D206:D210">
    <cfRule type="expression" dxfId="302" priority="561">
      <formula>IF(LEFT($Y214,9)="Efectuată",1,0)</formula>
    </cfRule>
  </conditionalFormatting>
  <conditionalFormatting sqref="D205">
    <cfRule type="expression" dxfId="301" priority="558">
      <formula>IF(LEFT($Y214,9)="Efectuată",1,0)</formula>
    </cfRule>
  </conditionalFormatting>
  <conditionalFormatting sqref="D200:D204">
    <cfRule type="expression" dxfId="300" priority="563">
      <formula>IF(LEFT(#REF!,9)="Efectuată",1,0)</formula>
    </cfRule>
  </conditionalFormatting>
  <conditionalFormatting sqref="X211:AA212">
    <cfRule type="expression" dxfId="299" priority="553">
      <formula>IF(LEFT($AC211,9)="Efectuată",1,0)</formula>
    </cfRule>
  </conditionalFormatting>
  <conditionalFormatting sqref="W211">
    <cfRule type="expression" dxfId="298" priority="551">
      <formula>IF(LEFT(#REF!,9)="Efectuată",1,0)</formula>
    </cfRule>
  </conditionalFormatting>
  <conditionalFormatting sqref="E211:F212 H212:U212 H211:V211">
    <cfRule type="expression" dxfId="297" priority="549">
      <formula>IF(LEFT(#REF!,9)="Efectuată",1,0)</formula>
    </cfRule>
  </conditionalFormatting>
  <conditionalFormatting sqref="W212">
    <cfRule type="expression" dxfId="296" priority="545">
      <formula>IF(LEFT(#REF!,9)="Efectuată",1,0)</formula>
    </cfRule>
  </conditionalFormatting>
  <conditionalFormatting sqref="D211:D212">
    <cfRule type="expression" dxfId="295" priority="552">
      <formula>IF(LEFT(#REF!,9)="Efectuată",1,0)</formula>
    </cfRule>
  </conditionalFormatting>
  <conditionalFormatting sqref="AB212">
    <cfRule type="expression" dxfId="294" priority="543">
      <formula>IF(LEFT($Y213,9)="Efectuată",1,0)</formula>
    </cfRule>
  </conditionalFormatting>
  <conditionalFormatting sqref="AB211">
    <cfRule type="expression" dxfId="293" priority="544">
      <formula>IF(LEFT(#REF!,9)="Efectuată",1,0)</formula>
    </cfRule>
  </conditionalFormatting>
  <conditionalFormatting sqref="X213:AA214">
    <cfRule type="expression" dxfId="292" priority="430">
      <formula>IF(LEFT($AC213,9)="Efectuată",1,0)</formula>
    </cfRule>
  </conditionalFormatting>
  <conditionalFormatting sqref="D213:D214">
    <cfRule type="expression" dxfId="291" priority="429">
      <formula>IF(LEFT(#REF!,9)="Efectuată",1,0)</formula>
    </cfRule>
  </conditionalFormatting>
  <conditionalFormatting sqref="D1048561:D1048576">
    <cfRule type="expression" dxfId="290" priority="2931">
      <formula>IF(LEFT($AC240,9)="Efectuată",1,0)</formula>
    </cfRule>
  </conditionalFormatting>
  <conditionalFormatting sqref="X215:AA219">
    <cfRule type="expression" dxfId="289" priority="375">
      <formula>IF(LEFT($AC215,9)="Efectuată",1,0)</formula>
    </cfRule>
  </conditionalFormatting>
  <conditionalFormatting sqref="D216:D219">
    <cfRule type="expression" dxfId="288" priority="366">
      <formula>IF(LEFT($Y226,9)="Efectuată",1,0)</formula>
    </cfRule>
  </conditionalFormatting>
  <conditionalFormatting sqref="AD220 X220:AA220">
    <cfRule type="expression" dxfId="287" priority="363">
      <formula>IF(LEFT($AC220,9)="Efectuată",1,0)</formula>
    </cfRule>
  </conditionalFormatting>
  <conditionalFormatting sqref="D220">
    <cfRule type="expression" dxfId="286" priority="361">
      <formula>IF(LEFT(#REF!,9)="Efectuată",1,0)</formula>
    </cfRule>
  </conditionalFormatting>
  <conditionalFormatting sqref="X221:AA221 AD221">
    <cfRule type="expression" dxfId="285" priority="333">
      <formula>IF(LEFT($AC221,9)="Efectuată",1,0)</formula>
    </cfRule>
  </conditionalFormatting>
  <conditionalFormatting sqref="D221">
    <cfRule type="expression" dxfId="284" priority="332">
      <formula>IF(LEFT(#REF!,9)="Efectuată",1,0)</formula>
    </cfRule>
  </conditionalFormatting>
  <conditionalFormatting sqref="AD196">
    <cfRule type="expression" dxfId="283" priority="316">
      <formula>IF(LEFT($AC196,9)="Efectuată",1,0)</formula>
    </cfRule>
  </conditionalFormatting>
  <conditionalFormatting sqref="D1048560">
    <cfRule type="expression" dxfId="282" priority="2973">
      <formula>IF(LEFT($AC243,9)="Efectuată",1,0)</formula>
    </cfRule>
  </conditionalFormatting>
  <conditionalFormatting sqref="U196">
    <cfRule type="expression" dxfId="281" priority="315">
      <formula>IF(LEFT($AC196,9)="Efectuată",1,0)</formula>
    </cfRule>
  </conditionalFormatting>
  <conditionalFormatting sqref="U221">
    <cfRule type="expression" dxfId="279" priority="313">
      <formula>IF(LEFT($AC221,9)="Efectuată",1,0)</formula>
    </cfRule>
  </conditionalFormatting>
  <conditionalFormatting sqref="U220">
    <cfRule type="expression" dxfId="278" priority="312">
      <formula>IF(LEFT($AC220,9)="Efectuată",1,0)</formula>
    </cfRule>
  </conditionalFormatting>
  <conditionalFormatting sqref="U219">
    <cfRule type="expression" dxfId="277" priority="311">
      <formula>IF(LEFT($AC219,9)="Efectuată",1,0)</formula>
    </cfRule>
  </conditionalFormatting>
  <conditionalFormatting sqref="U218">
    <cfRule type="expression" dxfId="276" priority="310">
      <formula>IF(LEFT($AC218,9)="Efectuată",1,0)</formula>
    </cfRule>
  </conditionalFormatting>
  <conditionalFormatting sqref="U217">
    <cfRule type="expression" dxfId="275" priority="309">
      <formula>IF(LEFT($AC217,9)="Efectuată",1,0)</formula>
    </cfRule>
  </conditionalFormatting>
  <conditionalFormatting sqref="U216">
    <cfRule type="expression" dxfId="274" priority="308">
      <formula>IF(LEFT($AC216,9)="Efectuată",1,0)</formula>
    </cfRule>
  </conditionalFormatting>
  <conditionalFormatting sqref="U215">
    <cfRule type="expression" dxfId="273" priority="307">
      <formula>IF(LEFT($AC215,9)="Efectuată",1,0)</formula>
    </cfRule>
  </conditionalFormatting>
  <conditionalFormatting sqref="AC222">
    <cfRule type="expression" dxfId="272" priority="298">
      <formula>IF(LEFT($AC222,9)="Efectuată",1,0)</formula>
    </cfRule>
  </conditionalFormatting>
  <conditionalFormatting sqref="BJ222:BO222 BG222:BH222">
    <cfRule type="expression" dxfId="271" priority="297">
      <formula>_xlfn.ISFORMULA(BG222)</formula>
    </cfRule>
  </conditionalFormatting>
  <conditionalFormatting sqref="BL222">
    <cfRule type="containsText" dxfId="270" priority="296" operator="containsText" text="Afectat sau NU?">
      <formula>NOT(ISERROR(SEARCH("Afectat sau NU?",BL222)))</formula>
    </cfRule>
  </conditionalFormatting>
  <conditionalFormatting sqref="BI222 BF222">
    <cfRule type="containsText" dxfId="269" priority="295" operator="containsText" text="Afectat sau NU?">
      <formula>NOT(ISERROR(SEARCH("Afectat sau NU?",BF222)))</formula>
    </cfRule>
  </conditionalFormatting>
  <conditionalFormatting sqref="BI222 BF222">
    <cfRule type="expression" dxfId="268" priority="294">
      <formula>_xlfn.ISFORMULA(BF222)</formula>
    </cfRule>
  </conditionalFormatting>
  <conditionalFormatting sqref="AR222:AZ222">
    <cfRule type="expression" dxfId="267" priority="293">
      <formula>_xlfn.ISFORMULA(AR222)</formula>
    </cfRule>
  </conditionalFormatting>
  <conditionalFormatting sqref="AU222 AX222 AR222">
    <cfRule type="containsText" dxfId="266" priority="292" operator="containsText" text="Afectat sau NU?">
      <formula>NOT(ISERROR(SEARCH("Afectat sau NU?",AR222)))</formula>
    </cfRule>
  </conditionalFormatting>
  <conditionalFormatting sqref="A222:C222 AD222 W222:AB222 N222:T222 F222:K222">
    <cfRule type="expression" dxfId="265" priority="291">
      <formula>IF(LEFT($AC222,9)="Efectuată",1,0)</formula>
    </cfRule>
  </conditionalFormatting>
  <conditionalFormatting sqref="E222">
    <cfRule type="expression" dxfId="264" priority="290">
      <formula>IF(LEFT($AC222,9)="Efectuată",1,0)</formula>
    </cfRule>
  </conditionalFormatting>
  <conditionalFormatting sqref="V222">
    <cfRule type="expression" dxfId="263" priority="289">
      <formula>IF(LEFT($AC222,9)="Efectuată",1,0)</formula>
    </cfRule>
  </conditionalFormatting>
  <conditionalFormatting sqref="D222">
    <cfRule type="expression" dxfId="262" priority="288">
      <formula>IF(LEFT($AC222,9)="Efectuată",1,0)</formula>
    </cfRule>
  </conditionalFormatting>
  <conditionalFormatting sqref="L222:M222">
    <cfRule type="expression" dxfId="261" priority="287">
      <formula>IF(LEFT($AC222,9)="Efectuată",1,0)</formula>
    </cfRule>
  </conditionalFormatting>
  <conditionalFormatting sqref="U222">
    <cfRule type="expression" dxfId="260" priority="286">
      <formula>IF(LEFT($AC222,9)="Efectuată",1,0)</formula>
    </cfRule>
  </conditionalFormatting>
  <conditionalFormatting sqref="AC223">
    <cfRule type="expression" dxfId="259" priority="285">
      <formula>IF(LEFT($AC223,9)="Efectuată",1,0)</formula>
    </cfRule>
  </conditionalFormatting>
  <conditionalFormatting sqref="BJ223:BO223 BG223:BH223">
    <cfRule type="expression" dxfId="258" priority="284">
      <formula>_xlfn.ISFORMULA(BG223)</formula>
    </cfRule>
  </conditionalFormatting>
  <conditionalFormatting sqref="BL223">
    <cfRule type="containsText" dxfId="257" priority="283" operator="containsText" text="Afectat sau NU?">
      <formula>NOT(ISERROR(SEARCH("Afectat sau NU?",BL223)))</formula>
    </cfRule>
  </conditionalFormatting>
  <conditionalFormatting sqref="BI223 BF223">
    <cfRule type="containsText" dxfId="256" priority="282" operator="containsText" text="Afectat sau NU?">
      <formula>NOT(ISERROR(SEARCH("Afectat sau NU?",BF223)))</formula>
    </cfRule>
  </conditionalFormatting>
  <conditionalFormatting sqref="BI223 BF223">
    <cfRule type="expression" dxfId="255" priority="281">
      <formula>_xlfn.ISFORMULA(BF223)</formula>
    </cfRule>
  </conditionalFormatting>
  <conditionalFormatting sqref="AR223:AZ223">
    <cfRule type="expression" dxfId="254" priority="280">
      <formula>_xlfn.ISFORMULA(AR223)</formula>
    </cfRule>
  </conditionalFormatting>
  <conditionalFormatting sqref="AU223 AX223 AR223">
    <cfRule type="containsText" dxfId="253" priority="279" operator="containsText" text="Afectat sau NU?">
      <formula>NOT(ISERROR(SEARCH("Afectat sau NU?",AR223)))</formula>
    </cfRule>
  </conditionalFormatting>
  <conditionalFormatting sqref="A223:C223 AD223 W223:AB223 N223:T223 F223:K223">
    <cfRule type="expression" dxfId="252" priority="278">
      <formula>IF(LEFT($AC223,9)="Efectuată",1,0)</formula>
    </cfRule>
  </conditionalFormatting>
  <conditionalFormatting sqref="E223">
    <cfRule type="expression" dxfId="251" priority="277">
      <formula>IF(LEFT($AC223,9)="Efectuată",1,0)</formula>
    </cfRule>
  </conditionalFormatting>
  <conditionalFormatting sqref="V223">
    <cfRule type="expression" dxfId="250" priority="276">
      <formula>IF(LEFT($AC223,9)="Efectuată",1,0)</formula>
    </cfRule>
  </conditionalFormatting>
  <conditionalFormatting sqref="D223">
    <cfRule type="expression" dxfId="249" priority="275">
      <formula>IF(LEFT($AC223,9)="Efectuată",1,0)</formula>
    </cfRule>
  </conditionalFormatting>
  <conditionalFormatting sqref="L223:M223">
    <cfRule type="expression" dxfId="248" priority="274">
      <formula>IF(LEFT($AC223,9)="Efectuată",1,0)</formula>
    </cfRule>
  </conditionalFormatting>
  <conditionalFormatting sqref="U223">
    <cfRule type="expression" dxfId="247" priority="273">
      <formula>IF(LEFT($AC223,9)="Efectuată",1,0)</formula>
    </cfRule>
  </conditionalFormatting>
  <conditionalFormatting sqref="AC224">
    <cfRule type="expression" dxfId="246" priority="272">
      <formula>IF(LEFT($AC224,9)="Efectuată",1,0)</formula>
    </cfRule>
  </conditionalFormatting>
  <conditionalFormatting sqref="BJ224:BO224 BG224:BH224">
    <cfRule type="expression" dxfId="245" priority="271">
      <formula>_xlfn.ISFORMULA(BG224)</formula>
    </cfRule>
  </conditionalFormatting>
  <conditionalFormatting sqref="BL224">
    <cfRule type="containsText" dxfId="244" priority="270" operator="containsText" text="Afectat sau NU?">
      <formula>NOT(ISERROR(SEARCH("Afectat sau NU?",BL224)))</formula>
    </cfRule>
  </conditionalFormatting>
  <conditionalFormatting sqref="BI224 BF224">
    <cfRule type="containsText" dxfId="243" priority="269" operator="containsText" text="Afectat sau NU?">
      <formula>NOT(ISERROR(SEARCH("Afectat sau NU?",BF224)))</formula>
    </cfRule>
  </conditionalFormatting>
  <conditionalFormatting sqref="BI224 BF224">
    <cfRule type="expression" dxfId="242" priority="268">
      <formula>_xlfn.ISFORMULA(BF224)</formula>
    </cfRule>
  </conditionalFormatting>
  <conditionalFormatting sqref="AR224:AZ224">
    <cfRule type="expression" dxfId="241" priority="267">
      <formula>_xlfn.ISFORMULA(AR224)</formula>
    </cfRule>
  </conditionalFormatting>
  <conditionalFormatting sqref="AU224 AX224 AR224">
    <cfRule type="containsText" dxfId="240" priority="266" operator="containsText" text="Afectat sau NU?">
      <formula>NOT(ISERROR(SEARCH("Afectat sau NU?",AR224)))</formula>
    </cfRule>
  </conditionalFormatting>
  <conditionalFormatting sqref="A224:C224 AD224 W224:AB224 N224:T224 F224:K224">
    <cfRule type="expression" dxfId="239" priority="265">
      <formula>IF(LEFT($AC224,9)="Efectuată",1,0)</formula>
    </cfRule>
  </conditionalFormatting>
  <conditionalFormatting sqref="E224">
    <cfRule type="expression" dxfId="238" priority="264">
      <formula>IF(LEFT($AC224,9)="Efectuată",1,0)</formula>
    </cfRule>
  </conditionalFormatting>
  <conditionalFormatting sqref="V224">
    <cfRule type="expression" dxfId="237" priority="263">
      <formula>IF(LEFT($AC224,9)="Efectuată",1,0)</formula>
    </cfRule>
  </conditionalFormatting>
  <conditionalFormatting sqref="D224">
    <cfRule type="expression" dxfId="236" priority="262">
      <formula>IF(LEFT($AC224,9)="Efectuată",1,0)</formula>
    </cfRule>
  </conditionalFormatting>
  <conditionalFormatting sqref="L224:M224">
    <cfRule type="expression" dxfId="235" priority="261">
      <formula>IF(LEFT($AC224,9)="Efectuată",1,0)</formula>
    </cfRule>
  </conditionalFormatting>
  <conditionalFormatting sqref="U224">
    <cfRule type="expression" dxfId="234" priority="260">
      <formula>IF(LEFT($AC224,9)="Efectuată",1,0)</formula>
    </cfRule>
  </conditionalFormatting>
  <conditionalFormatting sqref="AC225">
    <cfRule type="expression" dxfId="233" priority="259">
      <formula>IF(LEFT($AC225,9)="Efectuată",1,0)</formula>
    </cfRule>
  </conditionalFormatting>
  <conditionalFormatting sqref="BJ225:BO225">
    <cfRule type="expression" dxfId="232" priority="258">
      <formula>_xlfn.ISFORMULA(BJ225)</formula>
    </cfRule>
  </conditionalFormatting>
  <conditionalFormatting sqref="A225:C225 AD225 W225:AB225 N225:T225 F225:K225">
    <cfRule type="expression" dxfId="231" priority="252">
      <formula>IF(LEFT($AC225,9)="Efectuată",1,0)</formula>
    </cfRule>
  </conditionalFormatting>
  <conditionalFormatting sqref="E225">
    <cfRule type="expression" dxfId="230" priority="251">
      <formula>IF(LEFT($AC225,9)="Efectuată",1,0)</formula>
    </cfRule>
  </conditionalFormatting>
  <conditionalFormatting sqref="V225">
    <cfRule type="expression" dxfId="229" priority="250">
      <formula>IF(LEFT($AC225,9)="Efectuată",1,0)</formula>
    </cfRule>
  </conditionalFormatting>
  <conditionalFormatting sqref="D225">
    <cfRule type="expression" dxfId="228" priority="249">
      <formula>IF(LEFT($AC225,9)="Efectuată",1,0)</formula>
    </cfRule>
  </conditionalFormatting>
  <conditionalFormatting sqref="L225:M225">
    <cfRule type="expression" dxfId="227" priority="248">
      <formula>IF(LEFT($AC225,9)="Efectuată",1,0)</formula>
    </cfRule>
  </conditionalFormatting>
  <conditionalFormatting sqref="U225">
    <cfRule type="expression" dxfId="226" priority="247">
      <formula>IF(LEFT($AC225,9)="Efectuată",1,0)</formula>
    </cfRule>
  </conditionalFormatting>
  <conditionalFormatting sqref="X226:AA228 AD226:AD228">
    <cfRule type="expression" dxfId="225" priority="246">
      <formula>IF(LEFT($AC226,9)="Efectuată",1,0)</formula>
    </cfRule>
  </conditionalFormatting>
  <conditionalFormatting sqref="B226:C226">
    <cfRule type="expression" dxfId="224" priority="243">
      <formula>IF(LEFT($Y226,9)="Efectuată",1,0)</formula>
    </cfRule>
  </conditionalFormatting>
  <conditionalFormatting sqref="W226:W228">
    <cfRule type="expression" dxfId="223" priority="244">
      <formula>IF(LEFT(#REF!,9)="Efectuată",1,0)</formula>
    </cfRule>
  </conditionalFormatting>
  <conditionalFormatting sqref="D226">
    <cfRule type="expression" dxfId="222" priority="245">
      <formula>IF(LEFT(#REF!,9)="Efectuată",1,0)</formula>
    </cfRule>
  </conditionalFormatting>
  <conditionalFormatting sqref="B227:C227">
    <cfRule type="expression" dxfId="221" priority="241">
      <formula>IF(LEFT($Y227,9)="Efectuată",1,0)</formula>
    </cfRule>
  </conditionalFormatting>
  <conditionalFormatting sqref="D227">
    <cfRule type="expression" dxfId="220" priority="242">
      <formula>IF(LEFT(#REF!,9)="Efectuată",1,0)</formula>
    </cfRule>
  </conditionalFormatting>
  <conditionalFormatting sqref="B228:C228">
    <cfRule type="expression" dxfId="219" priority="239">
      <formula>IF(LEFT($Y228,9)="Efectuată",1,0)</formula>
    </cfRule>
  </conditionalFormatting>
  <conditionalFormatting sqref="D228">
    <cfRule type="expression" dxfId="218" priority="240">
      <formula>IF(LEFT(#REF!,9)="Efectuată",1,0)</formula>
    </cfRule>
  </conditionalFormatting>
  <conditionalFormatting sqref="E228:V228">
    <cfRule type="expression" dxfId="217" priority="238">
      <formula>IF(LEFT(#REF!,9)="Efectuată",1,0)</formula>
    </cfRule>
  </conditionalFormatting>
  <conditionalFormatting sqref="E227:V227">
    <cfRule type="expression" dxfId="216" priority="237">
      <formula>IF(LEFT(#REF!,9)="Efectuată",1,0)</formula>
    </cfRule>
  </conditionalFormatting>
  <conditionalFormatting sqref="E226:V226">
    <cfRule type="expression" dxfId="215" priority="236">
      <formula>IF(LEFT(#REF!,9)="Efectuată",1,0)</formula>
    </cfRule>
  </conditionalFormatting>
  <conditionalFormatting sqref="AB226:AB228">
    <cfRule type="expression" dxfId="214" priority="235">
      <formula>IF(LEFT(#REF!,9)="Efectuată",1,0)</formula>
    </cfRule>
  </conditionalFormatting>
  <conditionalFormatting sqref="X229:AA231 AD229:AD231">
    <cfRule type="expression" dxfId="213" priority="234">
      <formula>IF(LEFT($AC229,9)="Efectuată",1,0)</formula>
    </cfRule>
  </conditionalFormatting>
  <conditionalFormatting sqref="B229:C230 E229:V230 W229:W231">
    <cfRule type="expression" dxfId="212" priority="232">
      <formula>IF(LEFT($Y229,9)="Efectuată",1,0)</formula>
    </cfRule>
  </conditionalFormatting>
  <conditionalFormatting sqref="B231:V231">
    <cfRule type="expression" dxfId="211" priority="230">
      <formula>IF(LEFT($Y231,9)="Efectuată",1,0)</formula>
    </cfRule>
  </conditionalFormatting>
  <conditionalFormatting sqref="D229">
    <cfRule type="expression" dxfId="210" priority="231">
      <formula>IF(LEFT(#REF!,9)="Efectuată",1,0)</formula>
    </cfRule>
  </conditionalFormatting>
  <conditionalFormatting sqref="D230">
    <cfRule type="expression" dxfId="209" priority="233">
      <formula>IF(LEFT(#REF!,9)="Efectuată",1,0)</formula>
    </cfRule>
  </conditionalFormatting>
  <conditionalFormatting sqref="AB229:AC231">
    <cfRule type="expression" dxfId="208" priority="229">
      <formula>IF(LEFT($Y229,9)="Efectuată",1,0)</formula>
    </cfRule>
  </conditionalFormatting>
  <conditionalFormatting sqref="X232:AA237 AD232:AD237">
    <cfRule type="expression" dxfId="207" priority="219">
      <formula>IF(LEFT($AC232,9)="Efectuată",1,0)</formula>
    </cfRule>
  </conditionalFormatting>
  <conditionalFormatting sqref="B232:C232 N232:O237 V232:W237">
    <cfRule type="expression" dxfId="206" priority="217">
      <formula>IF(LEFT($Y232,9)="Efectuată",1,0)</formula>
    </cfRule>
  </conditionalFormatting>
  <conditionalFormatting sqref="D232">
    <cfRule type="expression" dxfId="205" priority="218">
      <formula>IF(LEFT(#REF!,9)="Efectuată",1,0)</formula>
    </cfRule>
  </conditionalFormatting>
  <conditionalFormatting sqref="B233:C237">
    <cfRule type="expression" dxfId="204" priority="215">
      <formula>IF(LEFT($Y233,9)="Efectuată",1,0)</formula>
    </cfRule>
  </conditionalFormatting>
  <conditionalFormatting sqref="D233:D237">
    <cfRule type="expression" dxfId="203" priority="216">
      <formula>IF(LEFT(#REF!,9)="Efectuată",1,0)</formula>
    </cfRule>
  </conditionalFormatting>
  <conditionalFormatting sqref="E232:K237">
    <cfRule type="expression" dxfId="202" priority="214">
      <formula>IF(LEFT($Y232,9)="Efectuată",1,0)</formula>
    </cfRule>
  </conditionalFormatting>
  <conditionalFormatting sqref="L232:M237">
    <cfRule type="expression" dxfId="201" priority="213">
      <formula>IF(LEFT($Y232,9)="Efectuată",1,0)</formula>
    </cfRule>
  </conditionalFormatting>
  <conditionalFormatting sqref="P232:U237">
    <cfRule type="expression" dxfId="200" priority="212">
      <formula>IF(LEFT($Y232,9)="Efectuată",1,0)</formula>
    </cfRule>
  </conditionalFormatting>
  <conditionalFormatting sqref="AB232:AC237">
    <cfRule type="expression" dxfId="199" priority="211">
      <formula>IF(LEFT($Y232,9)="Efectuată",1,0)</formula>
    </cfRule>
  </conditionalFormatting>
  <conditionalFormatting sqref="BF238:BI238 AR238:AZ238">
    <cfRule type="expression" dxfId="198" priority="210">
      <formula>_xlfn.ISFORMULA(AR238)</formula>
    </cfRule>
  </conditionalFormatting>
  <conditionalFormatting sqref="BL238 BI238 BF238 AU238 AX238 AR238">
    <cfRule type="containsText" dxfId="197" priority="209" operator="containsText" text="Afectat sau NU?">
      <formula>NOT(ISERROR(SEARCH("Afectat sau NU?",AR238)))</formula>
    </cfRule>
  </conditionalFormatting>
  <conditionalFormatting sqref="AC238">
    <cfRule type="expression" dxfId="196" priority="208">
      <formula>IF(LEFT($AC238,9)="Efectuată",1,0)</formula>
    </cfRule>
  </conditionalFormatting>
  <conditionalFormatting sqref="BJ238:BO238">
    <cfRule type="expression" dxfId="195" priority="207">
      <formula>_xlfn.ISFORMULA(BJ238)</formula>
    </cfRule>
  </conditionalFormatting>
  <conditionalFormatting sqref="A238:C238 AD238 W238:AB238 N238:S238 F238:K238">
    <cfRule type="expression" dxfId="194" priority="206">
      <formula>IF(LEFT($AC238,9)="Efectuată",1,0)</formula>
    </cfRule>
  </conditionalFormatting>
  <conditionalFormatting sqref="E238">
    <cfRule type="expression" dxfId="193" priority="205">
      <formula>IF(LEFT($AC238,9)="Efectuată",1,0)</formula>
    </cfRule>
  </conditionalFormatting>
  <conditionalFormatting sqref="V238">
    <cfRule type="expression" dxfId="192" priority="204">
      <formula>IF(LEFT($AC238,9)="Efectuată",1,0)</formula>
    </cfRule>
  </conditionalFormatting>
  <conditionalFormatting sqref="D238">
    <cfRule type="expression" dxfId="191" priority="203">
      <formula>IF(LEFT($AC238,9)="Efectuată",1,0)</formula>
    </cfRule>
  </conditionalFormatting>
  <conditionalFormatting sqref="L238:M238">
    <cfRule type="expression" dxfId="190" priority="202">
      <formula>IF(LEFT($AC238,9)="Efectuată",1,0)</formula>
    </cfRule>
  </conditionalFormatting>
  <conditionalFormatting sqref="U238">
    <cfRule type="expression" dxfId="189" priority="201">
      <formula>IF(LEFT($AC238,9)="Efectuată",1,0)</formula>
    </cfRule>
  </conditionalFormatting>
  <conditionalFormatting sqref="T238">
    <cfRule type="expression" dxfId="188" priority="200">
      <formula>IF(LEFT($AC238,9)="Efectuată",1,0)</formula>
    </cfRule>
  </conditionalFormatting>
  <conditionalFormatting sqref="D1048308:D1048559">
    <cfRule type="expression" dxfId="187" priority="3193">
      <formula>IF(LEFT($AC1,9)="Efectuată",1,0)</formula>
    </cfRule>
  </conditionalFormatting>
  <conditionalFormatting sqref="BF239:BI239 AR239:AZ239">
    <cfRule type="expression" dxfId="186" priority="199">
      <formula>_xlfn.ISFORMULA(AR239)</formula>
    </cfRule>
  </conditionalFormatting>
  <conditionalFormatting sqref="BL239 BI239 BF239 AU239 AX239 AR239">
    <cfRule type="containsText" dxfId="185" priority="198" operator="containsText" text="Afectat sau NU?">
      <formula>NOT(ISERROR(SEARCH("Afectat sau NU?",AR239)))</formula>
    </cfRule>
  </conditionalFormatting>
  <conditionalFormatting sqref="AC239">
    <cfRule type="expression" dxfId="184" priority="197">
      <formula>IF(LEFT($AC239,9)="Efectuată",1,0)</formula>
    </cfRule>
  </conditionalFormatting>
  <conditionalFormatting sqref="BJ239:BO239">
    <cfRule type="expression" dxfId="183" priority="196">
      <formula>_xlfn.ISFORMULA(BJ239)</formula>
    </cfRule>
  </conditionalFormatting>
  <conditionalFormatting sqref="A239:C239 AD239 W239:AB239 N239:S239 F239:K239">
    <cfRule type="expression" dxfId="182" priority="195">
      <formula>IF(LEFT($AC239,9)="Efectuată",1,0)</formula>
    </cfRule>
  </conditionalFormatting>
  <conditionalFormatting sqref="E239">
    <cfRule type="expression" dxfId="181" priority="194">
      <formula>IF(LEFT($AC239,9)="Efectuată",1,0)</formula>
    </cfRule>
  </conditionalFormatting>
  <conditionalFormatting sqref="V239">
    <cfRule type="expression" dxfId="180" priority="193">
      <formula>IF(LEFT($AC239,9)="Efectuată",1,0)</formula>
    </cfRule>
  </conditionalFormatting>
  <conditionalFormatting sqref="D239">
    <cfRule type="expression" dxfId="179" priority="192">
      <formula>IF(LEFT($AC239,9)="Efectuată",1,0)</formula>
    </cfRule>
  </conditionalFormatting>
  <conditionalFormatting sqref="L239:M239">
    <cfRule type="expression" dxfId="178" priority="191">
      <formula>IF(LEFT($AC239,9)="Efectuată",1,0)</formula>
    </cfRule>
  </conditionalFormatting>
  <conditionalFormatting sqref="U239">
    <cfRule type="expression" dxfId="177" priority="190">
      <formula>IF(LEFT($AC239,9)="Efectuată",1,0)</formula>
    </cfRule>
  </conditionalFormatting>
  <conditionalFormatting sqref="T239">
    <cfRule type="expression" dxfId="176" priority="189">
      <formula>IF(LEFT($AC239,9)="Efectuată",1,0)</formula>
    </cfRule>
  </conditionalFormatting>
  <conditionalFormatting sqref="AR240:AZ352 BF240:BI352">
    <cfRule type="expression" dxfId="175" priority="188">
      <formula>_xlfn.ISFORMULA(AR240)</formula>
    </cfRule>
  </conditionalFormatting>
  <conditionalFormatting sqref="AU240:AU352 AX240:AX352 AR240:AR352 BL240:BL352 BI240:BI352 BF240:BF352">
    <cfRule type="containsText" dxfId="174" priority="187" operator="containsText" text="Afectat sau NU?">
      <formula>NOT(ISERROR(SEARCH("Afectat sau NU?",AR240)))</formula>
    </cfRule>
  </conditionalFormatting>
  <conditionalFormatting sqref="AC240">
    <cfRule type="expression" dxfId="173" priority="186">
      <formula>IF(LEFT($AC240,9)="Efectuată",1,0)</formula>
    </cfRule>
  </conditionalFormatting>
  <conditionalFormatting sqref="BJ240:BO240 BJ241:BN352">
    <cfRule type="expression" dxfId="172" priority="185">
      <formula>_xlfn.ISFORMULA(BJ240)</formula>
    </cfRule>
  </conditionalFormatting>
  <conditionalFormatting sqref="A240:C240 AD240 W240:AB240 N240:S240 F240:K240 A242:A352">
    <cfRule type="expression" dxfId="171" priority="184">
      <formula>IF(LEFT($AC240,9)="Efectuată",1,0)</formula>
    </cfRule>
  </conditionalFormatting>
  <conditionalFormatting sqref="E240">
    <cfRule type="expression" dxfId="170" priority="183">
      <formula>IF(LEFT($AC240,9)="Efectuată",1,0)</formula>
    </cfRule>
  </conditionalFormatting>
  <conditionalFormatting sqref="V240">
    <cfRule type="expression" dxfId="169" priority="182">
      <formula>IF(LEFT($AC240,9)="Efectuată",1,0)</formula>
    </cfRule>
  </conditionalFormatting>
  <conditionalFormatting sqref="D240">
    <cfRule type="expression" dxfId="168" priority="181">
      <formula>IF(LEFT($AC240,9)="Efectuată",1,0)</formula>
    </cfRule>
  </conditionalFormatting>
  <conditionalFormatting sqref="L240:M240">
    <cfRule type="expression" dxfId="167" priority="180">
      <formula>IF(LEFT($AC240,9)="Efectuată",1,0)</formula>
    </cfRule>
  </conditionalFormatting>
  <conditionalFormatting sqref="U240">
    <cfRule type="expression" dxfId="166" priority="179">
      <formula>IF(LEFT($AC240,9)="Efectuată",1,0)</formula>
    </cfRule>
  </conditionalFormatting>
  <conditionalFormatting sqref="T240">
    <cfRule type="expression" dxfId="165" priority="178">
      <formula>IF(LEFT($AC240,9)="Efectuată",1,0)</formula>
    </cfRule>
  </conditionalFormatting>
  <conditionalFormatting sqref="E243:G243 O243:V243">
    <cfRule type="expression" dxfId="164" priority="175">
      <formula>IF(LEFT($Y243,9)="Efectuată",1,0)</formula>
    </cfRule>
  </conditionalFormatting>
  <conditionalFormatting sqref="B243:C243">
    <cfRule type="expression" dxfId="163" priority="167">
      <formula>IF(LEFT($Y243,9)="Efectuată",1,0)</formula>
    </cfRule>
  </conditionalFormatting>
  <conditionalFormatting sqref="D243">
    <cfRule type="expression" dxfId="162" priority="168">
      <formula>IF(LEFT($AA246,9)="Efectuată",1,0)</formula>
    </cfRule>
  </conditionalFormatting>
  <conditionalFormatting sqref="P281:T281 N281:O282 E301:K302 D310 D321:D339 B296:D308">
    <cfRule type="expression" dxfId="161" priority="166">
      <formula>IF(LEFT(#REF!,9)="Efectuată",1,0)</formula>
    </cfRule>
  </conditionalFormatting>
  <conditionalFormatting sqref="E244:F244 H244:T244">
    <cfRule type="expression" dxfId="160" priority="164">
      <formula>IF(LEFT(#REF!,9)="Efectuată",1,0)</formula>
    </cfRule>
  </conditionalFormatting>
  <conditionalFormatting sqref="G244">
    <cfRule type="expression" dxfId="159" priority="163">
      <formula>IF(LEFT($Y244,9)="Efectuată",1,0)</formula>
    </cfRule>
  </conditionalFormatting>
  <conditionalFormatting sqref="B244:C244">
    <cfRule type="expression" dxfId="158" priority="162">
      <formula>IF(LEFT($Y244,9)="Efectuată",1,0)</formula>
    </cfRule>
  </conditionalFormatting>
  <conditionalFormatting sqref="D244">
    <cfRule type="expression" dxfId="157" priority="165">
      <formula>IF(LEFT(#REF!,9)="Efectuată",1,0)</formula>
    </cfRule>
  </conditionalFormatting>
  <conditionalFormatting sqref="B245:C245 N245:O245 V245">
    <cfRule type="expression" dxfId="156" priority="161">
      <formula>IF(LEFT($Y245,9)="Efectuată",1,0)</formula>
    </cfRule>
  </conditionalFormatting>
  <conditionalFormatting sqref="D245">
    <cfRule type="expression" dxfId="155" priority="160">
      <formula>IF(LEFT(#REF!,9)="Efectuată",1,0)</formula>
    </cfRule>
  </conditionalFormatting>
  <conditionalFormatting sqref="E245:K245">
    <cfRule type="expression" dxfId="154" priority="159">
      <formula>IF(LEFT($Y245,9)="Efectuată",1,0)</formula>
    </cfRule>
  </conditionalFormatting>
  <conditionalFormatting sqref="L245:M245">
    <cfRule type="expression" dxfId="153" priority="158">
      <formula>IF(LEFT($Y245,9)="Efectuată",1,0)</formula>
    </cfRule>
  </conditionalFormatting>
  <conditionalFormatting sqref="P245:Q245">
    <cfRule type="expression" dxfId="152" priority="157">
      <formula>IF(LEFT($Y245,9)="Efectuată",1,0)</formula>
    </cfRule>
  </conditionalFormatting>
  <conditionalFormatting sqref="R245:U245">
    <cfRule type="expression" dxfId="151" priority="156">
      <formula>IF(LEFT($Y245,9)="Efectuată",1,0)</formula>
    </cfRule>
  </conditionalFormatting>
  <conditionalFormatting sqref="B246:C246 N246:O246 V246">
    <cfRule type="expression" dxfId="150" priority="155">
      <formula>IF(LEFT($Y246,9)="Efectuată",1,0)</formula>
    </cfRule>
  </conditionalFormatting>
  <conditionalFormatting sqref="D246">
    <cfRule type="expression" dxfId="149" priority="154">
      <formula>IF(LEFT(#REF!,9)="Efectuată",1,0)</formula>
    </cfRule>
  </conditionalFormatting>
  <conditionalFormatting sqref="E246:K246">
    <cfRule type="expression" dxfId="148" priority="153">
      <formula>IF(LEFT($Y246,9)="Efectuată",1,0)</formula>
    </cfRule>
  </conditionalFormatting>
  <conditionalFormatting sqref="L246:M246">
    <cfRule type="expression" dxfId="147" priority="152">
      <formula>IF(LEFT($Y246,9)="Efectuată",1,0)</formula>
    </cfRule>
  </conditionalFormatting>
  <conditionalFormatting sqref="P246:Q246">
    <cfRule type="expression" dxfId="146" priority="151">
      <formula>IF(LEFT($Y246,9)="Efectuată",1,0)</formula>
    </cfRule>
  </conditionalFormatting>
  <conditionalFormatting sqref="R246:U246">
    <cfRule type="expression" dxfId="145" priority="150">
      <formula>IF(LEFT($Y246,9)="Efectuată",1,0)</formula>
    </cfRule>
  </conditionalFormatting>
  <conditionalFormatting sqref="E247:K247">
    <cfRule type="expression" dxfId="144" priority="148">
      <formula>IF(LEFT($Y247,9)="Efectuată",1,0)</formula>
    </cfRule>
  </conditionalFormatting>
  <conditionalFormatting sqref="P247:Q247">
    <cfRule type="expression" dxfId="143" priority="146">
      <formula>IF(LEFT($Y247,9)="Efectuată",1,0)</formula>
    </cfRule>
  </conditionalFormatting>
  <conditionalFormatting sqref="R247:U247">
    <cfRule type="expression" dxfId="142" priority="145">
      <formula>IF(LEFT($Y247,9)="Efectuată",1,0)</formula>
    </cfRule>
  </conditionalFormatting>
  <conditionalFormatting sqref="B247:C247 N247:O247 V247">
    <cfRule type="expression" dxfId="141" priority="149">
      <formula>IF(LEFT($Y247,9)="Efectuată",1,0)</formula>
    </cfRule>
  </conditionalFormatting>
  <conditionalFormatting sqref="L247:M247">
    <cfRule type="expression" dxfId="140" priority="147">
      <formula>IF(LEFT($Y247,9)="Efectuată",1,0)</formula>
    </cfRule>
  </conditionalFormatting>
  <conditionalFormatting sqref="D247">
    <cfRule type="expression" dxfId="139" priority="144">
      <formula>IF(LEFT(#REF!,9)="Efectuată",1,0)</formula>
    </cfRule>
  </conditionalFormatting>
  <conditionalFormatting sqref="B248:V252">
    <cfRule type="expression" dxfId="138" priority="143">
      <formula>IF(LEFT(#REF!,9)="Efectuată",1,0)</formula>
    </cfRule>
  </conditionalFormatting>
  <conditionalFormatting sqref="B277:T277 B279:V280 B276:C276 E276:V276 B269:V269 B267:T268 V267:V268 B274:V274 B270:T273 V270:V273 V277 B263:T264 V263:V264 B253:V256 B265:V266 B258:V262 B257:T257 V257">
    <cfRule type="expression" dxfId="137" priority="142">
      <formula>IF(LEFT(#REF!,9)="Efectuată",1,0)</formula>
    </cfRule>
  </conditionalFormatting>
  <conditionalFormatting sqref="C281:M281 B281:B282">
    <cfRule type="expression" dxfId="136" priority="141">
      <formula>IF(LEFT(#REF!,9)="Efectuată",1,0)</formula>
    </cfRule>
  </conditionalFormatting>
  <conditionalFormatting sqref="C282:K282">
    <cfRule type="expression" dxfId="135" priority="140">
      <formula>IF(LEFT(#REF!,9)="Efectuată",1,0)</formula>
    </cfRule>
  </conditionalFormatting>
  <conditionalFormatting sqref="V281">
    <cfRule type="expression" dxfId="134" priority="139">
      <formula>IF(LEFT(#REF!,9)="Efectuată",1,0)</formula>
    </cfRule>
  </conditionalFormatting>
  <conditionalFormatting sqref="B275:C275 E275:T275 V275">
    <cfRule type="expression" dxfId="133" priority="138">
      <formula>IF(LEFT(#REF!,9)="Efectuată",1,0)</formula>
    </cfRule>
  </conditionalFormatting>
  <conditionalFormatting sqref="B278:C278 E278:T278 V278">
    <cfRule type="expression" dxfId="132" priority="137">
      <formula>IF(LEFT(#REF!,9)="Efectuată",1,0)</formula>
    </cfRule>
  </conditionalFormatting>
  <conditionalFormatting sqref="D278">
    <cfRule type="expression" dxfId="131" priority="136">
      <formula>IF(LEFT(#REF!,9)="Efectuată",1,0)</formula>
    </cfRule>
  </conditionalFormatting>
  <conditionalFormatting sqref="D275:D276">
    <cfRule type="expression" dxfId="130" priority="135">
      <formula>IF(LEFT(#REF!,9)="Efectuată",1,0)</formula>
    </cfRule>
  </conditionalFormatting>
  <conditionalFormatting sqref="B283:V283 B284:T284 V284">
    <cfRule type="expression" dxfId="129" priority="134">
      <formula>IF(LEFT(#REF!,9)="Efectuată",1,0)</formula>
    </cfRule>
  </conditionalFormatting>
  <conditionalFormatting sqref="B287:T287 V287 B285:V286">
    <cfRule type="expression" dxfId="128" priority="133">
      <formula>IF(LEFT(#REF!,9)="Efectuată",1,0)</formula>
    </cfRule>
  </conditionalFormatting>
  <conditionalFormatting sqref="B288:V288">
    <cfRule type="expression" dxfId="127" priority="132">
      <formula>IF(LEFT(#REF!,9)="Efectuată",1,0)</formula>
    </cfRule>
  </conditionalFormatting>
  <conditionalFormatting sqref="V242">
    <cfRule type="expression" dxfId="126" priority="127">
      <formula>IF(LEFT($Y242,9)="Efectuată",1,0)</formula>
    </cfRule>
  </conditionalFormatting>
  <conditionalFormatting sqref="N242:T242">
    <cfRule type="expression" dxfId="125" priority="126">
      <formula>IF(LEFT($Y242,9)="Efectuată",1,0)</formula>
    </cfRule>
  </conditionalFormatting>
  <conditionalFormatting sqref="L242:M242">
    <cfRule type="expression" dxfId="124" priority="131">
      <formula>IF(LEFT($Y242,9)="Efectuată",1,0)</formula>
    </cfRule>
  </conditionalFormatting>
  <conditionalFormatting sqref="B242">
    <cfRule type="expression" dxfId="123" priority="129">
      <formula>IF(LEFT($Y242,9)="Efectuată",1,0)</formula>
    </cfRule>
  </conditionalFormatting>
  <conditionalFormatting sqref="C242">
    <cfRule type="expression" dxfId="122" priority="130">
      <formula>IF(LEFT($Y242,9)="Efectuată",1,0)</formula>
    </cfRule>
  </conditionalFormatting>
  <conditionalFormatting sqref="E242:I242">
    <cfRule type="expression" dxfId="121" priority="128">
      <formula>IF(LEFT($Y242,9)="Efectuată",1,0)</formula>
    </cfRule>
  </conditionalFormatting>
  <conditionalFormatting sqref="B289:V295 B310:C310 B321:C339">
    <cfRule type="expression" dxfId="120" priority="125">
      <formula>IF(LEFT(#REF!,9)="Efectuată",1,0)</formula>
    </cfRule>
  </conditionalFormatting>
  <conditionalFormatting sqref="P296:T297 V296:V297">
    <cfRule type="expression" dxfId="119" priority="124">
      <formula>IF(LEFT(#REF!,9)="Efectuată",1,0)</formula>
    </cfRule>
  </conditionalFormatting>
  <conditionalFormatting sqref="E296:O297">
    <cfRule type="expression" dxfId="118" priority="123">
      <formula>IF(LEFT(#REF!,9)="Efectuată",1,0)</formula>
    </cfRule>
  </conditionalFormatting>
  <conditionalFormatting sqref="E298:V298">
    <cfRule type="expression" dxfId="117" priority="122">
      <formula>IF(LEFT(#REF!,9)="Efectuată",1,0)</formula>
    </cfRule>
  </conditionalFormatting>
  <conditionalFormatting sqref="H299:V300">
    <cfRule type="expression" dxfId="116" priority="121">
      <formula>IF(LEFT(#REF!,9)="Efectuată",1,0)</formula>
    </cfRule>
  </conditionalFormatting>
  <conditionalFormatting sqref="E299:G300">
    <cfRule type="expression" dxfId="115" priority="120">
      <formula>IF(LEFT(#REF!,9)="Efectuată",1,0)</formula>
    </cfRule>
  </conditionalFormatting>
  <conditionalFormatting sqref="L301:V301 L302:T302">
    <cfRule type="expression" dxfId="114" priority="119">
      <formula>IF(LEFT(#REF!,9)="Efectuată",1,0)</formula>
    </cfRule>
  </conditionalFormatting>
  <conditionalFormatting sqref="V302">
    <cfRule type="expression" dxfId="113" priority="118">
      <formula>IF(LEFT(#REF!,9)="Efectuată",1,0)</formula>
    </cfRule>
  </conditionalFormatting>
  <conditionalFormatting sqref="E303:O307">
    <cfRule type="expression" dxfId="112" priority="117">
      <formula>IF(LEFT(#REF!,9)="Efectuată",1,0)</formula>
    </cfRule>
  </conditionalFormatting>
  <conditionalFormatting sqref="V303:V306">
    <cfRule type="expression" dxfId="111" priority="116">
      <formula>IF(LEFT(#REF!,9)="Efectuată",1,0)</formula>
    </cfRule>
  </conditionalFormatting>
  <conditionalFormatting sqref="V307">
    <cfRule type="expression" dxfId="110" priority="115">
      <formula>IF(LEFT(#REF!,9)="Efectuată",1,0)</formula>
    </cfRule>
  </conditionalFormatting>
  <conditionalFormatting sqref="E308:L308 N308:O308">
    <cfRule type="expression" dxfId="109" priority="114">
      <formula>IF(LEFT(#REF!,9)="Efectuată",1,0)</formula>
    </cfRule>
  </conditionalFormatting>
  <conditionalFormatting sqref="M308">
    <cfRule type="expression" dxfId="108" priority="113">
      <formula>IF(LEFT(#REF!,9)="Efectuată",1,0)</formula>
    </cfRule>
  </conditionalFormatting>
  <conditionalFormatting sqref="P308:T308 V308">
    <cfRule type="expression" dxfId="107" priority="112">
      <formula>IF(LEFT(#REF!,9)="Efectuată",1,0)</formula>
    </cfRule>
  </conditionalFormatting>
  <conditionalFormatting sqref="D309">
    <cfRule type="expression" dxfId="106" priority="111">
      <formula>IF(LEFT(#REF!,9)="Efectuată",1,0)</formula>
    </cfRule>
  </conditionalFormatting>
  <conditionalFormatting sqref="B309:C309">
    <cfRule type="expression" dxfId="105" priority="110">
      <formula>IF(LEFT(#REF!,9)="Efectuată",1,0)</formula>
    </cfRule>
  </conditionalFormatting>
  <conditionalFormatting sqref="E309:L309 N309:O309">
    <cfRule type="expression" dxfId="104" priority="109">
      <formula>IF(LEFT(#REF!,9)="Efectuată",1,0)</formula>
    </cfRule>
  </conditionalFormatting>
  <conditionalFormatting sqref="M309">
    <cfRule type="expression" dxfId="103" priority="108">
      <formula>IF(LEFT(#REF!,9)="Efectuată",1,0)</formula>
    </cfRule>
  </conditionalFormatting>
  <conditionalFormatting sqref="P309:T309 V309">
    <cfRule type="expression" dxfId="102" priority="107">
      <formula>IF(LEFT(#REF!,9)="Efectuată",1,0)</formula>
    </cfRule>
  </conditionalFormatting>
  <conditionalFormatting sqref="H243:K243">
    <cfRule type="expression" dxfId="101" priority="106">
      <formula>IF(LEFT($Y243,9)="Efectuată",1,0)</formula>
    </cfRule>
  </conditionalFormatting>
  <conditionalFormatting sqref="J242:K242">
    <cfRule type="expression" dxfId="100" priority="104">
      <formula>IF(LEFT($Y242,9)="Efectuată",1,0)</formula>
    </cfRule>
  </conditionalFormatting>
  <conditionalFormatting sqref="E310:L310 N310:O310">
    <cfRule type="expression" dxfId="99" priority="103">
      <formula>IF(LEFT(#REF!,9)="Efectuată",1,0)</formula>
    </cfRule>
  </conditionalFormatting>
  <conditionalFormatting sqref="M310">
    <cfRule type="expression" dxfId="98" priority="102">
      <formula>IF(LEFT(#REF!,9)="Efectuată",1,0)</formula>
    </cfRule>
  </conditionalFormatting>
  <conditionalFormatting sqref="P310:T310 V310">
    <cfRule type="expression" dxfId="97" priority="101">
      <formula>IF(LEFT(#REF!,9)="Efectuată",1,0)</formula>
    </cfRule>
  </conditionalFormatting>
  <conditionalFormatting sqref="D311:D320">
    <cfRule type="expression" dxfId="96" priority="100">
      <formula>IF(LEFT(#REF!,9)="Efectuată",1,0)</formula>
    </cfRule>
  </conditionalFormatting>
  <conditionalFormatting sqref="B311:C320">
    <cfRule type="expression" dxfId="95" priority="99">
      <formula>IF(LEFT(#REF!,9)="Efectuată",1,0)</formula>
    </cfRule>
  </conditionalFormatting>
  <conditionalFormatting sqref="E311:L320 N311:O320">
    <cfRule type="expression" dxfId="94" priority="98">
      <formula>IF(LEFT(#REF!,9)="Efectuată",1,0)</formula>
    </cfRule>
  </conditionalFormatting>
  <conditionalFormatting sqref="M311:M320">
    <cfRule type="expression" dxfId="93" priority="97">
      <formula>IF(LEFT(#REF!,9)="Efectuată",1,0)</formula>
    </cfRule>
  </conditionalFormatting>
  <conditionalFormatting sqref="P312:V315 P317:V320 P316:T316 V316 P311:T311 V311">
    <cfRule type="expression" dxfId="92" priority="96">
      <formula>IF(LEFT(#REF!,9)="Efectuată",1,0)</formula>
    </cfRule>
  </conditionalFormatting>
  <conditionalFormatting sqref="E321:O339">
    <cfRule type="expression" dxfId="91" priority="95">
      <formula>IF(LEFT(#REF!,9)="Efectuată",1,0)</formula>
    </cfRule>
  </conditionalFormatting>
  <conditionalFormatting sqref="V321:V338">
    <cfRule type="expression" dxfId="90" priority="94">
      <formula>IF(LEFT(#REF!,9)="Efectuată",1,0)</formula>
    </cfRule>
  </conditionalFormatting>
  <conditionalFormatting sqref="V339">
    <cfRule type="expression" dxfId="89" priority="93">
      <formula>IF(LEFT(#REF!,9)="Efectuată",1,0)</formula>
    </cfRule>
  </conditionalFormatting>
  <conditionalFormatting sqref="D242">
    <cfRule type="expression" dxfId="88" priority="177">
      <formula>IF(LEFT(#REF!,9)="Efectuată",1,0)</formula>
    </cfRule>
  </conditionalFormatting>
  <conditionalFormatting sqref="D340:D352">
    <cfRule type="expression" dxfId="87" priority="92">
      <formula>IF(LEFT(#REF!,9)="Efectuată",1,0)</formula>
    </cfRule>
  </conditionalFormatting>
  <conditionalFormatting sqref="B340:C352">
    <cfRule type="expression" dxfId="86" priority="91">
      <formula>IF(LEFT(#REF!,9)="Efectuată",1,0)</formula>
    </cfRule>
  </conditionalFormatting>
  <conditionalFormatting sqref="E340:O352">
    <cfRule type="expression" dxfId="85" priority="90">
      <formula>IF(LEFT(#REF!,9)="Efectuată",1,0)</formula>
    </cfRule>
  </conditionalFormatting>
  <conditionalFormatting sqref="V340:V352">
    <cfRule type="expression" dxfId="84" priority="89">
      <formula>IF(LEFT(#REF!,9)="Efectuată",1,0)</formula>
    </cfRule>
  </conditionalFormatting>
  <conditionalFormatting sqref="AC241:AC245">
    <cfRule type="expression" dxfId="83" priority="86">
      <formula>IF(LEFT($AC241,9)="Efectuată",1,0)</formula>
    </cfRule>
  </conditionalFormatting>
  <conditionalFormatting sqref="BO241">
    <cfRule type="expression" dxfId="82" priority="85">
      <formula>_xlfn.ISFORMULA(BO241)</formula>
    </cfRule>
  </conditionalFormatting>
  <conditionalFormatting sqref="A241:C241 N241:S241 F241:K241 AD241:AD245 W241:AB245">
    <cfRule type="expression" dxfId="81" priority="84">
      <formula>IF(LEFT($AC241,9)="Efectuată",1,0)</formula>
    </cfRule>
  </conditionalFormatting>
  <conditionalFormatting sqref="E241">
    <cfRule type="expression" dxfId="80" priority="83">
      <formula>IF(LEFT($AC241,9)="Efectuată",1,0)</formula>
    </cfRule>
  </conditionalFormatting>
  <conditionalFormatting sqref="V241">
    <cfRule type="expression" dxfId="79" priority="82">
      <formula>IF(LEFT($AC241,9)="Efectuată",1,0)</formula>
    </cfRule>
  </conditionalFormatting>
  <conditionalFormatting sqref="D241">
    <cfRule type="expression" dxfId="78" priority="81">
      <formula>IF(LEFT($AC241,9)="Efectuată",1,0)</formula>
    </cfRule>
  </conditionalFormatting>
  <conditionalFormatting sqref="L241:M241">
    <cfRule type="expression" dxfId="77" priority="80">
      <formula>IF(LEFT($AC241,9)="Efectuată",1,0)</formula>
    </cfRule>
  </conditionalFormatting>
  <conditionalFormatting sqref="U241">
    <cfRule type="expression" dxfId="76" priority="79">
      <formula>IF(LEFT($AC241,9)="Efectuată",1,0)</formula>
    </cfRule>
  </conditionalFormatting>
  <conditionalFormatting sqref="T241">
    <cfRule type="expression" dxfId="75" priority="78">
      <formula>IF(LEFT($AC241,9)="Efectuată",1,0)</formula>
    </cfRule>
  </conditionalFormatting>
  <conditionalFormatting sqref="U264">
    <cfRule type="expression" dxfId="74" priority="77">
      <formula>IF(LEFT($Y264,9)="Efectuată",1,0)</formula>
    </cfRule>
  </conditionalFormatting>
  <conditionalFormatting sqref="U267">
    <cfRule type="expression" dxfId="73" priority="76">
      <formula>IF(LEFT($Y267,9)="Efectuată",1,0)</formula>
    </cfRule>
  </conditionalFormatting>
  <conditionalFormatting sqref="U268">
    <cfRule type="expression" dxfId="72" priority="75">
      <formula>IF(LEFT($Y268,9)="Efectuată",1,0)</formula>
    </cfRule>
  </conditionalFormatting>
  <conditionalFormatting sqref="U270">
    <cfRule type="expression" dxfId="71" priority="74">
      <formula>IF(LEFT($Y270,9)="Efectuată",1,0)</formula>
    </cfRule>
  </conditionalFormatting>
  <conditionalFormatting sqref="U271">
    <cfRule type="expression" dxfId="70" priority="73">
      <formula>IF(LEFT($Y271,9)="Efectuată",1,0)</formula>
    </cfRule>
  </conditionalFormatting>
  <conditionalFormatting sqref="U272">
    <cfRule type="expression" dxfId="69" priority="72">
      <formula>IF(LEFT($Y272,9)="Efectuată",1,0)</formula>
    </cfRule>
  </conditionalFormatting>
  <conditionalFormatting sqref="U273">
    <cfRule type="expression" dxfId="68" priority="71">
      <formula>IF(LEFT($Y273,9)="Efectuată",1,0)</formula>
    </cfRule>
  </conditionalFormatting>
  <conditionalFormatting sqref="U297">
    <cfRule type="expression" dxfId="67" priority="70">
      <formula>IF(LEFT($Y297,9)="Efectuată",1,0)</formula>
    </cfRule>
  </conditionalFormatting>
  <conditionalFormatting sqref="U340">
    <cfRule type="expression" dxfId="66" priority="69">
      <formula>IF(LEFT($Y340,9)="Efectuată",1,0)</formula>
    </cfRule>
  </conditionalFormatting>
  <conditionalFormatting sqref="U341">
    <cfRule type="expression" dxfId="65" priority="68">
      <formula>IF(LEFT($Y341,9)="Efectuată",1,0)</formula>
    </cfRule>
  </conditionalFormatting>
  <conditionalFormatting sqref="U343">
    <cfRule type="expression" dxfId="64" priority="67">
      <formula>IF(LEFT($Y343,9)="Efectuată",1,0)</formula>
    </cfRule>
  </conditionalFormatting>
  <conditionalFormatting sqref="U345">
    <cfRule type="expression" dxfId="63" priority="66">
      <formula>IF(LEFT($Y345,9)="Efectuată",1,0)</formula>
    </cfRule>
  </conditionalFormatting>
  <conditionalFormatting sqref="U346">
    <cfRule type="expression" dxfId="62" priority="65">
      <formula>IF(LEFT($Y346,9)="Efectuată",1,0)</formula>
    </cfRule>
  </conditionalFormatting>
  <conditionalFormatting sqref="U347">
    <cfRule type="expression" dxfId="61" priority="64">
      <formula>IF(LEFT($Y347,9)="Efectuată",1,0)</formula>
    </cfRule>
  </conditionalFormatting>
  <conditionalFormatting sqref="U352">
    <cfRule type="expression" dxfId="60" priority="63">
      <formula>IF(LEFT($Y352,9)="Efectuată",1,0)</formula>
    </cfRule>
  </conditionalFormatting>
  <conditionalFormatting sqref="U351">
    <cfRule type="expression" dxfId="59" priority="62">
      <formula>IF(LEFT($Y351,9)="Efectuată",1,0)</formula>
    </cfRule>
  </conditionalFormatting>
  <conditionalFormatting sqref="U342">
    <cfRule type="expression" dxfId="58" priority="61">
      <formula>IF(LEFT($Y342,9)="Efectuată",1,0)</formula>
    </cfRule>
  </conditionalFormatting>
  <conditionalFormatting sqref="U348">
    <cfRule type="expression" dxfId="57" priority="60">
      <formula>IF(LEFT($Y348,9)="Efectuată",1,0)</formula>
    </cfRule>
  </conditionalFormatting>
  <conditionalFormatting sqref="U349">
    <cfRule type="expression" dxfId="56" priority="59">
      <formula>IF(LEFT($Y349,9)="Efectuată",1,0)</formula>
    </cfRule>
  </conditionalFormatting>
  <conditionalFormatting sqref="U277">
    <cfRule type="expression" dxfId="55" priority="58">
      <formula>IF(LEFT(#REF!,9)="Efectuată",1,0)</formula>
    </cfRule>
  </conditionalFormatting>
  <conditionalFormatting sqref="U278">
    <cfRule type="expression" dxfId="54" priority="57">
      <formula>IF(LEFT(#REF!,9)="Efectuată",1,0)</formula>
    </cfRule>
  </conditionalFormatting>
  <conditionalFormatting sqref="U302">
    <cfRule type="expression" dxfId="53" priority="56">
      <formula>IF(LEFT(#REF!,9)="Efectuată",1,0)</formula>
    </cfRule>
  </conditionalFormatting>
  <conditionalFormatting sqref="U303">
    <cfRule type="expression" dxfId="52" priority="55">
      <formula>IF(LEFT(#REF!,9)="Efectuată",1,0)</formula>
    </cfRule>
  </conditionalFormatting>
  <conditionalFormatting sqref="U304">
    <cfRule type="expression" dxfId="51" priority="54">
      <formula>IF(LEFT(#REF!,9)="Efectuată",1,0)</formula>
    </cfRule>
  </conditionalFormatting>
  <conditionalFormatting sqref="U305">
    <cfRule type="expression" dxfId="50" priority="53">
      <formula>IF(LEFT(#REF!,9)="Efectuată",1,0)</formula>
    </cfRule>
  </conditionalFormatting>
  <conditionalFormatting sqref="U307">
    <cfRule type="expression" dxfId="49" priority="52">
      <formula>IF(LEFT(#REF!,9)="Efectuată",1,0)</formula>
    </cfRule>
  </conditionalFormatting>
  <conditionalFormatting sqref="U306">
    <cfRule type="expression" dxfId="48" priority="50">
      <formula>IF(LEFT(#REF!,9)="Efectuată",1,0)</formula>
    </cfRule>
  </conditionalFormatting>
  <conditionalFormatting sqref="U308">
    <cfRule type="expression" dxfId="47" priority="49">
      <formula>IF(LEFT($Y308,9)="Efectuată",1,0)</formula>
    </cfRule>
  </conditionalFormatting>
  <conditionalFormatting sqref="U263">
    <cfRule type="expression" dxfId="46" priority="48">
      <formula>IF(LEFT($Y263,9)="Efectuată",1,0)</formula>
    </cfRule>
  </conditionalFormatting>
  <conditionalFormatting sqref="U309">
    <cfRule type="expression" dxfId="45" priority="47">
      <formula>IF(LEFT(#REF!,9)="Efectuată",1,0)</formula>
    </cfRule>
  </conditionalFormatting>
  <conditionalFormatting sqref="U310">
    <cfRule type="expression" dxfId="44" priority="45">
      <formula>IF(LEFT(#REF!,9)="Efectuată",1,0)</formula>
    </cfRule>
  </conditionalFormatting>
  <conditionalFormatting sqref="U350">
    <cfRule type="expression" dxfId="43" priority="44">
      <formula>IF(LEFT($Y350,9)="Efectuată",1,0)</formula>
    </cfRule>
  </conditionalFormatting>
  <conditionalFormatting sqref="U321">
    <cfRule type="expression" dxfId="42" priority="43">
      <formula>IF(LEFT($Y321,9)="Efectuată",1,0)</formula>
    </cfRule>
  </conditionalFormatting>
  <conditionalFormatting sqref="U322">
    <cfRule type="expression" dxfId="41" priority="42">
      <formula>IF(LEFT($Y322,9)="Efectuată",1,0)</formula>
    </cfRule>
  </conditionalFormatting>
  <conditionalFormatting sqref="U332">
    <cfRule type="expression" dxfId="40" priority="41">
      <formula>IF(LEFT($Y332,9)="Efectuată",1,0)</formula>
    </cfRule>
  </conditionalFormatting>
  <conditionalFormatting sqref="U333">
    <cfRule type="expression" dxfId="39" priority="40">
      <formula>IF(LEFT($Y333,9)="Efectuată",1,0)</formula>
    </cfRule>
  </conditionalFormatting>
  <conditionalFormatting sqref="U334">
    <cfRule type="expression" dxfId="38" priority="39">
      <formula>IF(LEFT($Y334,9)="Efectuată",1,0)</formula>
    </cfRule>
  </conditionalFormatting>
  <conditionalFormatting sqref="U316">
    <cfRule type="expression" dxfId="37" priority="38">
      <formula>IF(LEFT(#REF!,9)="Efectuată",1,0)</formula>
    </cfRule>
  </conditionalFormatting>
  <conditionalFormatting sqref="U311">
    <cfRule type="expression" dxfId="36" priority="37">
      <formula>IF(LEFT(#REF!,9)="Efectuată",1,0)</formula>
    </cfRule>
  </conditionalFormatting>
  <conditionalFormatting sqref="U323">
    <cfRule type="expression" dxfId="35" priority="36">
      <formula>IF(LEFT(#REF!,9)="Efectuată",1,0)</formula>
    </cfRule>
  </conditionalFormatting>
  <conditionalFormatting sqref="U324">
    <cfRule type="expression" dxfId="34" priority="35">
      <formula>IF(LEFT(#REF!,9)="Efectuată",1,0)</formula>
    </cfRule>
  </conditionalFormatting>
  <conditionalFormatting sqref="U325">
    <cfRule type="expression" dxfId="33" priority="34">
      <formula>IF(LEFT(#REF!,9)="Efectuată",1,0)</formula>
    </cfRule>
  </conditionalFormatting>
  <conditionalFormatting sqref="U326">
    <cfRule type="expression" dxfId="32" priority="33">
      <formula>IF(LEFT(#REF!,9)="Efectuată",1,0)</formula>
    </cfRule>
  </conditionalFormatting>
  <conditionalFormatting sqref="U327">
    <cfRule type="expression" dxfId="31" priority="32">
      <formula>IF(LEFT(#REF!,9)="Efectuată",1,0)</formula>
    </cfRule>
  </conditionalFormatting>
  <conditionalFormatting sqref="U329">
    <cfRule type="expression" dxfId="30" priority="31">
      <formula>IF(LEFT(#REF!,9)="Efectuată",1,0)</formula>
    </cfRule>
  </conditionalFormatting>
  <conditionalFormatting sqref="U328">
    <cfRule type="expression" dxfId="29" priority="30">
      <formula>IF(LEFT(#REF!,9)="Efectuată",1,0)</formula>
    </cfRule>
  </conditionalFormatting>
  <conditionalFormatting sqref="U330">
    <cfRule type="expression" dxfId="28" priority="29">
      <formula>IF(LEFT(#REF!,9)="Efectuată",1,0)</formula>
    </cfRule>
  </conditionalFormatting>
  <conditionalFormatting sqref="U331">
    <cfRule type="expression" dxfId="27" priority="28">
      <formula>IF(LEFT(#REF!,9)="Efectuată",1,0)</formula>
    </cfRule>
  </conditionalFormatting>
  <conditionalFormatting sqref="U335">
    <cfRule type="expression" dxfId="26" priority="27">
      <formula>IF(LEFT(#REF!,9)="Efectuată",1,0)</formula>
    </cfRule>
  </conditionalFormatting>
  <conditionalFormatting sqref="U336">
    <cfRule type="expression" dxfId="25" priority="26">
      <formula>IF(LEFT(#REF!,9)="Efectuată",1,0)</formula>
    </cfRule>
  </conditionalFormatting>
  <conditionalFormatting sqref="U337">
    <cfRule type="expression" dxfId="24" priority="25">
      <formula>IF(LEFT(#REF!,9)="Efectuată",1,0)</formula>
    </cfRule>
  </conditionalFormatting>
  <conditionalFormatting sqref="U338">
    <cfRule type="expression" dxfId="23" priority="24">
      <formula>IF(LEFT(#REF!,9)="Efectuată",1,0)</formula>
    </cfRule>
  </conditionalFormatting>
  <conditionalFormatting sqref="U339">
    <cfRule type="expression" dxfId="22" priority="23">
      <formula>IF(LEFT(#REF!,9)="Efectuată",1,0)</formula>
    </cfRule>
  </conditionalFormatting>
  <conditionalFormatting sqref="U242">
    <cfRule type="expression" dxfId="21" priority="22">
      <formula>IF(LEFT(#REF!,9)="Efectuată",1,0)</formula>
    </cfRule>
  </conditionalFormatting>
  <conditionalFormatting sqref="U275">
    <cfRule type="expression" dxfId="20" priority="21">
      <formula>IF(LEFT(#REF!,9)="Efectuată",1,0)</formula>
    </cfRule>
  </conditionalFormatting>
  <conditionalFormatting sqref="U281">
    <cfRule type="expression" dxfId="19" priority="20">
      <formula>IF(LEFT(#REF!,9)="Efectuată",1,0)</formula>
    </cfRule>
  </conditionalFormatting>
  <conditionalFormatting sqref="U296">
    <cfRule type="expression" dxfId="18" priority="19">
      <formula>IF(LEFT(#REF!,9)="Efectuată",1,0)</formula>
    </cfRule>
  </conditionalFormatting>
  <conditionalFormatting sqref="U257">
    <cfRule type="expression" dxfId="17" priority="18">
      <formula>IF(LEFT($AC257,9)="Efectuată",1,0)</formula>
    </cfRule>
  </conditionalFormatting>
  <conditionalFormatting sqref="U282">
    <cfRule type="expression" dxfId="16" priority="17">
      <formula>IF(LEFT(#REF!,9)="Efectuată",1,0)</formula>
    </cfRule>
  </conditionalFormatting>
  <conditionalFormatting sqref="U287">
    <cfRule type="expression" dxfId="15" priority="15">
      <formula>IF(LEFT(#REF!,9)="Efectuată",1,0)</formula>
    </cfRule>
  </conditionalFormatting>
  <conditionalFormatting sqref="U284">
    <cfRule type="expression" dxfId="14" priority="14">
      <formula>IF(LEFT($Y284,9)="Efectuată",1,0)</formula>
    </cfRule>
  </conditionalFormatting>
  <conditionalFormatting sqref="U244">
    <cfRule type="expression" dxfId="13" priority="13">
      <formula>IF(LEFT(#REF!,9)="Efectuată",1,0)</formula>
    </cfRule>
  </conditionalFormatting>
  <conditionalFormatting sqref="BF353:BI353 AR353:AZ353">
    <cfRule type="expression" dxfId="12" priority="12">
      <formula>_xlfn.ISFORMULA(AR353)</formula>
    </cfRule>
  </conditionalFormatting>
  <conditionalFormatting sqref="BL353 BI353 BF353 AU353 AX353 AR353">
    <cfRule type="containsText" dxfId="11" priority="11" operator="containsText" text="Afectat sau NU?">
      <formula>NOT(ISERROR(SEARCH("Afectat sau NU?",AR353)))</formula>
    </cfRule>
  </conditionalFormatting>
  <conditionalFormatting sqref="AC353">
    <cfRule type="expression" dxfId="10" priority="10">
      <formula>IF(LEFT($AC353,9)="Efectuată",1,0)</formula>
    </cfRule>
  </conditionalFormatting>
  <conditionalFormatting sqref="BJ353:BO353">
    <cfRule type="expression" dxfId="9" priority="9">
      <formula>_xlfn.ISFORMULA(BJ353)</formula>
    </cfRule>
  </conditionalFormatting>
  <conditionalFormatting sqref="A353:C353 AD353 W353:AB353 N353:S353 F353:K353">
    <cfRule type="expression" dxfId="8" priority="8">
      <formula>IF(LEFT($AC353,9)="Efectuată",1,0)</formula>
    </cfRule>
  </conditionalFormatting>
  <conditionalFormatting sqref="E353">
    <cfRule type="expression" dxfId="7" priority="7">
      <formula>IF(LEFT($AC353,9)="Efectuată",1,0)</formula>
    </cfRule>
  </conditionalFormatting>
  <conditionalFormatting sqref="V353">
    <cfRule type="expression" dxfId="6" priority="6">
      <formula>IF(LEFT($AC353,9)="Efectuată",1,0)</formula>
    </cfRule>
  </conditionalFormatting>
  <conditionalFormatting sqref="D353">
    <cfRule type="expression" dxfId="5" priority="5">
      <formula>IF(LEFT($AC353,9)="Efectuată",1,0)</formula>
    </cfRule>
  </conditionalFormatting>
  <conditionalFormatting sqref="L353:M353">
    <cfRule type="expression" dxfId="4" priority="4">
      <formula>IF(LEFT($AC353,9)="Efectuată",1,0)</formula>
    </cfRule>
  </conditionalFormatting>
  <conditionalFormatting sqref="U353">
    <cfRule type="expression" dxfId="3" priority="3">
      <formula>IF(LEFT($AC353,9)="Efectuată",1,0)</formula>
    </cfRule>
  </conditionalFormatting>
  <conditionalFormatting sqref="T353">
    <cfRule type="expression" dxfId="2" priority="2">
      <formula>IF(LEFT($AC353,9)="Efectuată",1,0)</formula>
    </cfRule>
  </conditionalFormatting>
  <conditionalFormatting sqref="U197">
    <cfRule type="expression" dxfId="0" priority="1">
      <formula>IF(LEFT($AC197,9)="Efectuată",1,0)</formula>
    </cfRule>
  </conditionalFormatting>
  <pageMargins left="0.25" right="0.25" top="0.75" bottom="0.75" header="0.3" footer="0.3"/>
  <pageSetup paperSize="8" scale="48" fitToHeight="0" orientation="landscape" r:id="rId1"/>
  <colBreaks count="2" manualBreakCount="2">
    <brk id="42" max="1048575" man="1"/>
    <brk id="56" max="1048575" man="1"/>
  </colBreaks>
  <ignoredErrors>
    <ignoredError sqref="A125" formula="1"/>
  </ignoredErrors>
  <extLst>
    <ext xmlns:x14="http://schemas.microsoft.com/office/spreadsheetml/2009/9/main" uri="{78C0D931-6437-407d-A8EE-F0AAD7539E65}">
      <x14:conditionalFormattings>
        <x14:conditionalFormatting xmlns:xm="http://schemas.microsoft.com/office/excel/2006/main">
          <x14:cfRule type="expression" priority="3126" id="{D774541B-D296-4197-AC50-1F5D4BD34650}">
            <xm:f>IF(LEFT('C:\Users\cbustan\Documents\Completate ET\[Evidența limitărilor_întreruperilor planificate_2019-2020.xlsx]Sheet1'!#REF!,9)="Efectuată",1,0)</xm:f>
            <x14:dxf>
              <fill>
                <patternFill>
                  <bgColor theme="6" tint="0.79998168889431442"/>
                </patternFill>
              </fill>
            </x14:dxf>
          </x14:cfRule>
          <xm:sqref>D215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2019-2020</vt:lpstr>
      <vt:lpstr>'2019-2020'!Print_Area</vt:lpstr>
      <vt:lpstr>'2019-2020'!Print_Titles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2020-02-26T07:58:30Z</dcterms:modified>
</cp:coreProperties>
</file>