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0\Rezultate sem. I\Rezultate consolidate\luci S\"/>
    </mc:Choice>
  </mc:AlternateContent>
  <bookViews>
    <workbookView xWindow="0" yWindow="0" windowWidth="19200" windowHeight="6465" tabRatio="860"/>
  </bookViews>
  <sheets>
    <sheet name=" Poz.Fin.cons_30062020-Ro " sheetId="1" r:id="rId1"/>
    <sheet name="Rez.Glob.cons_30062020-Ro" sheetId="2" r:id="rId2"/>
    <sheet name="Capitaluri_cons_30062020-Ro" sheetId="3" r:id="rId3"/>
    <sheet name="Flux de trez.cons_30062020-Ro" sheetId="4" r:id="rId4"/>
  </sheets>
  <definedNames>
    <definedName name="OLE_LINK12" localSheetId="0">' Poz.Fin.cons_30062020-Ro '!#REF!</definedName>
    <definedName name="OLE_LINK3" localSheetId="1">'Rez.Glob.cons_30062020-Ro'!#REF!</definedName>
    <definedName name="OLE_LINK9" localSheetId="0">' Poz.Fin.cons_30062020-Ro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D42" i="4" l="1"/>
  <c r="C42" i="4"/>
  <c r="D37" i="4"/>
  <c r="C37" i="4"/>
  <c r="C47" i="1"/>
  <c r="C39" i="1"/>
  <c r="C18" i="1"/>
  <c r="C12" i="1"/>
  <c r="C49" i="1" l="1"/>
  <c r="C20" i="1"/>
  <c r="B11" i="2"/>
  <c r="B32" i="2"/>
  <c r="C51" i="1" l="1"/>
  <c r="B21" i="2"/>
  <c r="D47" i="1"/>
  <c r="B28" i="2" l="1"/>
  <c r="C32" i="2"/>
  <c r="C11" i="2"/>
  <c r="D39" i="1"/>
  <c r="D18" i="1"/>
  <c r="D12" i="1"/>
  <c r="C21" i="2" l="1"/>
  <c r="B34" i="2"/>
  <c r="D20" i="1"/>
  <c r="D49" i="1"/>
  <c r="D51" i="1" l="1"/>
  <c r="B38" i="2"/>
  <c r="C28" i="2"/>
  <c r="C34" i="2" s="1"/>
  <c r="C38" i="2" l="1"/>
</calcChain>
</file>

<file path=xl/sharedStrings.xml><?xml version="1.0" encoding="utf-8"?>
<sst xmlns="http://schemas.openxmlformats.org/spreadsheetml/2006/main" count="173" uniqueCount="130">
  <si>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</si>
  <si>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</si>
  <si>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</si>
  <si>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</si>
  <si>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</si>
  <si>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</si>
  <si>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</si>
  <si>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</si>
  <si>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</si>
  <si>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</si>
  <si>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</si>
  <si>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</si>
  <si>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</si>
  <si>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</si>
  <si>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</si>
  <si>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</si>
  <si>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</si>
  <si>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</si>
  <si>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</si>
  <si>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</si>
  <si>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</si>
  <si>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</si>
  <si>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Impozit curent de plată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</si>
  <si>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</si>
  <si>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</si>
  <si>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</si>
  <si>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</si>
  <si>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</si>
  <si>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</si>
  <si>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</si>
  <si>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</si>
  <si>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</si>
  <si>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</si>
  <si>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</si>
  <si>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</si>
  <si>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</si>
  <si>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</si>
  <si>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</si>
  <si>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</si>
  <si>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</si>
  <si>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</si>
  <si>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</si>
  <si>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</si>
  <si>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</si>
  <si>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</si>
  <si>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</si>
  <si>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</si>
  <si>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</si>
  <si>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-</t>
  </si>
  <si>
    <t>Dividende aferente anului 2018</t>
  </si>
  <si>
    <t>Numerar generat din exploatare</t>
  </si>
  <si>
    <t>Dobânzi primite</t>
  </si>
  <si>
    <t>Investiții financiare/participații</t>
  </si>
  <si>
    <t>Incasări din cedarea de imobilizări corporale</t>
  </si>
  <si>
    <t>Dividende plătite</t>
  </si>
  <si>
    <t>Flux de trezorerie din activităţi de  investiţii</t>
  </si>
  <si>
    <t>Plăţi pentru achiziţia de imobilizări  corporale şi necorporale</t>
  </si>
  <si>
    <t>Numerar din taxe de racordare şi fonduri nerambursabile</t>
  </si>
  <si>
    <t>Flux de trezorerie din activităţi de    finanţare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</si>
  <si>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</si>
  <si>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</si>
  <si>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</si>
  <si>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</si>
  <si>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</si>
  <si>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</si>
  <si>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Rezultatul pe acţiune, de bază şi diluat           (exprimat în lei pe acţiune)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</si>
  <si>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</si>
  <si>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</si>
  <si>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</si>
  <si>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</si>
  <si>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</si>
  <si>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</si>
  <si>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                         -</t>
  </si>
  <si>
    <t>Profit net aferent perioadei, raportat</t>
  </si>
  <si>
    <t xml:space="preserve">                        -</t>
  </si>
  <si>
    <t xml:space="preserve">                          -</t>
  </si>
  <si>
    <t>Pierdere din ajustarea impozitului amânat</t>
  </si>
  <si>
    <t>Numerar net utilizat în activităţi de investiţii</t>
  </si>
  <si>
    <t>Sold la 1 ianuarie 2019</t>
  </si>
  <si>
    <t xml:space="preserve">                      -</t>
  </si>
  <si>
    <t xml:space="preserve">                       -</t>
  </si>
  <si>
    <t>Perioada de trei luni încheiată la</t>
  </si>
  <si>
    <t>36-06-2020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</si>
  <si>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</si>
  <si>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</si>
  <si>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</si>
  <si>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Dividende aferente anului 2019</t>
  </si>
  <si>
    <t xml:space="preserve">Sold la 30 iunie 2020 </t>
  </si>
  <si>
    <t>30 iunie 2019</t>
  </si>
  <si>
    <t>Impozit pe profit platit</t>
  </si>
  <si>
    <t>Trageri împrumuturi pe termen lung</t>
  </si>
  <si>
    <t xml:space="preserve">  30 iunie 2020</t>
  </si>
  <si>
    <t>Ajustări pentru:</t>
  </si>
  <si>
    <t xml:space="preserve">Câştig/(pierdere) din cedarea de mijloace fixe </t>
  </si>
  <si>
    <t>Provizioane pentru riscuri şi cheltuieli</t>
  </si>
  <si>
    <t>Provizioane pentru investitii</t>
  </si>
  <si>
    <t>Ajustarea Creanta privind Acordul de Concesiune</t>
  </si>
  <si>
    <t>Pierdere din creante si debitori diversi</t>
  </si>
  <si>
    <t xml:space="preserve">Ajustări pentru deprecierea creanţelor </t>
  </si>
  <si>
    <t>Venituri din dobânzi</t>
  </si>
  <si>
    <t>Pierdere/ (castig) din deprecierea stocurilor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</si>
  <si>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</si>
  <si>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</si>
  <si>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</si>
  <si>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Efectul variaţiei ratelor de schimb asupra  altor elemente decât cele din exploatare</t>
  </si>
  <si>
    <t>Venituri din taxe de racordare. fonduri nerambursabile și bunuri preluate cu titlu gratuit</t>
  </si>
  <si>
    <t xml:space="preserve">- </t>
  </si>
  <si>
    <t>Fond comercial</t>
  </si>
  <si>
    <t>Diferențe de conversie din consolidare</t>
  </si>
  <si>
    <t>Diferențe de conversie</t>
  </si>
  <si>
    <t>Capital</t>
  </si>
  <si>
    <t>Ajustări ale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</si>
  <si>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</si>
  <si>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</si>
  <si>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</si>
  <si>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</si>
  <si>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</si>
  <si>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</si>
  <si>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</si>
  <si>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Câștigul/pierderea actuarială aferentă perioadei</t>
  </si>
  <si>
    <t xml:space="preserve">                      - </t>
  </si>
  <si>
    <t>Sold la 30 iunie 2019</t>
  </si>
  <si>
    <t>Profit net aferent perioadei raportat</t>
  </si>
  <si>
    <t>Câștigul/(pierderea)actuarială aferentă perioadei</t>
  </si>
  <si>
    <t>Sold la 31 decembrie 2019</t>
  </si>
  <si>
    <t>capitalului social</t>
  </si>
  <si>
    <t xml:space="preserve">     social</t>
  </si>
  <si>
    <t>Alte venituri / cheltuieli</t>
  </si>
  <si>
    <t>Diferența de conversie</t>
  </si>
  <si>
    <t>Profit din exploatare înainte de modificările în capitalul circulant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</si>
</sst>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35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u/>
      <sz val="10"/>
      <color theme="1"/>
      <name val="Segoe UI"/>
      <family val="2"/>
      <charset val="238"/>
    </font>
    <font>
      <b/>
      <u/>
      <sz val="10"/>
      <color theme="1"/>
      <name val="Segoe UI"/>
      <family val="2"/>
      <charset val="238"/>
    </font>
    <font>
      <u/>
      <sz val="10"/>
      <color rgb="FF000000"/>
      <name val="Segoe UI"/>
      <family val="2"/>
      <charset val="238"/>
    </font>
    <font>
      <b/>
      <sz val="10"/>
      <name val="Segoe UI"/>
      <family val="2"/>
      <charset val="238"/>
    </font>
    <font>
      <b/>
      <u val="double"/>
      <sz val="10"/>
      <color theme="1"/>
      <name val="Segoe UI"/>
      <family val="2"/>
      <charset val="238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0"/>
      <color theme="1"/>
      <name val="Georgia"/>
      <family val="1"/>
    </font>
    <font>
      <b/>
      <u/>
      <sz val="10"/>
      <color rgb="FF000000"/>
      <name val="Georgia"/>
      <family val="1"/>
    </font>
    <font>
      <sz val="10"/>
      <color theme="1"/>
      <name val="Georgia"/>
      <family val="1"/>
    </font>
    <font>
      <u/>
      <sz val="10"/>
      <color theme="1"/>
      <name val="Georgia"/>
      <family val="1"/>
    </font>
    <font>
      <u/>
      <sz val="10"/>
      <color rgb="FF000000"/>
      <name val="Segoe UI"/>
      <family val="2"/>
    </font>
    <font>
      <u/>
      <sz val="10"/>
      <color theme="1"/>
      <name val="Segoe UI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b/>
      <sz val="10"/>
      <color rgb="FF000000"/>
      <name val="Georgia"/>
      <family val="1"/>
    </font>
    <font>
      <b/>
      <sz val="12"/>
      <name val="Segoe UI"/>
      <family val="2"/>
    </font>
    <font>
      <b/>
      <u/>
      <sz val="12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b/>
      <u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0" fontId="7" fillId="0" borderId="0" xfId="0" applyFont="1"/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164" fontId="1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7" fontId="7" fillId="0" borderId="0" xfId="0" applyNumberFormat="1" applyFont="1" applyFill="1"/>
    <xf numFmtId="39" fontId="7" fillId="0" borderId="0" xfId="0" applyNumberFormat="1" applyFont="1" applyFill="1"/>
    <xf numFmtId="37" fontId="16" fillId="0" borderId="1" xfId="0" applyNumberFormat="1" applyFont="1" applyFill="1" applyBorder="1"/>
    <xf numFmtId="37" fontId="16" fillId="0" borderId="2" xfId="0" applyNumberFormat="1" applyFont="1" applyFill="1" applyBorder="1" applyAlignment="1">
      <alignment horizontal="right"/>
    </xf>
    <xf numFmtId="37" fontId="16" fillId="0" borderId="3" xfId="0" applyNumberFormat="1" applyFont="1" applyFill="1" applyBorder="1" applyAlignment="1">
      <alignment horizontal="right"/>
    </xf>
    <xf numFmtId="37" fontId="8" fillId="0" borderId="0" xfId="0" applyNumberFormat="1" applyFont="1" applyAlignment="1">
      <alignment horizontal="right" vertical="center" wrapText="1"/>
    </xf>
    <xf numFmtId="37" fontId="9" fillId="0" borderId="0" xfId="0" applyNumberFormat="1" applyFont="1" applyAlignment="1">
      <alignment horizontal="right" vertical="center" wrapText="1"/>
    </xf>
    <xf numFmtId="37" fontId="10" fillId="0" borderId="0" xfId="0" applyNumberFormat="1" applyFont="1" applyAlignment="1">
      <alignment horizontal="right" vertical="center" wrapText="1"/>
    </xf>
    <xf numFmtId="37" fontId="11" fillId="0" borderId="0" xfId="0" applyNumberFormat="1" applyFont="1" applyAlignment="1">
      <alignment vertical="center" wrapText="1"/>
    </xf>
    <xf numFmtId="37" fontId="12" fillId="0" borderId="0" xfId="0" applyNumberFormat="1" applyFont="1" applyAlignment="1">
      <alignment vertical="center" wrapText="1"/>
    </xf>
    <xf numFmtId="37" fontId="8" fillId="0" borderId="0" xfId="0" applyNumberFormat="1" applyFont="1" applyAlignment="1">
      <alignment vertical="center" wrapText="1"/>
    </xf>
    <xf numFmtId="37" fontId="14" fillId="0" borderId="0" xfId="0" applyNumberFormat="1" applyFont="1" applyAlignment="1">
      <alignment vertical="center" wrapText="1"/>
    </xf>
    <xf numFmtId="37" fontId="15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3" fontId="21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vertical="center" wrapText="1"/>
    </xf>
    <xf numFmtId="37" fontId="22" fillId="0" borderId="0" xfId="0" applyNumberFormat="1" applyFont="1" applyAlignment="1">
      <alignment vertical="center" wrapText="1"/>
    </xf>
    <xf numFmtId="37" fontId="23" fillId="0" borderId="0" xfId="0" applyNumberFormat="1" applyFont="1" applyAlignment="1">
      <alignment vertical="center" wrapText="1"/>
    </xf>
    <xf numFmtId="14" fontId="24" fillId="0" borderId="0" xfId="0" applyNumberFormat="1" applyFont="1" applyAlignment="1">
      <alignment horizontal="right" wrapText="1"/>
    </xf>
    <xf numFmtId="0" fontId="25" fillId="0" borderId="0" xfId="0" applyFont="1" applyAlignment="1">
      <alignment wrapText="1"/>
    </xf>
    <xf numFmtId="14" fontId="24" fillId="0" borderId="0" xfId="0" applyNumberFormat="1" applyFont="1" applyFill="1" applyAlignment="1">
      <alignment horizontal="right" wrapText="1"/>
    </xf>
    <xf numFmtId="0" fontId="20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29" fillId="0" borderId="0" xfId="0" applyFont="1" applyFill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31" fillId="0" borderId="0" xfId="0" applyFont="1" applyFill="1"/>
    <xf numFmtId="0" fontId="15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3" fontId="32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right" vertical="center" wrapText="1"/>
    </xf>
    <xf numFmtId="3" fontId="29" fillId="0" borderId="0" xfId="0" applyNumberFormat="1" applyFont="1" applyFill="1"/>
    <xf numFmtId="0" fontId="34" fillId="0" borderId="0" xfId="0" applyFont="1" applyAlignment="1">
      <alignment horizontal="right" vertical="center" wrapText="1"/>
    </xf>
    <xf numFmtId="0" fontId="31" fillId="0" borderId="0" xfId="0" applyFont="1" applyAlignment="1">
      <alignment vertical="top" wrapText="1"/>
    </xf>
    <xf numFmtId="37" fontId="15" fillId="0" borderId="0" xfId="0" applyNumberFormat="1" applyFont="1" applyAlignment="1">
      <alignment vertical="center" wrapText="1"/>
    </xf>
    <xf numFmtId="3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abSelected="1" zoomScale="70" zoomScaleNormal="70" workbookViewId="0">
      <selection activeCell="I16" sqref="I16"/>
    </sheetView>
  </sheetViews>
  <sheetFormatPr defaultColWidth="9.140625" defaultRowHeight="17.25" x14ac:dyDescent="0.3"/>
  <cols>
    <col min="1" max="1" width="9.140625" style="3"/>
    <col min="2" max="2" width="40.7109375" style="1" customWidth="1"/>
    <col min="3" max="3" width="18.42578125" style="2" customWidth="1"/>
    <col min="4" max="4" width="17.42578125" style="2" customWidth="1"/>
    <col min="5" max="5" width="9.140625" style="3"/>
    <col min="6" max="6" width="4.5703125" style="3" customWidth="1"/>
    <col min="7" max="16384" width="9.140625" style="3"/>
  </cols>
  <sheetData>
    <row r="1" spans="2:4" ht="18" thickBot="1" x14ac:dyDescent="0.35"/>
    <row r="2" spans="2:4" x14ac:dyDescent="0.3">
      <c r="B2" s="4"/>
      <c r="C2" s="5">
        <v>43830</v>
      </c>
      <c r="D2" s="5" t="s">
        <v>82</v>
      </c>
    </row>
    <row r="3" spans="2:4" ht="18" thickBot="1" x14ac:dyDescent="0.35">
      <c r="B3" s="4"/>
      <c r="C3" s="6"/>
      <c r="D3" s="51"/>
    </row>
    <row r="4" spans="2:4" x14ac:dyDescent="0.3">
      <c r="B4" s="4" t="s">
        <v>0</v>
      </c>
      <c r="D4" s="7"/>
    </row>
    <row r="5" spans="2:4" x14ac:dyDescent="0.3">
      <c r="B5" s="4" t="s">
        <v>1</v>
      </c>
      <c r="D5" s="7"/>
    </row>
    <row r="6" spans="2:4" x14ac:dyDescent="0.3">
      <c r="B6" s="8" t="s">
        <v>4</v>
      </c>
      <c r="C6" s="2">
        <v>622962093</v>
      </c>
      <c r="D6" s="9">
        <v>703584503</v>
      </c>
    </row>
    <row r="7" spans="2:4" ht="34.5" x14ac:dyDescent="0.3">
      <c r="B7" s="10" t="s">
        <v>3</v>
      </c>
      <c r="C7" s="2">
        <v>9359179</v>
      </c>
      <c r="D7" s="22">
        <v>8425889</v>
      </c>
    </row>
    <row r="8" spans="2:4" x14ac:dyDescent="0.3">
      <c r="B8" s="10" t="s">
        <v>2</v>
      </c>
      <c r="C8" s="2">
        <v>3058597272</v>
      </c>
      <c r="D8" s="9">
        <v>3537309445</v>
      </c>
    </row>
    <row r="9" spans="2:4" x14ac:dyDescent="0.3">
      <c r="B9" s="8" t="s">
        <v>67</v>
      </c>
      <c r="D9" s="9"/>
    </row>
    <row r="10" spans="2:4" x14ac:dyDescent="0.3">
      <c r="B10" s="3" t="s">
        <v>107</v>
      </c>
      <c r="C10" s="2">
        <v>9775599</v>
      </c>
      <c r="D10" s="9">
        <v>9811061</v>
      </c>
    </row>
    <row r="11" spans="2:4" ht="18" thickBot="1" x14ac:dyDescent="0.35">
      <c r="B11" s="8" t="s">
        <v>5</v>
      </c>
      <c r="C11" s="2">
        <v>723921414</v>
      </c>
      <c r="D11" s="9">
        <v>928747581</v>
      </c>
    </row>
    <row r="12" spans="2:4" ht="18" thickBot="1" x14ac:dyDescent="0.35">
      <c r="B12" s="4"/>
      <c r="C12" s="11">
        <f>SUM(C6:C11)</f>
        <v>4424615557</v>
      </c>
      <c r="D12" s="11">
        <f>SUM(D6:D11)</f>
        <v>5187878479</v>
      </c>
    </row>
    <row r="13" spans="2:4" x14ac:dyDescent="0.3">
      <c r="B13" s="8"/>
      <c r="D13" s="9"/>
    </row>
    <row r="14" spans="2:4" x14ac:dyDescent="0.3">
      <c r="B14" s="4" t="s">
        <v>6</v>
      </c>
      <c r="D14" s="9"/>
    </row>
    <row r="15" spans="2:4" x14ac:dyDescent="0.3">
      <c r="B15" s="10" t="s">
        <v>7</v>
      </c>
      <c r="C15" s="2">
        <v>494614492</v>
      </c>
      <c r="D15" s="9">
        <v>402162924</v>
      </c>
    </row>
    <row r="16" spans="2:4" x14ac:dyDescent="0.3">
      <c r="B16" s="8" t="s">
        <v>68</v>
      </c>
      <c r="C16" s="2">
        <v>524500459</v>
      </c>
      <c r="D16" s="9">
        <v>299898150</v>
      </c>
    </row>
    <row r="17" spans="2:4" ht="18" thickBot="1" x14ac:dyDescent="0.35">
      <c r="B17" s="8" t="s">
        <v>8</v>
      </c>
      <c r="C17" s="2">
        <v>352985119</v>
      </c>
      <c r="D17" s="9">
        <v>469463761</v>
      </c>
    </row>
    <row r="18" spans="2:4" ht="18" thickBot="1" x14ac:dyDescent="0.35">
      <c r="B18" s="4"/>
      <c r="C18" s="12">
        <f>SUM(C15:C17)</f>
        <v>1372100070</v>
      </c>
      <c r="D18" s="12">
        <f>SUM(D15:D17)</f>
        <v>1171524835</v>
      </c>
    </row>
    <row r="19" spans="2:4" x14ac:dyDescent="0.3">
      <c r="B19" s="4"/>
      <c r="C19" s="7"/>
      <c r="D19" s="7"/>
    </row>
    <row r="20" spans="2:4" ht="18" thickBot="1" x14ac:dyDescent="0.35">
      <c r="B20" s="4" t="s">
        <v>9</v>
      </c>
      <c r="C20" s="13">
        <f>C18+C12</f>
        <v>5796715627</v>
      </c>
      <c r="D20" s="13">
        <f>D18+D12</f>
        <v>6359403314</v>
      </c>
    </row>
    <row r="21" spans="2:4" ht="18" thickTop="1" x14ac:dyDescent="0.3">
      <c r="B21" s="8"/>
      <c r="D21" s="9"/>
    </row>
    <row r="22" spans="2:4" x14ac:dyDescent="0.3">
      <c r="B22" s="14" t="s">
        <v>10</v>
      </c>
      <c r="D22" s="9"/>
    </row>
    <row r="23" spans="2:4" x14ac:dyDescent="0.3">
      <c r="B23" s="8"/>
      <c r="D23" s="9"/>
    </row>
    <row r="24" spans="2:4" x14ac:dyDescent="0.3">
      <c r="B24" s="4" t="s">
        <v>11</v>
      </c>
      <c r="D24" s="9"/>
    </row>
    <row r="25" spans="2:4" x14ac:dyDescent="0.3">
      <c r="B25" s="8" t="s">
        <v>12</v>
      </c>
      <c r="C25" s="2">
        <v>117738440</v>
      </c>
      <c r="D25" s="9">
        <v>117738440</v>
      </c>
    </row>
    <row r="26" spans="2:4" ht="34.5" x14ac:dyDescent="0.3">
      <c r="B26" s="8" t="s">
        <v>69</v>
      </c>
      <c r="C26" s="2">
        <v>441418396</v>
      </c>
      <c r="D26" s="9">
        <v>441418396</v>
      </c>
    </row>
    <row r="27" spans="2:4" x14ac:dyDescent="0.3">
      <c r="B27" s="8" t="s">
        <v>13</v>
      </c>
      <c r="C27" s="2">
        <v>247478865</v>
      </c>
      <c r="D27" s="9">
        <v>247478865</v>
      </c>
    </row>
    <row r="28" spans="2:4" x14ac:dyDescent="0.3">
      <c r="B28" s="8" t="s">
        <v>14</v>
      </c>
      <c r="C28" s="2">
        <v>1265796861</v>
      </c>
      <c r="D28" s="9">
        <v>1265796861</v>
      </c>
    </row>
    <row r="29" spans="2:4" x14ac:dyDescent="0.3">
      <c r="B29" s="8" t="s">
        <v>15</v>
      </c>
      <c r="C29" s="2">
        <v>1699175132</v>
      </c>
      <c r="D29" s="9">
        <v>1757075485</v>
      </c>
    </row>
    <row r="30" spans="2:4" ht="18" thickBot="1" x14ac:dyDescent="0.35">
      <c r="B30" s="3" t="s">
        <v>108</v>
      </c>
      <c r="C30" s="2">
        <v>3668307</v>
      </c>
      <c r="D30" s="9">
        <v>1238169</v>
      </c>
    </row>
    <row r="31" spans="2:4" ht="18" thickBot="1" x14ac:dyDescent="0.35">
      <c r="B31" s="4"/>
      <c r="C31" s="12">
        <f>SUM(C25:C30)</f>
        <v>3775276001</v>
      </c>
      <c r="D31" s="12">
        <f>SUM(D25:D30)</f>
        <v>3830746216</v>
      </c>
    </row>
    <row r="32" spans="2:4" x14ac:dyDescent="0.3">
      <c r="B32" s="4"/>
      <c r="C32" s="23"/>
      <c r="D32" s="23"/>
    </row>
    <row r="33" spans="2:4" x14ac:dyDescent="0.3">
      <c r="B33" s="14" t="s">
        <v>16</v>
      </c>
      <c r="D33" s="9"/>
    </row>
    <row r="34" spans="2:4" x14ac:dyDescent="0.3">
      <c r="B34" s="8" t="s">
        <v>70</v>
      </c>
      <c r="C34" s="2">
        <v>661062420</v>
      </c>
      <c r="D34" s="9">
        <v>1023780970</v>
      </c>
    </row>
    <row r="35" spans="2:4" ht="34.5" x14ac:dyDescent="0.3">
      <c r="B35" s="8" t="s">
        <v>17</v>
      </c>
      <c r="C35" s="2">
        <v>119858608</v>
      </c>
      <c r="D35" s="9">
        <v>119858608</v>
      </c>
    </row>
    <row r="36" spans="2:4" x14ac:dyDescent="0.3">
      <c r="B36" s="8" t="s">
        <v>18</v>
      </c>
      <c r="C36" s="2">
        <v>647728922</v>
      </c>
      <c r="D36" s="9">
        <v>616493375</v>
      </c>
    </row>
    <row r="37" spans="2:4" x14ac:dyDescent="0.3">
      <c r="B37" s="8" t="s">
        <v>19</v>
      </c>
      <c r="C37" s="22">
        <v>8071065</v>
      </c>
      <c r="D37" s="9">
        <v>9161400</v>
      </c>
    </row>
    <row r="38" spans="2:4" ht="18" thickBot="1" x14ac:dyDescent="0.35">
      <c r="B38" s="8" t="s">
        <v>71</v>
      </c>
      <c r="C38" s="2">
        <v>53278838</v>
      </c>
      <c r="D38" s="22">
        <v>18193576</v>
      </c>
    </row>
    <row r="39" spans="2:4" ht="18" thickBot="1" x14ac:dyDescent="0.35">
      <c r="B39" s="4"/>
      <c r="C39" s="12">
        <f>SUM(C34:C38)</f>
        <v>1489999853</v>
      </c>
      <c r="D39" s="12">
        <f>SUM(D34:D38)</f>
        <v>1787487929</v>
      </c>
    </row>
    <row r="41" spans="2:4" x14ac:dyDescent="0.3">
      <c r="B41" s="4" t="s">
        <v>20</v>
      </c>
      <c r="D41" s="9"/>
    </row>
    <row r="42" spans="2:4" x14ac:dyDescent="0.3">
      <c r="B42" s="8" t="s">
        <v>71</v>
      </c>
      <c r="C42" s="2">
        <v>454479051</v>
      </c>
      <c r="D42" s="9">
        <v>639102844</v>
      </c>
    </row>
    <row r="43" spans="2:4" x14ac:dyDescent="0.3">
      <c r="B43" s="8" t="s">
        <v>21</v>
      </c>
      <c r="C43" s="2">
        <v>72239710</v>
      </c>
      <c r="D43" s="9">
        <v>59559267</v>
      </c>
    </row>
    <row r="44" spans="2:4" x14ac:dyDescent="0.3">
      <c r="B44" s="8" t="s">
        <v>22</v>
      </c>
      <c r="D44" s="22">
        <v>9506126</v>
      </c>
    </row>
    <row r="45" spans="2:4" x14ac:dyDescent="0.3">
      <c r="B45" s="8" t="s">
        <v>66</v>
      </c>
      <c r="C45" s="2">
        <v>2867580</v>
      </c>
      <c r="D45" s="9">
        <v>31147500</v>
      </c>
    </row>
    <row r="46" spans="2:4" ht="35.25" thickBot="1" x14ac:dyDescent="0.35">
      <c r="B46" s="8" t="s">
        <v>17</v>
      </c>
      <c r="C46" s="2">
        <v>1853432</v>
      </c>
      <c r="D46" s="9">
        <v>1853432</v>
      </c>
    </row>
    <row r="47" spans="2:4" ht="18" thickBot="1" x14ac:dyDescent="0.35">
      <c r="B47" s="4"/>
      <c r="C47" s="11">
        <f>SUM(C42:C46)</f>
        <v>531439773</v>
      </c>
      <c r="D47" s="11">
        <f>SUM(D42:D46)</f>
        <v>741169169</v>
      </c>
    </row>
    <row r="48" spans="2:4" x14ac:dyDescent="0.3">
      <c r="B48" s="4"/>
      <c r="C48" s="9"/>
      <c r="D48" s="9"/>
    </row>
    <row r="49" spans="2:6" ht="18" thickBot="1" x14ac:dyDescent="0.35">
      <c r="B49" s="4" t="s">
        <v>23</v>
      </c>
      <c r="C49" s="15">
        <f>C39+C47</f>
        <v>2021439626</v>
      </c>
      <c r="D49" s="15">
        <f>D39+D47</f>
        <v>2528657098</v>
      </c>
    </row>
    <row r="50" spans="2:6" x14ac:dyDescent="0.3">
      <c r="B50" s="4"/>
      <c r="C50" s="7"/>
      <c r="D50" s="7"/>
    </row>
    <row r="51" spans="2:6" x14ac:dyDescent="0.3">
      <c r="B51" s="4" t="s">
        <v>24</v>
      </c>
      <c r="C51" s="23">
        <f>C31+C49</f>
        <v>5796715627</v>
      </c>
      <c r="D51" s="23">
        <f>D31+D49</f>
        <v>6359403314</v>
      </c>
    </row>
    <row r="52" spans="2:6" x14ac:dyDescent="0.3">
      <c r="E52" s="2"/>
      <c r="F5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60" zoomScaleNormal="60" workbookViewId="0">
      <selection activeCell="F25" sqref="F25"/>
    </sheetView>
  </sheetViews>
  <sheetFormatPr defaultColWidth="8.7109375" defaultRowHeight="17.25" x14ac:dyDescent="0.3"/>
  <cols>
    <col min="1" max="1" width="64.5703125" style="1" customWidth="1"/>
    <col min="2" max="2" width="20.85546875" style="24" customWidth="1"/>
    <col min="3" max="3" width="20.42578125" style="24" customWidth="1"/>
    <col min="4" max="16384" width="8.7109375" style="16"/>
  </cols>
  <sheetData>
    <row r="1" spans="1:3" ht="18" thickBot="1" x14ac:dyDescent="0.35"/>
    <row r="2" spans="1:3" x14ac:dyDescent="0.3">
      <c r="A2" s="52"/>
      <c r="B2" s="27" t="s">
        <v>25</v>
      </c>
      <c r="C2" s="27" t="s">
        <v>25</v>
      </c>
    </row>
    <row r="3" spans="1:3" x14ac:dyDescent="0.3">
      <c r="A3" s="52"/>
      <c r="B3" s="45">
        <v>43466</v>
      </c>
      <c r="C3" s="47">
        <v>43831</v>
      </c>
    </row>
    <row r="4" spans="1:3" x14ac:dyDescent="0.3">
      <c r="A4" s="52"/>
      <c r="B4" s="45">
        <v>43646</v>
      </c>
      <c r="C4" s="47">
        <v>44012</v>
      </c>
    </row>
    <row r="5" spans="1:3" x14ac:dyDescent="0.3">
      <c r="A5" s="52"/>
      <c r="B5" s="50"/>
      <c r="C5" s="50"/>
    </row>
    <row r="6" spans="1:3" ht="18" thickBot="1" x14ac:dyDescent="0.35">
      <c r="A6" s="52"/>
      <c r="B6" s="28"/>
      <c r="C6" s="28"/>
    </row>
    <row r="7" spans="1:3" x14ac:dyDescent="0.3">
      <c r="A7" s="52"/>
    </row>
    <row r="8" spans="1:3" x14ac:dyDescent="0.3">
      <c r="A8" s="8" t="s">
        <v>26</v>
      </c>
      <c r="B8" s="24">
        <v>582316721</v>
      </c>
      <c r="C8" s="24">
        <v>677824044</v>
      </c>
    </row>
    <row r="9" spans="1:3" x14ac:dyDescent="0.3">
      <c r="A9" s="8" t="s">
        <v>27</v>
      </c>
      <c r="B9" s="24">
        <v>170430670</v>
      </c>
      <c r="C9" s="24">
        <v>59230535</v>
      </c>
    </row>
    <row r="10" spans="1:3" ht="18" thickBot="1" x14ac:dyDescent="0.35">
      <c r="A10" s="8" t="s">
        <v>28</v>
      </c>
      <c r="B10" s="24">
        <v>21297638</v>
      </c>
      <c r="C10" s="24">
        <v>31678894</v>
      </c>
    </row>
    <row r="11" spans="1:3" ht="35.25" thickBot="1" x14ac:dyDescent="0.35">
      <c r="A11" s="4" t="s">
        <v>29</v>
      </c>
      <c r="B11" s="26">
        <f>SUM(B8:B10)</f>
        <v>774045029</v>
      </c>
      <c r="C11" s="26">
        <f>SUM(C8:C10)</f>
        <v>768733473</v>
      </c>
    </row>
    <row r="12" spans="1:3" x14ac:dyDescent="0.3">
      <c r="A12" s="8"/>
    </row>
    <row r="13" spans="1:3" x14ac:dyDescent="0.3">
      <c r="A13" s="46" t="s">
        <v>30</v>
      </c>
      <c r="B13" s="24">
        <v>-97834312</v>
      </c>
      <c r="C13" s="24">
        <v>-105440215</v>
      </c>
    </row>
    <row r="14" spans="1:3" x14ac:dyDescent="0.3">
      <c r="A14" s="46" t="s">
        <v>83</v>
      </c>
      <c r="B14" s="24">
        <v>-190130504</v>
      </c>
      <c r="C14" s="24">
        <v>-208350959</v>
      </c>
    </row>
    <row r="15" spans="1:3" x14ac:dyDescent="0.3">
      <c r="A15" s="46" t="s">
        <v>84</v>
      </c>
      <c r="B15" s="24">
        <v>-58981417</v>
      </c>
      <c r="C15" s="24">
        <v>-49996223</v>
      </c>
    </row>
    <row r="16" spans="1:3" x14ac:dyDescent="0.3">
      <c r="A16" s="46" t="s">
        <v>31</v>
      </c>
      <c r="B16" s="24">
        <v>-75316657</v>
      </c>
      <c r="C16" s="24">
        <v>-73796214</v>
      </c>
    </row>
    <row r="17" spans="1:3" x14ac:dyDescent="0.3">
      <c r="A17" s="46" t="s">
        <v>32</v>
      </c>
      <c r="B17" s="24">
        <v>-10794878</v>
      </c>
      <c r="C17" s="24">
        <v>-9319056</v>
      </c>
    </row>
    <row r="18" spans="1:3" x14ac:dyDescent="0.3">
      <c r="A18" s="46" t="s">
        <v>33</v>
      </c>
      <c r="B18" s="24">
        <v>-48025974</v>
      </c>
      <c r="C18" s="24">
        <v>-31994269</v>
      </c>
    </row>
    <row r="19" spans="1:3" x14ac:dyDescent="0.3">
      <c r="A19" s="46" t="s">
        <v>85</v>
      </c>
      <c r="B19" s="24">
        <v>7993429</v>
      </c>
      <c r="C19" s="24">
        <v>7833833</v>
      </c>
    </row>
    <row r="20" spans="1:3" ht="18" thickBot="1" x14ac:dyDescent="0.35">
      <c r="A20" s="46" t="s">
        <v>34</v>
      </c>
      <c r="B20" s="24">
        <v>-89045904</v>
      </c>
      <c r="C20" s="24">
        <v>-50389545</v>
      </c>
    </row>
    <row r="21" spans="1:3" ht="35.25" thickBot="1" x14ac:dyDescent="0.35">
      <c r="A21" s="4" t="s">
        <v>35</v>
      </c>
      <c r="B21" s="26">
        <f>B11+SUM(B13:B20)</f>
        <v>211908812</v>
      </c>
      <c r="C21" s="26">
        <f>C11+SUM(C13:C20)</f>
        <v>247280825</v>
      </c>
    </row>
    <row r="22" spans="1:3" x14ac:dyDescent="0.3">
      <c r="A22" s="8"/>
    </row>
    <row r="23" spans="1:3" x14ac:dyDescent="0.3">
      <c r="A23" s="8" t="s">
        <v>36</v>
      </c>
      <c r="B23" s="24">
        <v>183208419</v>
      </c>
      <c r="C23" s="24">
        <v>111952520</v>
      </c>
    </row>
    <row r="24" spans="1:3" x14ac:dyDescent="0.3">
      <c r="A24" s="8" t="s">
        <v>37</v>
      </c>
      <c r="B24" s="24">
        <v>-183208419</v>
      </c>
      <c r="C24" s="24">
        <v>-111952520</v>
      </c>
    </row>
    <row r="25" spans="1:3" x14ac:dyDescent="0.3">
      <c r="A25" s="8" t="s">
        <v>38</v>
      </c>
      <c r="B25" s="24">
        <v>297898108</v>
      </c>
      <c r="C25" s="24">
        <v>673000461</v>
      </c>
    </row>
    <row r="26" spans="1:3" x14ac:dyDescent="0.3">
      <c r="A26" s="8" t="s">
        <v>39</v>
      </c>
      <c r="B26" s="24">
        <v>-297898108</v>
      </c>
      <c r="C26" s="24">
        <v>-673000461</v>
      </c>
    </row>
    <row r="27" spans="1:3" ht="18" thickBot="1" x14ac:dyDescent="0.35">
      <c r="A27" s="8"/>
    </row>
    <row r="28" spans="1:3" ht="18" thickBot="1" x14ac:dyDescent="0.35">
      <c r="A28" s="4" t="s">
        <v>40</v>
      </c>
      <c r="B28" s="26">
        <f>B21+B23+B24+B25+B26</f>
        <v>211908812</v>
      </c>
      <c r="C28" s="26">
        <f>C21+C23+C24+C25+C26</f>
        <v>247280825</v>
      </c>
    </row>
    <row r="29" spans="1:3" x14ac:dyDescent="0.3">
      <c r="A29" s="8"/>
    </row>
    <row r="30" spans="1:3" x14ac:dyDescent="0.3">
      <c r="A30" s="8" t="s">
        <v>41</v>
      </c>
      <c r="B30" s="24">
        <v>33302502</v>
      </c>
      <c r="C30" s="24">
        <v>45498399</v>
      </c>
    </row>
    <row r="31" spans="1:3" ht="18" thickBot="1" x14ac:dyDescent="0.35">
      <c r="A31" s="8" t="s">
        <v>42</v>
      </c>
      <c r="B31" s="24">
        <v>-16481903</v>
      </c>
      <c r="C31" s="24">
        <v>-10382934</v>
      </c>
    </row>
    <row r="32" spans="1:3" ht="18" thickBot="1" x14ac:dyDescent="0.35">
      <c r="A32" s="4" t="s">
        <v>43</v>
      </c>
      <c r="B32" s="26">
        <f>B30+B31</f>
        <v>16820599</v>
      </c>
      <c r="C32" s="26">
        <f>C30+C31</f>
        <v>35115465</v>
      </c>
    </row>
    <row r="33" spans="1:3" ht="18" thickBot="1" x14ac:dyDescent="0.35">
      <c r="A33" s="8"/>
    </row>
    <row r="34" spans="1:3" ht="18" thickBot="1" x14ac:dyDescent="0.35">
      <c r="A34" s="4" t="s">
        <v>44</v>
      </c>
      <c r="B34" s="26">
        <f>B28+B32</f>
        <v>228729411</v>
      </c>
      <c r="C34" s="26">
        <f>C28+C32</f>
        <v>282396290</v>
      </c>
    </row>
    <row r="35" spans="1:3" x14ac:dyDescent="0.3">
      <c r="A35" s="8"/>
    </row>
    <row r="36" spans="1:3" x14ac:dyDescent="0.3">
      <c r="A36" s="8" t="s">
        <v>45</v>
      </c>
      <c r="B36" s="24">
        <v>-36518227</v>
      </c>
      <c r="C36" s="24">
        <v>-46022878</v>
      </c>
    </row>
    <row r="37" spans="1:3" ht="18" thickBot="1" x14ac:dyDescent="0.35">
      <c r="A37" s="8"/>
    </row>
    <row r="38" spans="1:3" ht="18" thickBot="1" x14ac:dyDescent="0.35">
      <c r="A38" s="52" t="s">
        <v>46</v>
      </c>
      <c r="B38" s="26">
        <f>B34+B36</f>
        <v>192211184</v>
      </c>
      <c r="C38" s="26">
        <f>C34+C36</f>
        <v>236373412</v>
      </c>
    </row>
    <row r="39" spans="1:3" x14ac:dyDescent="0.3">
      <c r="A39" s="69" t="s">
        <v>109</v>
      </c>
      <c r="B39" s="24">
        <v>-3286011</v>
      </c>
      <c r="C39" s="24">
        <v>1238169</v>
      </c>
    </row>
    <row r="40" spans="1:3" ht="34.5" x14ac:dyDescent="0.3">
      <c r="A40" s="17" t="s">
        <v>65</v>
      </c>
      <c r="B40" s="25">
        <v>16.05</v>
      </c>
      <c r="C40" s="25">
        <v>20.18</v>
      </c>
    </row>
    <row r="41" spans="1:3" ht="18" thickBot="1" x14ac:dyDescent="0.35">
      <c r="A41" s="40"/>
    </row>
    <row r="42" spans="1:3" ht="18" thickBot="1" x14ac:dyDescent="0.35">
      <c r="A42" s="52" t="s">
        <v>47</v>
      </c>
      <c r="B42" s="26">
        <v>188925173</v>
      </c>
      <c r="C42" s="26">
        <v>237611581</v>
      </c>
    </row>
    <row r="43" spans="1:3" x14ac:dyDescent="0.3">
      <c r="A43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zoomScale="60" zoomScaleNormal="60" workbookViewId="0">
      <selection activeCell="I24" sqref="I24"/>
    </sheetView>
  </sheetViews>
  <sheetFormatPr defaultColWidth="8.7109375" defaultRowHeight="17.25" x14ac:dyDescent="0.3"/>
  <cols>
    <col min="1" max="1" width="8.7109375" style="54"/>
    <col min="2" max="2" width="51.140625" style="60" bestFit="1" customWidth="1"/>
    <col min="3" max="3" width="23.42578125" style="60" customWidth="1"/>
    <col min="4" max="4" width="22.140625" style="60" customWidth="1"/>
    <col min="5" max="5" width="24.42578125" style="60" customWidth="1"/>
    <col min="6" max="6" width="17.85546875" style="60" customWidth="1"/>
    <col min="7" max="7" width="21.42578125" style="60" customWidth="1"/>
    <col min="8" max="8" width="22.5703125" style="60" customWidth="1"/>
    <col min="9" max="10" width="17.42578125" style="54" customWidth="1"/>
    <col min="11" max="11" width="12.5703125" style="54" customWidth="1"/>
    <col min="12" max="12" width="14.85546875" style="54" customWidth="1"/>
    <col min="13" max="16384" width="8.7109375" style="54"/>
  </cols>
  <sheetData>
    <row r="1" spans="2:16" x14ac:dyDescent="0.3">
      <c r="B1" s="55"/>
      <c r="C1" s="65" t="s">
        <v>110</v>
      </c>
      <c r="D1" s="65" t="s">
        <v>111</v>
      </c>
      <c r="E1" s="65" t="s">
        <v>112</v>
      </c>
      <c r="F1" s="65" t="s">
        <v>114</v>
      </c>
      <c r="G1" s="65" t="s">
        <v>115</v>
      </c>
      <c r="H1" s="65" t="s">
        <v>117</v>
      </c>
    </row>
    <row r="2" spans="2:16" x14ac:dyDescent="0.3">
      <c r="B2" s="55"/>
      <c r="C2" s="66" t="s">
        <v>126</v>
      </c>
      <c r="D2" s="66" t="s">
        <v>125</v>
      </c>
      <c r="E2" s="66" t="s">
        <v>113</v>
      </c>
      <c r="F2" s="66"/>
      <c r="G2" s="66" t="s">
        <v>116</v>
      </c>
      <c r="H2" s="66" t="s">
        <v>118</v>
      </c>
    </row>
    <row r="3" spans="2:16" x14ac:dyDescent="0.3">
      <c r="B3" s="55"/>
      <c r="C3" s="56"/>
      <c r="D3" s="56"/>
      <c r="E3" s="56"/>
      <c r="F3" s="56"/>
      <c r="G3" s="56"/>
      <c r="H3" s="56"/>
    </row>
    <row r="4" spans="2:16" x14ac:dyDescent="0.3">
      <c r="B4" s="55" t="s">
        <v>78</v>
      </c>
      <c r="C4" s="64">
        <v>117738440</v>
      </c>
      <c r="D4" s="64">
        <v>441418396</v>
      </c>
      <c r="E4" s="64">
        <v>247478865</v>
      </c>
      <c r="F4" s="64">
        <v>1265796861</v>
      </c>
      <c r="G4" s="64">
        <v>1636830544</v>
      </c>
      <c r="H4" s="64">
        <v>3709263106</v>
      </c>
      <c r="I4" s="67"/>
      <c r="J4" s="67"/>
      <c r="K4" s="67"/>
      <c r="L4" s="67"/>
      <c r="M4" s="67"/>
      <c r="N4" s="67"/>
      <c r="O4" s="67"/>
      <c r="P4" s="67"/>
    </row>
    <row r="5" spans="2:16" x14ac:dyDescent="0.3">
      <c r="B5" s="55"/>
      <c r="C5" s="58"/>
      <c r="D5" s="58"/>
      <c r="E5" s="58"/>
      <c r="F5" s="58"/>
      <c r="G5" s="58"/>
      <c r="H5" s="58"/>
      <c r="I5" s="67"/>
      <c r="J5" s="67"/>
      <c r="K5" s="67"/>
      <c r="L5" s="67"/>
      <c r="M5" s="67"/>
      <c r="N5" s="67"/>
    </row>
    <row r="6" spans="2:16" ht="34.5" customHeight="1" x14ac:dyDescent="0.3">
      <c r="B6" s="59" t="s">
        <v>73</v>
      </c>
      <c r="C6" s="58" t="s">
        <v>48</v>
      </c>
      <c r="D6" s="58" t="s">
        <v>48</v>
      </c>
      <c r="E6" s="58" t="s">
        <v>48</v>
      </c>
      <c r="F6" s="58" t="s">
        <v>48</v>
      </c>
      <c r="G6" s="62">
        <v>192211184</v>
      </c>
      <c r="H6" s="62">
        <v>192211184</v>
      </c>
      <c r="I6" s="67"/>
      <c r="J6" s="67"/>
      <c r="K6" s="67"/>
      <c r="L6" s="67"/>
      <c r="M6" s="67"/>
      <c r="N6" s="67"/>
    </row>
    <row r="7" spans="2:16" x14ac:dyDescent="0.3">
      <c r="B7" s="57" t="s">
        <v>119</v>
      </c>
      <c r="C7" s="58"/>
      <c r="D7" s="58"/>
      <c r="E7" s="58"/>
      <c r="F7" s="58"/>
      <c r="G7" s="58"/>
      <c r="H7" s="58"/>
      <c r="I7" s="67"/>
      <c r="J7" s="67"/>
      <c r="K7" s="67"/>
      <c r="L7" s="67"/>
      <c r="M7" s="67"/>
      <c r="N7" s="67"/>
    </row>
    <row r="8" spans="2:16" x14ac:dyDescent="0.3">
      <c r="B8" s="57" t="s">
        <v>49</v>
      </c>
      <c r="C8" s="58" t="s">
        <v>72</v>
      </c>
      <c r="D8" s="58" t="s">
        <v>72</v>
      </c>
      <c r="E8" s="58" t="s">
        <v>74</v>
      </c>
      <c r="F8" s="58" t="s">
        <v>75</v>
      </c>
      <c r="G8" s="62">
        <v>-255021461</v>
      </c>
      <c r="H8" s="62">
        <v>-255021461</v>
      </c>
      <c r="I8" s="67"/>
      <c r="J8" s="67"/>
      <c r="K8" s="67"/>
      <c r="L8" s="67"/>
      <c r="M8" s="67"/>
      <c r="N8" s="67"/>
    </row>
    <row r="9" spans="2:16" x14ac:dyDescent="0.3">
      <c r="B9" s="57" t="s">
        <v>108</v>
      </c>
      <c r="C9" s="68" t="s">
        <v>120</v>
      </c>
      <c r="D9" s="68" t="s">
        <v>80</v>
      </c>
      <c r="E9" s="68" t="s">
        <v>80</v>
      </c>
      <c r="F9" s="68" t="s">
        <v>75</v>
      </c>
      <c r="G9" s="63">
        <v>-3286009</v>
      </c>
      <c r="H9" s="63">
        <v>-3286009</v>
      </c>
      <c r="I9" s="67"/>
      <c r="J9" s="67"/>
      <c r="K9" s="67"/>
      <c r="L9" s="67"/>
      <c r="M9" s="67"/>
      <c r="N9" s="67"/>
    </row>
    <row r="10" spans="2:16" x14ac:dyDescent="0.3">
      <c r="B10" s="55" t="s">
        <v>121</v>
      </c>
      <c r="C10" s="64">
        <v>117738440</v>
      </c>
      <c r="D10" s="64">
        <v>441418396</v>
      </c>
      <c r="E10" s="64">
        <v>247478865</v>
      </c>
      <c r="F10" s="64">
        <v>1265796861</v>
      </c>
      <c r="G10" s="64">
        <v>1570734258</v>
      </c>
      <c r="H10" s="64">
        <v>3643166820</v>
      </c>
      <c r="I10" s="67"/>
      <c r="J10" s="67"/>
      <c r="K10" s="67"/>
      <c r="L10" s="67"/>
      <c r="M10" s="67"/>
      <c r="N10" s="67"/>
    </row>
    <row r="11" spans="2:16" x14ac:dyDescent="0.3">
      <c r="B11" s="55"/>
      <c r="C11" s="56"/>
      <c r="D11" s="56"/>
      <c r="E11" s="56"/>
      <c r="F11" s="56"/>
      <c r="G11" s="56"/>
      <c r="H11" s="56"/>
      <c r="I11" s="67"/>
      <c r="J11" s="67"/>
      <c r="K11" s="67"/>
      <c r="L11" s="67"/>
      <c r="M11" s="67"/>
      <c r="N11" s="67"/>
    </row>
    <row r="12" spans="2:16" x14ac:dyDescent="0.3">
      <c r="B12" s="57" t="s">
        <v>122</v>
      </c>
      <c r="C12" s="56" t="s">
        <v>48</v>
      </c>
      <c r="D12" s="56" t="s">
        <v>48</v>
      </c>
      <c r="E12" s="56" t="s">
        <v>48</v>
      </c>
      <c r="F12" s="56" t="s">
        <v>48</v>
      </c>
      <c r="G12" s="62">
        <v>149183097</v>
      </c>
      <c r="H12" s="62">
        <v>149183097</v>
      </c>
      <c r="I12" s="67"/>
      <c r="J12" s="67"/>
      <c r="K12" s="67"/>
      <c r="L12" s="67"/>
      <c r="M12" s="67"/>
      <c r="N12" s="67"/>
    </row>
    <row r="13" spans="2:16" x14ac:dyDescent="0.3">
      <c r="B13" s="57" t="s">
        <v>123</v>
      </c>
      <c r="C13" s="56" t="s">
        <v>48</v>
      </c>
      <c r="D13" s="56" t="s">
        <v>48</v>
      </c>
      <c r="E13" s="56" t="s">
        <v>48</v>
      </c>
      <c r="F13" s="56" t="s">
        <v>48</v>
      </c>
      <c r="G13" s="62">
        <v>-4636774</v>
      </c>
      <c r="H13" s="62">
        <v>-4636774</v>
      </c>
      <c r="I13" s="67"/>
      <c r="J13" s="67"/>
      <c r="K13" s="67"/>
      <c r="L13" s="67"/>
      <c r="M13" s="67"/>
      <c r="N13" s="67"/>
    </row>
    <row r="14" spans="2:16" x14ac:dyDescent="0.3">
      <c r="B14" s="57" t="s">
        <v>76</v>
      </c>
      <c r="C14" s="56" t="s">
        <v>48</v>
      </c>
      <c r="D14" s="56" t="s">
        <v>48</v>
      </c>
      <c r="E14" s="56" t="s">
        <v>48</v>
      </c>
      <c r="F14" s="56" t="s">
        <v>48</v>
      </c>
      <c r="G14" s="62">
        <v>-19391459</v>
      </c>
      <c r="H14" s="62">
        <v>-19391459</v>
      </c>
      <c r="I14" s="67"/>
      <c r="J14" s="67"/>
      <c r="K14" s="67"/>
      <c r="L14" s="67"/>
      <c r="M14" s="67"/>
      <c r="N14" s="67"/>
    </row>
    <row r="15" spans="2:16" ht="21.6" customHeight="1" x14ac:dyDescent="0.3">
      <c r="B15" s="57" t="s">
        <v>108</v>
      </c>
      <c r="C15" s="68" t="s">
        <v>79</v>
      </c>
      <c r="D15" s="68" t="s">
        <v>74</v>
      </c>
      <c r="E15" s="68" t="s">
        <v>80</v>
      </c>
      <c r="F15" s="68" t="s">
        <v>75</v>
      </c>
      <c r="G15" s="63">
        <v>6954317</v>
      </c>
      <c r="H15" s="63">
        <v>6954317</v>
      </c>
      <c r="I15" s="67"/>
      <c r="J15" s="67"/>
      <c r="K15" s="67"/>
      <c r="L15" s="67"/>
      <c r="M15" s="67"/>
      <c r="N15" s="67"/>
    </row>
    <row r="16" spans="2:16" ht="34.5" customHeight="1" x14ac:dyDescent="0.3">
      <c r="B16" s="55" t="s">
        <v>124</v>
      </c>
      <c r="C16" s="64">
        <v>117738440</v>
      </c>
      <c r="D16" s="64">
        <v>441418396</v>
      </c>
      <c r="E16" s="64">
        <v>247478865</v>
      </c>
      <c r="F16" s="64">
        <v>1265796861</v>
      </c>
      <c r="G16" s="64">
        <v>1702843439</v>
      </c>
      <c r="H16" s="64">
        <v>3775276001</v>
      </c>
      <c r="I16" s="67"/>
      <c r="J16" s="67"/>
      <c r="K16" s="67"/>
      <c r="L16" s="67"/>
      <c r="M16" s="67"/>
      <c r="N16" s="67"/>
    </row>
    <row r="17" spans="2:14" x14ac:dyDescent="0.3">
      <c r="B17" s="57"/>
      <c r="C17" s="56"/>
      <c r="D17" s="56"/>
      <c r="E17" s="56"/>
      <c r="F17" s="56"/>
      <c r="G17" s="56"/>
      <c r="H17" s="56"/>
      <c r="I17" s="67"/>
      <c r="J17" s="67"/>
      <c r="K17" s="67"/>
      <c r="L17" s="67"/>
      <c r="M17" s="67"/>
      <c r="N17" s="67"/>
    </row>
    <row r="18" spans="2:14" x14ac:dyDescent="0.3">
      <c r="B18" s="57" t="s">
        <v>122</v>
      </c>
      <c r="C18" s="56" t="s">
        <v>48</v>
      </c>
      <c r="D18" s="56" t="s">
        <v>48</v>
      </c>
      <c r="E18" s="56" t="s">
        <v>48</v>
      </c>
      <c r="F18" s="56" t="s">
        <v>48</v>
      </c>
      <c r="G18" s="62">
        <v>236373412</v>
      </c>
      <c r="H18" s="62">
        <v>236373412</v>
      </c>
      <c r="I18" s="67"/>
      <c r="J18" s="67"/>
      <c r="K18" s="67"/>
      <c r="L18" s="67"/>
      <c r="M18" s="67"/>
      <c r="N18" s="67"/>
    </row>
    <row r="19" spans="2:14" x14ac:dyDescent="0.3">
      <c r="B19" s="57" t="s">
        <v>108</v>
      </c>
      <c r="C19" s="56"/>
      <c r="D19" s="56"/>
      <c r="E19" s="56"/>
      <c r="F19" s="56"/>
      <c r="G19" s="62">
        <v>1238169</v>
      </c>
      <c r="H19" s="62">
        <v>1238169</v>
      </c>
      <c r="I19" s="67"/>
      <c r="J19" s="67"/>
      <c r="K19" s="67"/>
      <c r="L19" s="67"/>
      <c r="M19" s="67"/>
      <c r="N19" s="67"/>
    </row>
    <row r="20" spans="2:14" x14ac:dyDescent="0.3">
      <c r="B20" s="57" t="s">
        <v>86</v>
      </c>
      <c r="C20" s="68" t="s">
        <v>79</v>
      </c>
      <c r="D20" s="68" t="s">
        <v>80</v>
      </c>
      <c r="E20" s="68" t="s">
        <v>80</v>
      </c>
      <c r="F20" s="68" t="s">
        <v>75</v>
      </c>
      <c r="G20" s="63">
        <v>-182141366</v>
      </c>
      <c r="H20" s="63">
        <v>-182141366</v>
      </c>
      <c r="I20" s="67"/>
      <c r="J20" s="67"/>
      <c r="K20" s="67"/>
      <c r="L20" s="67"/>
      <c r="M20" s="67"/>
      <c r="N20" s="67"/>
    </row>
    <row r="21" spans="2:14" x14ac:dyDescent="0.3">
      <c r="B21" s="55" t="s">
        <v>87</v>
      </c>
      <c r="C21" s="64">
        <v>117738440</v>
      </c>
      <c r="D21" s="64">
        <v>441418396</v>
      </c>
      <c r="E21" s="64">
        <v>247478865</v>
      </c>
      <c r="F21" s="64">
        <v>1265796861</v>
      </c>
      <c r="G21" s="64">
        <v>1758313654</v>
      </c>
      <c r="H21" s="64">
        <v>3830746216</v>
      </c>
      <c r="I21" s="67"/>
      <c r="J21" s="67"/>
      <c r="K21" s="67"/>
      <c r="L21" s="67"/>
      <c r="M21" s="67"/>
      <c r="N21" s="6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8"/>
  <sheetViews>
    <sheetView zoomScale="70" zoomScaleNormal="70" workbookViewId="0">
      <selection activeCell="G52" sqref="G52"/>
    </sheetView>
  </sheetViews>
  <sheetFormatPr defaultColWidth="9.140625" defaultRowHeight="16.5" x14ac:dyDescent="0.3"/>
  <cols>
    <col min="1" max="1" width="9.140625" style="3"/>
    <col min="2" max="2" width="72.140625" style="3" bestFit="1" customWidth="1"/>
    <col min="3" max="3" width="18.85546875" style="3" customWidth="1"/>
    <col min="4" max="4" width="20.85546875" style="3" customWidth="1"/>
    <col min="5" max="16384" width="9.140625" style="3"/>
  </cols>
  <sheetData>
    <row r="1" spans="2:4" ht="25.5" x14ac:dyDescent="0.3">
      <c r="B1" s="53"/>
      <c r="C1" s="49" t="s">
        <v>81</v>
      </c>
      <c r="D1" s="49" t="s">
        <v>81</v>
      </c>
    </row>
    <row r="2" spans="2:4" x14ac:dyDescent="0.3">
      <c r="B2" s="53"/>
      <c r="C2" s="38" t="s">
        <v>88</v>
      </c>
      <c r="D2" s="49" t="s">
        <v>91</v>
      </c>
    </row>
    <row r="3" spans="2:4" x14ac:dyDescent="0.3">
      <c r="B3" s="53"/>
      <c r="C3" s="38"/>
      <c r="D3" s="49"/>
    </row>
    <row r="4" spans="2:4" x14ac:dyDescent="0.3">
      <c r="B4" s="53"/>
      <c r="C4" s="38"/>
      <c r="D4" s="49"/>
    </row>
    <row r="5" spans="2:4" x14ac:dyDescent="0.3">
      <c r="B5" s="53" t="s">
        <v>44</v>
      </c>
      <c r="C5" s="29">
        <v>228729411</v>
      </c>
      <c r="D5" s="29">
        <v>282396290</v>
      </c>
    </row>
    <row r="6" spans="2:4" x14ac:dyDescent="0.3">
      <c r="B6" s="53"/>
      <c r="C6" s="39"/>
      <c r="D6" s="39"/>
    </row>
    <row r="7" spans="2:4" x14ac:dyDescent="0.3">
      <c r="B7" s="53" t="s">
        <v>92</v>
      </c>
      <c r="C7" s="39"/>
      <c r="D7" s="39"/>
    </row>
    <row r="8" spans="2:4" x14ac:dyDescent="0.3">
      <c r="B8" s="53"/>
      <c r="C8" s="39"/>
      <c r="D8" s="39"/>
    </row>
    <row r="9" spans="2:4" x14ac:dyDescent="0.3">
      <c r="B9" s="61" t="s">
        <v>30</v>
      </c>
      <c r="C9" s="30">
        <v>97834312</v>
      </c>
      <c r="D9" s="30">
        <v>105440215</v>
      </c>
    </row>
    <row r="10" spans="2:4" x14ac:dyDescent="0.3">
      <c r="B10" s="61" t="s">
        <v>93</v>
      </c>
      <c r="C10" s="30">
        <v>-124163</v>
      </c>
      <c r="D10" s="30">
        <v>-156791</v>
      </c>
    </row>
    <row r="11" spans="2:4" x14ac:dyDescent="0.3">
      <c r="B11" s="61" t="s">
        <v>94</v>
      </c>
      <c r="C11" s="30">
        <v>-7993429</v>
      </c>
      <c r="D11" s="30">
        <v>-12651550</v>
      </c>
    </row>
    <row r="12" spans="2:4" x14ac:dyDescent="0.3">
      <c r="B12" s="61" t="s">
        <v>95</v>
      </c>
      <c r="C12" s="30">
        <v>2128527</v>
      </c>
      <c r="D12" s="30"/>
    </row>
    <row r="13" spans="2:4" ht="28.5" x14ac:dyDescent="0.3">
      <c r="B13" s="61" t="s">
        <v>105</v>
      </c>
      <c r="C13" s="30">
        <v>-11136939</v>
      </c>
      <c r="D13" s="30">
        <v>-14266110</v>
      </c>
    </row>
    <row r="14" spans="2:4" x14ac:dyDescent="0.3">
      <c r="B14" s="61" t="s">
        <v>96</v>
      </c>
      <c r="C14" s="30" t="s">
        <v>48</v>
      </c>
      <c r="D14" s="30">
        <v>-27749154</v>
      </c>
    </row>
    <row r="15" spans="2:4" x14ac:dyDescent="0.3">
      <c r="B15" s="61" t="s">
        <v>97</v>
      </c>
      <c r="C15" s="30" t="s">
        <v>106</v>
      </c>
      <c r="D15" s="30">
        <v>3868</v>
      </c>
    </row>
    <row r="16" spans="2:4" x14ac:dyDescent="0.3">
      <c r="B16" s="61" t="s">
        <v>98</v>
      </c>
      <c r="C16" s="30">
        <v>50177410</v>
      </c>
      <c r="D16" s="30">
        <v>5898078</v>
      </c>
    </row>
    <row r="17" spans="2:4" x14ac:dyDescent="0.3">
      <c r="B17" s="61" t="s">
        <v>99</v>
      </c>
      <c r="C17" s="30">
        <v>-12036673</v>
      </c>
      <c r="D17" s="30">
        <v>-13862030</v>
      </c>
    </row>
    <row r="18" spans="2:4" x14ac:dyDescent="0.3">
      <c r="B18" s="61" t="s">
        <v>100</v>
      </c>
      <c r="C18" s="30">
        <v>-373183</v>
      </c>
      <c r="D18" s="30">
        <v>4416346</v>
      </c>
    </row>
    <row r="19" spans="2:4" ht="28.5" x14ac:dyDescent="0.3">
      <c r="B19" s="61" t="s">
        <v>104</v>
      </c>
      <c r="C19" s="30">
        <v>3296359</v>
      </c>
      <c r="D19" s="30">
        <v>7013256</v>
      </c>
    </row>
    <row r="20" spans="2:4" x14ac:dyDescent="0.3">
      <c r="B20" s="61" t="s">
        <v>127</v>
      </c>
      <c r="C20" s="30">
        <v>-999801</v>
      </c>
      <c r="D20" s="30">
        <v>-708962</v>
      </c>
    </row>
    <row r="21" spans="2:4" x14ac:dyDescent="0.3">
      <c r="B21" s="53" t="s">
        <v>129</v>
      </c>
      <c r="C21" s="29">
        <v>349501831</v>
      </c>
      <c r="D21" s="29">
        <v>335773456</v>
      </c>
    </row>
    <row r="22" spans="2:4" x14ac:dyDescent="0.3">
      <c r="B22" s="53"/>
      <c r="C22" s="39"/>
      <c r="D22" s="39"/>
    </row>
    <row r="23" spans="2:4" x14ac:dyDescent="0.3">
      <c r="B23" s="19" t="s">
        <v>101</v>
      </c>
      <c r="C23" s="30">
        <v>173006863</v>
      </c>
      <c r="D23" s="30">
        <v>52379214</v>
      </c>
    </row>
    <row r="24" spans="2:4" x14ac:dyDescent="0.3">
      <c r="B24" s="19" t="s">
        <v>102</v>
      </c>
      <c r="C24" s="30">
        <v>-125207455</v>
      </c>
      <c r="D24" s="30">
        <v>88010936</v>
      </c>
    </row>
    <row r="25" spans="2:4" x14ac:dyDescent="0.3">
      <c r="B25" s="19" t="s">
        <v>103</v>
      </c>
      <c r="C25" s="30">
        <v>23260006</v>
      </c>
      <c r="D25" s="30">
        <v>-207901911</v>
      </c>
    </row>
    <row r="26" spans="2:4" x14ac:dyDescent="0.3">
      <c r="B26" s="53"/>
      <c r="C26" s="18"/>
      <c r="D26" s="18"/>
    </row>
    <row r="27" spans="2:4" x14ac:dyDescent="0.3">
      <c r="B27" s="53" t="s">
        <v>50</v>
      </c>
      <c r="C27" s="29">
        <v>420561245</v>
      </c>
      <c r="D27" s="29">
        <v>268261695</v>
      </c>
    </row>
    <row r="28" spans="2:4" x14ac:dyDescent="0.3">
      <c r="B28" s="19" t="s">
        <v>51</v>
      </c>
      <c r="C28" s="30">
        <v>1262839</v>
      </c>
      <c r="D28" s="30">
        <v>1343071</v>
      </c>
    </row>
    <row r="29" spans="2:4" x14ac:dyDescent="0.3">
      <c r="B29" s="19" t="s">
        <v>89</v>
      </c>
      <c r="C29" s="41" t="s">
        <v>72</v>
      </c>
      <c r="D29" s="30">
        <v>-21223666</v>
      </c>
    </row>
    <row r="30" spans="2:4" x14ac:dyDescent="0.3">
      <c r="B30" s="53" t="s">
        <v>64</v>
      </c>
      <c r="C30" s="32">
        <v>421824084</v>
      </c>
      <c r="D30" s="32">
        <v>248381100</v>
      </c>
    </row>
    <row r="31" spans="2:4" x14ac:dyDescent="0.3">
      <c r="B31" s="19"/>
      <c r="C31" s="29"/>
      <c r="D31" s="42"/>
    </row>
    <row r="32" spans="2:4" x14ac:dyDescent="0.3">
      <c r="B32" s="53" t="s">
        <v>55</v>
      </c>
      <c r="C32" s="29"/>
      <c r="D32" s="29"/>
    </row>
    <row r="33" spans="2:4" x14ac:dyDescent="0.3">
      <c r="B33" s="19" t="s">
        <v>56</v>
      </c>
      <c r="C33" s="36">
        <v>-369365521</v>
      </c>
      <c r="D33" s="36">
        <v>-521260282</v>
      </c>
    </row>
    <row r="34" spans="2:4" x14ac:dyDescent="0.3">
      <c r="B34" s="19" t="s">
        <v>52</v>
      </c>
      <c r="C34" s="36" t="s">
        <v>48</v>
      </c>
      <c r="D34" s="36"/>
    </row>
    <row r="35" spans="2:4" x14ac:dyDescent="0.3">
      <c r="B35" s="19" t="s">
        <v>53</v>
      </c>
      <c r="C35" s="48">
        <v>165335</v>
      </c>
      <c r="D35" s="33">
        <v>214050</v>
      </c>
    </row>
    <row r="36" spans="2:4" x14ac:dyDescent="0.3">
      <c r="B36" s="19" t="s">
        <v>57</v>
      </c>
      <c r="C36" s="43">
        <v>141690840</v>
      </c>
      <c r="D36" s="44">
        <v>4443956</v>
      </c>
    </row>
    <row r="37" spans="2:4" x14ac:dyDescent="0.3">
      <c r="B37" s="37" t="s">
        <v>77</v>
      </c>
      <c r="C37" s="29">
        <f>SUM(C33:C36)</f>
        <v>-227509346</v>
      </c>
      <c r="D37" s="29">
        <f>SUM(D33:D36)</f>
        <v>-516602276</v>
      </c>
    </row>
    <row r="38" spans="2:4" x14ac:dyDescent="0.3">
      <c r="B38" s="53"/>
      <c r="C38" s="29"/>
      <c r="D38" s="29"/>
    </row>
    <row r="39" spans="2:4" x14ac:dyDescent="0.3">
      <c r="B39" s="53" t="s">
        <v>58</v>
      </c>
      <c r="D39" s="29"/>
    </row>
    <row r="40" spans="2:4" x14ac:dyDescent="0.3">
      <c r="B40" s="19" t="s">
        <v>90</v>
      </c>
      <c r="C40" s="31" t="s">
        <v>48</v>
      </c>
      <c r="D40" s="31">
        <v>383969584</v>
      </c>
    </row>
    <row r="41" spans="2:4" x14ac:dyDescent="0.3">
      <c r="B41" s="19" t="s">
        <v>54</v>
      </c>
      <c r="C41" s="31">
        <v>-1703713</v>
      </c>
      <c r="D41" s="31">
        <v>-507935</v>
      </c>
    </row>
    <row r="42" spans="2:4" x14ac:dyDescent="0.3">
      <c r="B42" s="53" t="s">
        <v>59</v>
      </c>
      <c r="C42" s="34">
        <f>SUM(C41)</f>
        <v>-1703713</v>
      </c>
      <c r="D42" s="34">
        <f>SUM(D40:D41)</f>
        <v>383461649</v>
      </c>
    </row>
    <row r="43" spans="2:4" x14ac:dyDescent="0.3">
      <c r="B43" s="61" t="s">
        <v>128</v>
      </c>
      <c r="C43" s="70">
        <v>-3286011</v>
      </c>
      <c r="D43" s="70">
        <v>1238169</v>
      </c>
    </row>
    <row r="44" spans="2:4" x14ac:dyDescent="0.3">
      <c r="B44" s="20" t="s">
        <v>60</v>
      </c>
      <c r="C44" s="34">
        <v>189325014</v>
      </c>
      <c r="D44" s="34">
        <v>116478642</v>
      </c>
    </row>
    <row r="45" spans="2:4" x14ac:dyDescent="0.3">
      <c r="B45" s="20" t="s">
        <v>61</v>
      </c>
      <c r="C45" s="32">
        <v>711317624</v>
      </c>
      <c r="D45" s="32">
        <v>352985119</v>
      </c>
    </row>
    <row r="46" spans="2:4" x14ac:dyDescent="0.3">
      <c r="B46" s="20" t="s">
        <v>63</v>
      </c>
      <c r="C46" s="35">
        <v>900642638</v>
      </c>
      <c r="D46" s="35">
        <v>469463761</v>
      </c>
    </row>
    <row r="47" spans="2:4" x14ac:dyDescent="0.3">
      <c r="B47" s="53" t="s">
        <v>62</v>
      </c>
      <c r="C47" s="21"/>
      <c r="D47" s="21"/>
    </row>
    <row r="48" spans="2:4" x14ac:dyDescent="0.3">
      <c r="C48" s="71"/>
      <c r="D48" s="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Poz.Fin.cons_30062020-Ro </vt:lpstr>
      <vt:lpstr>Rez.Glob.cons_30062020-Ro</vt:lpstr>
      <vt:lpstr>Capitaluri_cons_30062020-Ro</vt:lpstr>
      <vt:lpstr>Flux de trez.cons_30062020-Ro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2020-12-08T19:37:07Z</dcterms:modified>
</cp:coreProperties>
</file>