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425" activeTab="2"/>
  </bookViews>
  <sheets>
    <sheet name="producatori" sheetId="1" r:id="rId1"/>
    <sheet name="furnizori" sheetId="2" r:id="rId2"/>
    <sheet name="Extras reglementat" sheetId="3" r:id="rId3"/>
  </sheets>
  <definedNames/>
  <calcPr fullCalcOnLoad="1"/>
</workbook>
</file>

<file path=xl/sharedStrings.xml><?xml version="1.0" encoding="utf-8"?>
<sst xmlns="http://schemas.openxmlformats.org/spreadsheetml/2006/main" count="139" uniqueCount="69">
  <si>
    <t>MWh</t>
  </si>
  <si>
    <t>Raffles Energy SRL</t>
  </si>
  <si>
    <t>Foraj Sonde Craiova SA</t>
  </si>
  <si>
    <t>OMV Petrom SA</t>
  </si>
  <si>
    <t>SNGN Romgaz SA</t>
  </si>
  <si>
    <t>Amarad Simleul Silvaniei</t>
  </si>
  <si>
    <t>Berg Sistem Gaz Bucuresti</t>
  </si>
  <si>
    <t>Congaz Constanta</t>
  </si>
  <si>
    <t>Cordun Gaz Cordun</t>
  </si>
  <si>
    <t>Covi Construct Voluntari</t>
  </si>
  <si>
    <t>Cpl Concordia Cluj</t>
  </si>
  <si>
    <t>Design Proiect Iasi</t>
  </si>
  <si>
    <t>Distrigaz Vest Oradea</t>
  </si>
  <si>
    <t>E.ON Energie Romania</t>
  </si>
  <si>
    <t>Euro Seven Industry Bucuresti</t>
  </si>
  <si>
    <t>Gaz Est Vaslui</t>
  </si>
  <si>
    <t>Gaz Nord Est Harlau</t>
  </si>
  <si>
    <t>Gaz Sud Distributie Bucuresti</t>
  </si>
  <si>
    <t>Gazvest Arad</t>
  </si>
  <si>
    <t xml:space="preserve">GDF Suez Energy Romania </t>
  </si>
  <si>
    <t>Grup Dezvoltare Retele Bucuresti</t>
  </si>
  <si>
    <t>Harghita Gaz Odorheiu Secuiesc</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</si>
  <si>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</si>
  <si>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</si>
  <si>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</si>
  <si>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</si>
  <si>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</si>
  <si>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</si>
  <si>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</si>
  <si>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</si>
  <si>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</si>
  <si>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</si>
  <si>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</si>
  <si>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</si>
  <si>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</si>
  <si>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</si>
  <si>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Ten Gaz Campulung</t>
  </si>
  <si>
    <t>Tehnologica Radion</t>
  </si>
  <si>
    <t>Timgaz Buzias</t>
  </si>
  <si>
    <t>Tulcea Gaz Tulcea</t>
  </si>
  <si>
    <t>Wirom Gas Bucuresti</t>
  </si>
  <si>
    <r>
      <t xml:space="preserve">Cantitatea din productia interna necesara fiecarui furnizor pentru acoperirea necesarului de </t>
    </r>
    <r>
      <rPr>
        <b/>
        <sz val="11"/>
        <color indexed="8"/>
        <rFont val="Calibri"/>
        <family val="2"/>
      </rPr>
      <t>consum lunar curent</t>
    </r>
    <r>
      <rPr>
        <sz val="11"/>
        <color theme="1"/>
        <rFont val="Calibri"/>
        <family val="2"/>
      </rPr>
      <t xml:space="preserve"> al clientilor din piata reglementata</t>
    </r>
  </si>
  <si>
    <t>CPET</t>
  </si>
  <si>
    <t>NC</t>
  </si>
  <si>
    <t>total</t>
  </si>
  <si>
    <t>Q(cpet)=</t>
  </si>
  <si>
    <t>Q(nc)=</t>
  </si>
  <si>
    <t>Q(CPET)=</t>
  </si>
  <si>
    <t>Q(NC)=</t>
  </si>
  <si>
    <t>Amromco Energy SRL</t>
  </si>
  <si>
    <t>Vega '93</t>
  </si>
  <si>
    <r>
      <t>Cantitatea totală lunară de gaze naturale rezultată din activitatea de producţie pe care producătorii au obligaţia să o pună la dispoziţia furnizorilor în scopul asigurării necesarului de consum pentru piaţa reglementată</t>
    </r>
    <r>
      <rPr>
        <sz val="11"/>
        <color theme="1"/>
        <rFont val="Calibri"/>
        <family val="2"/>
      </rPr>
      <t>,</t>
    </r>
  </si>
  <si>
    <t>MWh, din care:</t>
  </si>
  <si>
    <t>Noiembrie 2014 - Inchidere</t>
  </si>
  <si>
    <t>NOIEMBRIE 2014 - Inchidere</t>
  </si>
  <si>
    <t>Premier Energy</t>
  </si>
  <si>
    <t>GAzMir</t>
  </si>
  <si>
    <t>Stratum Energy Romania</t>
  </si>
  <si>
    <t>Cantităţile de gaze naturale din producţia internă extrase din depozitele de înmagazinare subterană de fiecare furnizor care asigură consumul clienţilor finali din piaţa reglementată sau furnizor mandatat de acesta, defalcate pe CPET şi NC</t>
  </si>
  <si>
    <t>GazMir Iasi</t>
  </si>
  <si>
    <t>Mehedinti Gaz Drobeta T Severin</t>
  </si>
  <si>
    <t>Furnizori mandatati</t>
  </si>
  <si>
    <t>Ten Gaz</t>
  </si>
  <si>
    <t>Wiee Romania</t>
  </si>
  <si>
    <t>Arelco</t>
  </si>
  <si>
    <t>Axpo</t>
  </si>
  <si>
    <t>c-gaz</t>
  </si>
  <si>
    <t>GDF</t>
  </si>
  <si>
    <t>TOTAL</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</si>
</sst>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
    <numFmt numFmtId="165" formatCode="0.000"/>
    <numFmt numFmtId="166" formatCode="#,##0.000000"/>
  </numFmts>
  <fonts count="36">
    <font>
      <sz val="11"/>
      <color theme="1"/>
      <name val="Calibri"/>
      <family val="2"/>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1">
    <xf numFmtId="0" fontId="0" fillId="0" borderId="0" xfId="0" applyFont="1" applyAlignment="1">
      <alignment/>
    </xf>
    <xf numFmtId="164" fontId="0" fillId="0" borderId="0" xfId="0" applyNumberFormat="1" applyAlignment="1">
      <alignment/>
    </xf>
    <xf numFmtId="0" fontId="34" fillId="0" borderId="0" xfId="0" applyFont="1" applyAlignment="1">
      <alignment/>
    </xf>
    <xf numFmtId="164" fontId="34" fillId="0" borderId="0" xfId="0" applyNumberFormat="1" applyFont="1" applyAlignment="1">
      <alignment/>
    </xf>
    <xf numFmtId="164" fontId="0" fillId="0" borderId="0" xfId="0" applyNumberFormat="1" applyFont="1" applyAlignment="1">
      <alignment/>
    </xf>
    <xf numFmtId="164" fontId="19" fillId="0" borderId="0" xfId="15" applyNumberFormat="1" applyFont="1" applyFill="1" applyBorder="1" applyAlignment="1">
      <alignment horizontal="right" vertical="center"/>
      <protection/>
    </xf>
    <xf numFmtId="165" fontId="19" fillId="0" borderId="0" xfId="15" applyNumberFormat="1" applyFont="1" applyFill="1" applyBorder="1">
      <alignment/>
      <protection/>
    </xf>
    <xf numFmtId="0" fontId="34" fillId="0" borderId="0" xfId="0" applyFont="1" applyFill="1" applyAlignment="1">
      <alignment/>
    </xf>
    <xf numFmtId="0" fontId="0" fillId="0" borderId="0" xfId="0" applyFont="1" applyFill="1" applyAlignment="1">
      <alignment/>
    </xf>
    <xf numFmtId="0" fontId="0" fillId="0" borderId="0" xfId="0" applyFill="1" applyAlignment="1">
      <alignment/>
    </xf>
    <xf numFmtId="0" fontId="34" fillId="0" borderId="0" xfId="0" applyFont="1" applyFill="1" applyAlignment="1">
      <alignment horizontal="center"/>
    </xf>
    <xf numFmtId="164" fontId="0" fillId="0" borderId="0" xfId="0" applyNumberFormat="1" applyFill="1" applyAlignment="1">
      <alignment/>
    </xf>
    <xf numFmtId="164" fontId="34" fillId="0" borderId="0" xfId="0" applyNumberFormat="1" applyFont="1" applyFill="1" applyAlignment="1">
      <alignment/>
    </xf>
    <xf numFmtId="0" fontId="0" fillId="0" borderId="0" xfId="0" applyAlignment="1">
      <alignment horizontal="left" wrapText="1"/>
    </xf>
    <xf numFmtId="164" fontId="19" fillId="0" borderId="0" xfId="15" applyNumberFormat="1" applyFont="1" applyFill="1" applyBorder="1" applyAlignment="1">
      <alignment horizontal="right"/>
      <protection/>
    </xf>
    <xf numFmtId="164" fontId="0" fillId="0" borderId="0" xfId="0" applyNumberFormat="1" applyFont="1" applyFill="1" applyAlignment="1">
      <alignment horizontal="right"/>
    </xf>
    <xf numFmtId="164" fontId="34" fillId="0" borderId="0" xfId="0" applyNumberFormat="1" applyFont="1" applyAlignment="1">
      <alignment horizontal="left" wrapText="1"/>
    </xf>
    <xf numFmtId="165" fontId="19" fillId="0" borderId="0" xfId="15" applyNumberFormat="1" applyFont="1" applyFill="1" applyBorder="1" applyAlignment="1">
      <alignment horizontal="left"/>
      <protection/>
    </xf>
    <xf numFmtId="0" fontId="0" fillId="0" borderId="0" xfId="0" applyFill="1" applyAlignment="1">
      <alignment horizontal="left" wrapText="1"/>
    </xf>
    <xf numFmtId="165" fontId="19" fillId="0" borderId="0" xfId="15" applyNumberFormat="1" applyFont="1" applyFill="1" applyBorder="1" applyAlignment="1">
      <alignment horizontal="left"/>
      <protection/>
    </xf>
    <xf numFmtId="0" fontId="0" fillId="0" borderId="0" xfId="0" applyFont="1" applyFill="1" applyAlignment="1">
      <alignment horizontal="left" wrapText="1"/>
    </xf>
    <xf numFmtId="164" fontId="20" fillId="0" borderId="0" xfId="0" applyNumberFormat="1" applyFont="1" applyAlignment="1">
      <alignment/>
    </xf>
    <xf numFmtId="0" fontId="20" fillId="0" borderId="0" xfId="0" applyFont="1" applyFill="1" applyAlignment="1">
      <alignment/>
    </xf>
    <xf numFmtId="164" fontId="20" fillId="0" borderId="0" xfId="0" applyNumberFormat="1" applyFont="1" applyFill="1" applyAlignment="1">
      <alignment/>
    </xf>
    <xf numFmtId="0" fontId="0" fillId="0" borderId="0" xfId="0" applyFill="1" applyAlignment="1">
      <alignment horizontal="right"/>
    </xf>
    <xf numFmtId="0" fontId="0" fillId="0" borderId="0" xfId="0" applyAlignment="1">
      <alignment horizontal="left" wrapText="1"/>
    </xf>
    <xf numFmtId="165" fontId="19" fillId="0" borderId="0" xfId="15" applyNumberFormat="1" applyFont="1" applyFill="1" applyBorder="1" applyAlignment="1">
      <alignment horizontal="left"/>
      <protection/>
    </xf>
    <xf numFmtId="0" fontId="0" fillId="0" borderId="0" xfId="0" applyFont="1" applyFill="1" applyAlignment="1">
      <alignment horizontal="center"/>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alignment horizontal="center" wrapText="1"/>
    </xf>
  </cellXfs>
  <cellStyles count="4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Q28"/>
  <sheetViews>
    <sheetView zoomScalePageLayoutView="0" workbookViewId="0" topLeftCell="A1">
      <selection activeCell="L14" sqref="L14"/>
    </sheetView>
  </sheetViews>
  <sheetFormatPr defaultColWidth="9.140625" defaultRowHeight="15"/>
  <cols>
    <col min="2" max="2" width="12.7109375" style="0" bestFit="1" customWidth="1"/>
    <col min="3" max="3" width="14.00390625" style="0" customWidth="1"/>
    <col min="4" max="4" width="12.7109375" style="0" bestFit="1" customWidth="1"/>
    <col min="7" max="7" width="12.421875" style="0" customWidth="1"/>
    <col min="8" max="8" width="14.00390625" style="0" customWidth="1"/>
    <col min="11" max="12" width="12.7109375" style="0" bestFit="1" customWidth="1"/>
    <col min="17" max="17" width="12.7109375" style="0" bestFit="1" customWidth="1"/>
  </cols>
  <sheetData>
    <row r="2" ht="15">
      <c r="B2" s="2" t="s">
        <v>54</v>
      </c>
    </row>
    <row r="3" ht="15">
      <c r="C3" s="1"/>
    </row>
    <row r="4" spans="2:10" ht="29.25" customHeight="1">
      <c r="B4" s="25" t="s">
        <v>51</v>
      </c>
      <c r="C4" s="25"/>
      <c r="D4" s="25"/>
      <c r="E4" s="25"/>
      <c r="F4" s="25"/>
      <c r="G4" s="25"/>
      <c r="H4" s="25"/>
      <c r="I4" s="25"/>
      <c r="J4" s="25"/>
    </row>
    <row r="5" spans="2:10" ht="15.75" customHeight="1">
      <c r="B5" s="16">
        <v>2100000</v>
      </c>
      <c r="C5" s="13" t="s">
        <v>52</v>
      </c>
      <c r="D5" s="13"/>
      <c r="E5" s="13"/>
      <c r="F5" s="13"/>
      <c r="G5" s="13"/>
      <c r="H5" s="13"/>
      <c r="I5" s="13"/>
      <c r="J5" s="13"/>
    </row>
    <row r="6" spans="3:5" ht="15">
      <c r="C6" t="s">
        <v>47</v>
      </c>
      <c r="D6" s="3">
        <f>B5*furnizori!E46/(furnizori!E46+furnizori!F46)</f>
        <v>1422694.697571985</v>
      </c>
      <c r="E6" t="s">
        <v>0</v>
      </c>
    </row>
    <row r="7" spans="3:7" ht="15">
      <c r="C7" t="s">
        <v>48</v>
      </c>
      <c r="D7" s="3">
        <f>B5*furnizori!F46/(furnizori!E46+furnizori!F46)</f>
        <v>677305.302428015</v>
      </c>
      <c r="E7" t="s">
        <v>0</v>
      </c>
      <c r="G7" s="1"/>
    </row>
    <row r="9" spans="2:17" ht="15">
      <c r="B9" t="s">
        <v>4</v>
      </c>
      <c r="D9" s="3">
        <f>H9+H10</f>
        <v>1068577.705</v>
      </c>
      <c r="E9" t="s">
        <v>0</v>
      </c>
      <c r="G9" t="s">
        <v>45</v>
      </c>
      <c r="H9" s="11">
        <v>723933.255</v>
      </c>
      <c r="I9" t="s">
        <v>0</v>
      </c>
      <c r="K9" s="1"/>
      <c r="L9" s="1"/>
      <c r="Q9" s="1"/>
    </row>
    <row r="10" spans="4:17" ht="15">
      <c r="D10" s="3"/>
      <c r="G10" t="s">
        <v>46</v>
      </c>
      <c r="H10" s="11">
        <v>344644.45</v>
      </c>
      <c r="I10" t="s">
        <v>0</v>
      </c>
      <c r="K10" s="1"/>
      <c r="L10" s="1"/>
      <c r="Q10" s="1"/>
    </row>
    <row r="11" spans="4:17" ht="15">
      <c r="D11" s="3"/>
      <c r="H11" s="11"/>
      <c r="L11" s="1"/>
      <c r="Q11" s="1"/>
    </row>
    <row r="12" spans="2:17" ht="15">
      <c r="B12" t="s">
        <v>3</v>
      </c>
      <c r="D12" s="3">
        <f>H12+H13</f>
        <v>937662.4780000001</v>
      </c>
      <c r="E12" t="s">
        <v>0</v>
      </c>
      <c r="G12" t="s">
        <v>45</v>
      </c>
      <c r="H12" s="11">
        <v>635241.636</v>
      </c>
      <c r="I12" t="s">
        <v>0</v>
      </c>
      <c r="L12" s="1"/>
      <c r="Q12" s="1"/>
    </row>
    <row r="13" spans="4:17" ht="15">
      <c r="D13" s="3"/>
      <c r="G13" t="s">
        <v>46</v>
      </c>
      <c r="H13" s="11">
        <v>302420.842</v>
      </c>
      <c r="I13" t="s">
        <v>0</v>
      </c>
      <c r="L13" s="1"/>
      <c r="Q13" s="1"/>
    </row>
    <row r="14" spans="4:17" ht="15">
      <c r="D14" s="3"/>
      <c r="H14" s="11"/>
      <c r="L14" s="1"/>
      <c r="Q14" s="1"/>
    </row>
    <row r="15" spans="2:17" ht="15">
      <c r="B15" t="s">
        <v>49</v>
      </c>
      <c r="D15" s="3">
        <f>H15+H16</f>
        <v>52340.084</v>
      </c>
      <c r="E15" t="s">
        <v>0</v>
      </c>
      <c r="G15" t="s">
        <v>45</v>
      </c>
      <c r="H15" s="11">
        <v>35459.029</v>
      </c>
      <c r="I15" t="s">
        <v>0</v>
      </c>
      <c r="L15" s="1"/>
      <c r="Q15" s="1"/>
    </row>
    <row r="16" spans="4:17" ht="15">
      <c r="D16" s="3"/>
      <c r="G16" t="s">
        <v>46</v>
      </c>
      <c r="H16" s="11">
        <v>16881.055</v>
      </c>
      <c r="I16" t="s">
        <v>0</v>
      </c>
      <c r="L16" s="1"/>
      <c r="Q16" s="4"/>
    </row>
    <row r="17" spans="4:17" ht="15">
      <c r="D17" s="3"/>
      <c r="H17" s="11"/>
      <c r="L17" s="1"/>
      <c r="Q17" s="1"/>
    </row>
    <row r="18" spans="2:17" ht="15">
      <c r="B18" t="s">
        <v>2</v>
      </c>
      <c r="D18" s="3">
        <f>H18+H19</f>
        <v>3344.6850000000004</v>
      </c>
      <c r="E18" t="s">
        <v>0</v>
      </c>
      <c r="G18" t="s">
        <v>45</v>
      </c>
      <c r="H18" s="11">
        <v>2265.936</v>
      </c>
      <c r="I18" t="s">
        <v>0</v>
      </c>
      <c r="L18" s="1"/>
      <c r="Q18" s="1"/>
    </row>
    <row r="19" spans="4:17" ht="15">
      <c r="D19" s="3"/>
      <c r="G19" t="s">
        <v>46</v>
      </c>
      <c r="H19" s="11">
        <v>1078.749</v>
      </c>
      <c r="I19" t="s">
        <v>0</v>
      </c>
      <c r="L19" s="1"/>
      <c r="Q19" s="1"/>
    </row>
    <row r="20" spans="4:17" ht="15">
      <c r="D20" s="3"/>
      <c r="H20" s="11"/>
      <c r="L20" s="1"/>
      <c r="Q20" s="1"/>
    </row>
    <row r="21" spans="2:17" ht="15">
      <c r="B21" t="s">
        <v>1</v>
      </c>
      <c r="D21" s="3">
        <f>H21+H22</f>
        <v>789.712</v>
      </c>
      <c r="E21" t="s">
        <v>0</v>
      </c>
      <c r="G21" t="s">
        <v>45</v>
      </c>
      <c r="H21" s="11">
        <v>535.009</v>
      </c>
      <c r="I21" t="s">
        <v>0</v>
      </c>
      <c r="L21" s="1"/>
      <c r="Q21" s="1"/>
    </row>
    <row r="22" spans="7:17" ht="15">
      <c r="G22" t="s">
        <v>46</v>
      </c>
      <c r="H22" s="11">
        <v>254.703</v>
      </c>
      <c r="I22" t="s">
        <v>0</v>
      </c>
      <c r="L22" s="1"/>
      <c r="Q22" s="1"/>
    </row>
    <row r="23" ht="15">
      <c r="H23" s="1"/>
    </row>
    <row r="24" spans="2:9" ht="15">
      <c r="B24" t="s">
        <v>57</v>
      </c>
      <c r="D24" s="3">
        <f>H24+H25</f>
        <v>37285.335999999996</v>
      </c>
      <c r="E24" t="s">
        <v>0</v>
      </c>
      <c r="G24" t="s">
        <v>45</v>
      </c>
      <c r="H24" s="11">
        <v>25259.833</v>
      </c>
      <c r="I24" t="s">
        <v>0</v>
      </c>
    </row>
    <row r="25" spans="7:9" ht="15">
      <c r="G25" t="s">
        <v>46</v>
      </c>
      <c r="H25" s="11">
        <v>12025.503</v>
      </c>
      <c r="I25" t="s">
        <v>0</v>
      </c>
    </row>
    <row r="26" ht="15">
      <c r="H26" s="1"/>
    </row>
    <row r="27" spans="4:8" ht="15">
      <c r="D27" s="1"/>
      <c r="H27" s="21">
        <f>D6-H9-H12-H15-H18-H21-H24</f>
        <v>-0.0004280151042621583</v>
      </c>
    </row>
    <row r="28" ht="15">
      <c r="H28" s="21">
        <f>D7-H10-H13-H16-H19-H22-H25</f>
        <v>0.0004280150260456139</v>
      </c>
    </row>
  </sheetData>
  <sheetProtection/>
  <mergeCells count="1">
    <mergeCell ref="B4:J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M49"/>
  <sheetViews>
    <sheetView zoomScalePageLayoutView="0" workbookViewId="0" topLeftCell="A1">
      <selection activeCell="L16" sqref="L16"/>
    </sheetView>
  </sheetViews>
  <sheetFormatPr defaultColWidth="9.140625" defaultRowHeight="15"/>
  <cols>
    <col min="1" max="1" width="4.57421875" style="9" customWidth="1"/>
    <col min="2" max="3" width="9.140625" style="9" customWidth="1"/>
    <col min="4" max="4" width="14.28125" style="9" customWidth="1"/>
    <col min="5" max="5" width="13.421875" style="9" customWidth="1"/>
    <col min="6" max="6" width="14.28125" style="9" customWidth="1"/>
    <col min="7" max="7" width="6.7109375" style="9" customWidth="1"/>
    <col min="8" max="8" width="9.140625" style="9" customWidth="1"/>
    <col min="9" max="9" width="12.7109375" style="22" bestFit="1" customWidth="1"/>
    <col min="10" max="10" width="11.140625" style="22" bestFit="1" customWidth="1"/>
    <col min="11" max="12" width="9.140625" style="9" customWidth="1"/>
    <col min="13" max="13" width="10.57421875" style="9" customWidth="1"/>
    <col min="14" max="16384" width="9.140625" style="9" customWidth="1"/>
  </cols>
  <sheetData>
    <row r="2" spans="2:7" ht="15">
      <c r="B2" s="7" t="s">
        <v>53</v>
      </c>
      <c r="C2" s="8"/>
      <c r="D2" s="8"/>
      <c r="E2" s="8"/>
      <c r="F2" s="8"/>
      <c r="G2" s="8"/>
    </row>
    <row r="3" spans="2:7" ht="15">
      <c r="B3" s="7"/>
      <c r="C3" s="8"/>
      <c r="D3" s="8"/>
      <c r="E3" s="8"/>
      <c r="F3" s="8"/>
      <c r="G3" s="8"/>
    </row>
    <row r="4" spans="2:8" ht="44.25" customHeight="1">
      <c r="B4" s="28" t="s">
        <v>41</v>
      </c>
      <c r="C4" s="29"/>
      <c r="D4" s="29"/>
      <c r="E4" s="29"/>
      <c r="F4" s="29"/>
      <c r="G4" s="29"/>
      <c r="H4" s="18"/>
    </row>
    <row r="5" spans="2:7" ht="15">
      <c r="B5" s="8"/>
      <c r="C5" s="8"/>
      <c r="D5" s="8"/>
      <c r="E5" s="27" t="s">
        <v>0</v>
      </c>
      <c r="F5" s="27"/>
      <c r="G5" s="8"/>
    </row>
    <row r="6" spans="2:7" ht="15">
      <c r="B6" s="8"/>
      <c r="C6" s="8"/>
      <c r="D6" s="8"/>
      <c r="E6" s="10" t="s">
        <v>42</v>
      </c>
      <c r="F6" s="10" t="s">
        <v>43</v>
      </c>
      <c r="G6" s="8"/>
    </row>
    <row r="7" spans="2:10" ht="15">
      <c r="B7" s="17" t="s">
        <v>5</v>
      </c>
      <c r="C7" s="17"/>
      <c r="D7" s="17"/>
      <c r="E7" s="14">
        <v>2282.3759999999997</v>
      </c>
      <c r="F7" s="15">
        <v>1323.245</v>
      </c>
      <c r="G7" s="8"/>
      <c r="I7" s="23">
        <f>producatori!$D$6/furnizori!$E$46*furnizori!E7</f>
        <v>871.2332963765291</v>
      </c>
      <c r="J7" s="23">
        <f>producatori!$D$7/furnizori!$F$46*furnizori!F7</f>
        <v>505.1118234961111</v>
      </c>
    </row>
    <row r="8" spans="2:10" ht="15">
      <c r="B8" s="17" t="s">
        <v>56</v>
      </c>
      <c r="C8" s="17"/>
      <c r="D8" s="17"/>
      <c r="E8" s="14">
        <v>2606.817</v>
      </c>
      <c r="F8" s="15">
        <v>20.408</v>
      </c>
      <c r="G8" s="8"/>
      <c r="I8" s="23">
        <f>producatori!$D$6/furnizori!$E$46*furnizori!E8</f>
        <v>995.0795872197984</v>
      </c>
      <c r="J8" s="23">
        <f>producatori!$D$7/furnizori!$F$46*furnizori!F8</f>
        <v>7.790184050503601</v>
      </c>
    </row>
    <row r="9" spans="2:10" ht="15">
      <c r="B9" s="26" t="s">
        <v>6</v>
      </c>
      <c r="C9" s="26"/>
      <c r="D9" s="26"/>
      <c r="E9" s="14">
        <v>3269.991</v>
      </c>
      <c r="F9" s="15">
        <v>2520.906</v>
      </c>
      <c r="G9" s="8"/>
      <c r="I9" s="23">
        <f>producatori!$D$6/furnizori!$E$46*furnizori!E9</f>
        <v>1248.227740762952</v>
      </c>
      <c r="J9" s="23">
        <f>producatori!$D$7/furnizori!$F$46*furnizori!F9</f>
        <v>962.2854622706208</v>
      </c>
    </row>
    <row r="10" spans="2:10" ht="15">
      <c r="B10" s="26" t="s">
        <v>7</v>
      </c>
      <c r="C10" s="26"/>
      <c r="D10" s="26"/>
      <c r="E10" s="14">
        <v>103380.809</v>
      </c>
      <c r="F10" s="15">
        <v>35428.689999999995</v>
      </c>
      <c r="G10" s="8"/>
      <c r="I10" s="23">
        <f>producatori!$D$6/furnizori!$E$46*furnizori!E10</f>
        <v>39462.73664249114</v>
      </c>
      <c r="J10" s="23">
        <f>producatori!$D$7/furnizori!$F$46*furnizori!F10</f>
        <v>13523.912963947294</v>
      </c>
    </row>
    <row r="11" spans="2:10" ht="15">
      <c r="B11" s="26" t="s">
        <v>8</v>
      </c>
      <c r="C11" s="26"/>
      <c r="D11" s="26"/>
      <c r="E11" s="14">
        <v>1294.138</v>
      </c>
      <c r="F11" s="15">
        <v>0</v>
      </c>
      <c r="G11" s="8"/>
      <c r="I11" s="23">
        <f>producatori!$D$6/furnizori!$E$46*furnizori!E11</f>
        <v>494.00103913909396</v>
      </c>
      <c r="J11" s="23">
        <f>producatori!$D$7/furnizori!$F$46*furnizori!F11</f>
        <v>0</v>
      </c>
    </row>
    <row r="12" spans="2:10" ht="15">
      <c r="B12" s="26" t="s">
        <v>9</v>
      </c>
      <c r="C12" s="26"/>
      <c r="D12" s="26"/>
      <c r="E12" s="14">
        <v>25387.998</v>
      </c>
      <c r="F12" s="15">
        <v>5433.736</v>
      </c>
      <c r="G12" s="8"/>
      <c r="I12" s="23">
        <f>producatori!$D$6/furnizori!$E$46*furnizori!E12</f>
        <v>9691.159206870705</v>
      </c>
      <c r="J12" s="23">
        <f>producatori!$D$7/furnizori!$F$46*furnizori!F12</f>
        <v>2074.176965986242</v>
      </c>
    </row>
    <row r="13" spans="2:10" ht="15">
      <c r="B13" s="26" t="s">
        <v>10</v>
      </c>
      <c r="C13" s="26"/>
      <c r="D13" s="26"/>
      <c r="E13" s="14">
        <v>12043.926</v>
      </c>
      <c r="F13" s="15">
        <v>7490.278</v>
      </c>
      <c r="G13" s="8"/>
      <c r="I13" s="23">
        <f>producatori!$D$6/furnizori!$E$46*furnizori!E13</f>
        <v>4597.432390760762</v>
      </c>
      <c r="J13" s="23">
        <f>producatori!$D$7/furnizori!$F$46*furnizori!F13</f>
        <v>2859.2044398979815</v>
      </c>
    </row>
    <row r="14" spans="2:10" ht="15">
      <c r="B14" s="26" t="s">
        <v>11</v>
      </c>
      <c r="C14" s="26"/>
      <c r="D14" s="26"/>
      <c r="E14" s="14">
        <v>542.068</v>
      </c>
      <c r="F14" s="15">
        <v>547.844</v>
      </c>
      <c r="G14" s="8"/>
      <c r="I14" s="23">
        <f>producatori!$D$6/furnizori!$E$46*furnizori!E14</f>
        <v>206.91932026109302</v>
      </c>
      <c r="J14" s="23">
        <f>producatori!$D$7/furnizori!$F$46*furnizori!F14</f>
        <v>209.12414695041625</v>
      </c>
    </row>
    <row r="15" spans="2:10" ht="15">
      <c r="B15" s="26" t="s">
        <v>12</v>
      </c>
      <c r="C15" s="26"/>
      <c r="D15" s="26"/>
      <c r="E15" s="14">
        <v>7930.65</v>
      </c>
      <c r="F15" s="15">
        <v>5911.368</v>
      </c>
      <c r="G15" s="8"/>
      <c r="I15" s="23">
        <f>producatori!$D$6/furnizori!$E$46*furnizori!E15</f>
        <v>3027.3041522994113</v>
      </c>
      <c r="J15" s="23">
        <f>producatori!$D$7/furnizori!$F$46*furnizori!F15</f>
        <v>2256.4996427997535</v>
      </c>
    </row>
    <row r="16" spans="2:10" ht="15">
      <c r="B16" s="17" t="s">
        <v>13</v>
      </c>
      <c r="C16" s="17"/>
      <c r="D16" s="17"/>
      <c r="E16" s="14">
        <v>1539059.7440000002</v>
      </c>
      <c r="F16" s="15">
        <v>508127.20999999996</v>
      </c>
      <c r="G16" s="8"/>
      <c r="I16" s="23">
        <f>producatori!$D$6/furnizori!$E$46*furnizori!E16</f>
        <v>587493.0747981654</v>
      </c>
      <c r="J16" s="23">
        <f>producatori!$D$7/furnizori!$F$46*furnizori!F16</f>
        <v>193963.37156844832</v>
      </c>
    </row>
    <row r="17" spans="2:10" ht="15">
      <c r="B17" s="26" t="s">
        <v>14</v>
      </c>
      <c r="C17" s="26"/>
      <c r="D17" s="26"/>
      <c r="E17" s="14">
        <v>4112.696</v>
      </c>
      <c r="F17" s="15">
        <v>1416.5549999999998</v>
      </c>
      <c r="G17" s="8"/>
      <c r="I17" s="23">
        <f>producatori!$D$6/furnizori!$E$46*furnizori!E17</f>
        <v>1569.9068396594453</v>
      </c>
      <c r="J17" s="23">
        <f>producatori!$D$7/furnizori!$F$46*furnizori!F17</f>
        <v>540.7303100578756</v>
      </c>
    </row>
    <row r="18" spans="1:10" ht="15">
      <c r="A18" s="11"/>
      <c r="B18" s="26" t="s">
        <v>15</v>
      </c>
      <c r="C18" s="26"/>
      <c r="D18" s="26"/>
      <c r="E18" s="14">
        <v>27254.426</v>
      </c>
      <c r="F18" s="15">
        <v>16699.894</v>
      </c>
      <c r="G18" s="8"/>
      <c r="I18" s="23">
        <f>producatori!$D$6/furnizori!$E$46*furnizori!E18</f>
        <v>10403.615970738469</v>
      </c>
      <c r="J18" s="23">
        <f>producatori!$D$7/furnizori!$F$46*furnizori!F18</f>
        <v>6374.718144056291</v>
      </c>
    </row>
    <row r="19" spans="2:10" ht="15">
      <c r="B19" s="26" t="s">
        <v>16</v>
      </c>
      <c r="C19" s="26"/>
      <c r="D19" s="26"/>
      <c r="E19" s="14">
        <v>2818.085</v>
      </c>
      <c r="F19" s="15">
        <v>1173.846</v>
      </c>
      <c r="G19" s="8"/>
      <c r="I19" s="23">
        <f>producatori!$D$6/furnizori!$E$46*furnizori!E19</f>
        <v>1075.7252459801764</v>
      </c>
      <c r="J19" s="23">
        <f>producatori!$D$7/furnizori!$F$46*furnizori!F19</f>
        <v>448.082927623846</v>
      </c>
    </row>
    <row r="20" spans="2:10" ht="15">
      <c r="B20" s="26" t="s">
        <v>17</v>
      </c>
      <c r="C20" s="26"/>
      <c r="D20" s="26"/>
      <c r="E20" s="14">
        <v>27175.734</v>
      </c>
      <c r="F20" s="15">
        <v>5773.071</v>
      </c>
      <c r="G20" s="8"/>
      <c r="I20" s="23">
        <f>producatori!$D$6/furnizori!$E$46*furnizori!E20</f>
        <v>10373.577497428872</v>
      </c>
      <c r="J20" s="23">
        <f>producatori!$D$7/furnizori!$F$46*furnizori!F20</f>
        <v>2203.7086253736215</v>
      </c>
    </row>
    <row r="21" spans="2:10" ht="15">
      <c r="B21" s="26" t="s">
        <v>18</v>
      </c>
      <c r="C21" s="26"/>
      <c r="D21" s="26"/>
      <c r="E21" s="14">
        <v>14092.491</v>
      </c>
      <c r="F21" s="15">
        <v>20468.784</v>
      </c>
      <c r="G21" s="8"/>
      <c r="I21" s="23">
        <f>producatori!$D$6/furnizori!$E$46*furnizori!E21</f>
        <v>5379.414867702154</v>
      </c>
      <c r="J21" s="23">
        <f>producatori!$D$7/furnizori!$F$46*furnizori!F21</f>
        <v>7813.386644943321</v>
      </c>
    </row>
    <row r="22" spans="2:10" ht="15">
      <c r="B22" s="17" t="s">
        <v>19</v>
      </c>
      <c r="C22" s="17"/>
      <c r="D22" s="17"/>
      <c r="E22" s="14">
        <v>1806243.0359999998</v>
      </c>
      <c r="F22" s="15">
        <v>1038107.9859999999</v>
      </c>
      <c r="G22" s="8"/>
      <c r="I22" s="23">
        <f>producatori!$D$6/furnizori!$E$46*furnizori!E22</f>
        <v>689482.8346913172</v>
      </c>
      <c r="J22" s="23">
        <f>producatori!$D$7/furnizori!$F$46*furnizori!F22</f>
        <v>396268.7316364962</v>
      </c>
    </row>
    <row r="23" spans="2:13" ht="15">
      <c r="B23" s="26" t="s">
        <v>20</v>
      </c>
      <c r="C23" s="26"/>
      <c r="D23" s="26"/>
      <c r="E23" s="14">
        <v>13878.948999999999</v>
      </c>
      <c r="F23" s="15">
        <v>6175.699</v>
      </c>
      <c r="G23" s="8"/>
      <c r="I23" s="23">
        <f>producatori!$D$6/furnizori!$E$46*furnizori!E23</f>
        <v>5297.901172949476</v>
      </c>
      <c r="J23" s="23">
        <f>producatori!$D$7/furnizori!$F$46*furnizori!F23</f>
        <v>2357.40061988</v>
      </c>
      <c r="L23" s="11"/>
      <c r="M23" s="11"/>
    </row>
    <row r="24" spans="2:10" ht="15">
      <c r="B24" s="26" t="s">
        <v>21</v>
      </c>
      <c r="C24" s="26"/>
      <c r="D24" s="26"/>
      <c r="E24" s="14">
        <v>4327.807</v>
      </c>
      <c r="F24" s="15">
        <v>2686.3210000000004</v>
      </c>
      <c r="G24" s="8"/>
      <c r="I24" s="23">
        <f>producatori!$D$6/furnizori!$E$46*furnizori!E24</f>
        <v>1652.0194563434848</v>
      </c>
      <c r="J24" s="23">
        <f>producatori!$D$7/furnizori!$F$46*furnizori!F24</f>
        <v>1025.4280188520622</v>
      </c>
    </row>
    <row r="25" spans="2:10" ht="15">
      <c r="B25" s="26" t="s">
        <v>22</v>
      </c>
      <c r="C25" s="26"/>
      <c r="D25" s="26"/>
      <c r="E25" s="14">
        <v>1015.9899999999999</v>
      </c>
      <c r="F25" s="15">
        <v>329.61400000000003</v>
      </c>
      <c r="G25" s="8"/>
      <c r="I25" s="23">
        <f>producatori!$D$6/furnizori!$E$46*furnizori!E25</f>
        <v>387.825808186552</v>
      </c>
      <c r="J25" s="23">
        <f>producatori!$D$7/furnizori!$F$46*furnizori!F25</f>
        <v>125.82093912302498</v>
      </c>
    </row>
    <row r="26" spans="2:10" ht="15">
      <c r="B26" s="26" t="s">
        <v>23</v>
      </c>
      <c r="C26" s="26"/>
      <c r="D26" s="26"/>
      <c r="E26" s="14">
        <v>1915.629</v>
      </c>
      <c r="F26" s="15">
        <v>41882.622</v>
      </c>
      <c r="G26" s="8"/>
      <c r="I26" s="23">
        <f>producatori!$D$6/furnizori!$E$46*furnizori!E26</f>
        <v>731.2378715445983</v>
      </c>
      <c r="J26" s="23">
        <f>producatori!$D$7/furnizori!$F$46*furnizori!F26</f>
        <v>15987.52126115598</v>
      </c>
    </row>
    <row r="27" spans="2:10" ht="15">
      <c r="B27" s="26" t="s">
        <v>24</v>
      </c>
      <c r="C27" s="26"/>
      <c r="D27" s="26"/>
      <c r="E27" s="14">
        <v>1602.355</v>
      </c>
      <c r="F27" s="15">
        <v>2.876</v>
      </c>
      <c r="G27" s="8"/>
      <c r="I27" s="23">
        <f>producatori!$D$6/furnizori!$E$46*furnizori!E27</f>
        <v>611.6542710821589</v>
      </c>
      <c r="J27" s="23">
        <f>producatori!$D$7/furnizori!$F$46*furnizori!F27</f>
        <v>1.0978326797946076</v>
      </c>
    </row>
    <row r="28" spans="2:10" ht="15">
      <c r="B28" s="26" t="s">
        <v>25</v>
      </c>
      <c r="C28" s="26"/>
      <c r="D28" s="26"/>
      <c r="E28" s="14">
        <v>4871.681</v>
      </c>
      <c r="F28" s="15">
        <v>1200</v>
      </c>
      <c r="G28" s="8"/>
      <c r="I28" s="23">
        <f>producatori!$D$6/furnizori!$E$46*furnizori!E28</f>
        <v>1859.6281666670636</v>
      </c>
      <c r="J28" s="23">
        <f>producatori!$D$7/furnizori!$F$46*furnizori!F28</f>
        <v>458.0664867015053</v>
      </c>
    </row>
    <row r="29" spans="2:10" ht="15">
      <c r="B29" s="26" t="s">
        <v>26</v>
      </c>
      <c r="C29" s="26"/>
      <c r="D29" s="26"/>
      <c r="E29" s="14">
        <v>892.2040000000001</v>
      </c>
      <c r="F29" s="15">
        <v>1822.315</v>
      </c>
      <c r="G29" s="8"/>
      <c r="I29" s="23">
        <f>producatori!$D$6/furnizori!$E$46*furnizori!E29</f>
        <v>340.5739597508583</v>
      </c>
      <c r="J29" s="23">
        <f>producatori!$D$7/furnizori!$F$46*furnizori!F29</f>
        <v>695.6178580945448</v>
      </c>
    </row>
    <row r="30" spans="2:10" ht="15">
      <c r="B30" s="26" t="s">
        <v>27</v>
      </c>
      <c r="C30" s="26"/>
      <c r="D30" s="26"/>
      <c r="E30" s="14">
        <v>1367.693</v>
      </c>
      <c r="F30" s="15">
        <v>788.6890000000001</v>
      </c>
      <c r="G30" s="8"/>
      <c r="I30" s="23">
        <f>producatori!$D$6/furnizori!$E$46*furnizori!E30</f>
        <v>522.078606163535</v>
      </c>
      <c r="J30" s="23">
        <f>producatori!$D$7/furnizori!$F$46*furnizori!F30</f>
        <v>301.05999944176966</v>
      </c>
    </row>
    <row r="31" spans="2:10" ht="15">
      <c r="B31" s="26" t="s">
        <v>28</v>
      </c>
      <c r="C31" s="26"/>
      <c r="D31" s="26"/>
      <c r="E31" s="14">
        <v>1174.019</v>
      </c>
      <c r="F31" s="15">
        <v>528.192</v>
      </c>
      <c r="G31" s="8"/>
      <c r="I31" s="23">
        <f>producatori!$D$6/furnizori!$E$46*furnizori!E31</f>
        <v>448.14896554234554</v>
      </c>
      <c r="J31" s="23">
        <f>producatori!$D$7/furnizori!$F$46*furnizori!F31</f>
        <v>201.62254478653458</v>
      </c>
    </row>
    <row r="32" spans="2:10" ht="15">
      <c r="B32" s="26" t="s">
        <v>29</v>
      </c>
      <c r="C32" s="26"/>
      <c r="D32" s="26"/>
      <c r="E32" s="14">
        <v>12348.972</v>
      </c>
      <c r="F32" s="15">
        <v>9358.303</v>
      </c>
      <c r="G32" s="8"/>
      <c r="I32" s="23">
        <f>producatori!$D$6/furnizori!$E$46*furnizori!E32</f>
        <v>4713.875182012718</v>
      </c>
      <c r="J32" s="23">
        <f>producatori!$D$7/furnizori!$F$46*furnizori!F32</f>
        <v>3572.270813915131</v>
      </c>
    </row>
    <row r="33" spans="2:10" ht="15">
      <c r="B33" s="26" t="s">
        <v>30</v>
      </c>
      <c r="C33" s="26"/>
      <c r="D33" s="26"/>
      <c r="E33" s="14">
        <v>389.567</v>
      </c>
      <c r="F33" s="15">
        <v>183.954</v>
      </c>
      <c r="G33" s="8"/>
      <c r="I33" s="23">
        <f>producatori!$D$6/furnizori!$E$46*furnizori!E33</f>
        <v>148.70632252070445</v>
      </c>
      <c r="J33" s="23">
        <f>producatori!$D$7/furnizori!$F$46*furnizori!F33</f>
        <v>70.21930207890726</v>
      </c>
    </row>
    <row r="34" spans="2:10" ht="15">
      <c r="B34" s="26" t="s">
        <v>31</v>
      </c>
      <c r="C34" s="26"/>
      <c r="D34" s="26"/>
      <c r="E34" s="14">
        <v>13901.556999999999</v>
      </c>
      <c r="F34" s="15">
        <v>5889.901</v>
      </c>
      <c r="G34" s="8"/>
      <c r="I34" s="23">
        <f>producatori!$D$6/furnizori!$E$46*furnizori!E34</f>
        <v>5306.531145558932</v>
      </c>
      <c r="J34" s="23">
        <f>producatori!$D$7/furnizori!$F$46*furnizori!F34</f>
        <v>2248.3052150747358</v>
      </c>
    </row>
    <row r="35" spans="2:10" ht="15">
      <c r="B35" s="26" t="s">
        <v>55</v>
      </c>
      <c r="C35" s="26"/>
      <c r="D35" s="26"/>
      <c r="E35" s="14">
        <v>31377.523</v>
      </c>
      <c r="F35" s="15">
        <v>16024.757000000001</v>
      </c>
      <c r="G35" s="8"/>
      <c r="I35" s="23">
        <f>producatori!$D$6/furnizori!$E$46*furnizori!E35</f>
        <v>11977.4931016714</v>
      </c>
      <c r="J35" s="23">
        <f>producatori!$D$7/furnizori!$F$46*furnizori!F35</f>
        <v>6117.003449362795</v>
      </c>
    </row>
    <row r="36" spans="2:10" ht="15">
      <c r="B36" s="26" t="s">
        <v>32</v>
      </c>
      <c r="C36" s="26"/>
      <c r="D36" s="26"/>
      <c r="E36" s="14">
        <v>562.781</v>
      </c>
      <c r="F36" s="15">
        <v>1617.659</v>
      </c>
      <c r="G36" s="8"/>
      <c r="I36" s="23">
        <f>producatori!$D$6/furnizori!$E$46*furnizori!E36</f>
        <v>214.82592954363324</v>
      </c>
      <c r="J36" s="23">
        <f>producatori!$D$7/furnizori!$F$46*furnizori!F36</f>
        <v>617.4961456758921</v>
      </c>
    </row>
    <row r="37" spans="2:10" ht="15">
      <c r="B37" s="26" t="s">
        <v>33</v>
      </c>
      <c r="C37" s="26"/>
      <c r="D37" s="26"/>
      <c r="E37" s="14">
        <v>5482.692</v>
      </c>
      <c r="F37" s="15">
        <v>468.55199999999996</v>
      </c>
      <c r="G37" s="8"/>
      <c r="I37" s="23">
        <f>producatori!$D$6/furnizori!$E$46*furnizori!E37</f>
        <v>2092.864551755375</v>
      </c>
      <c r="J37" s="23">
        <f>producatori!$D$7/furnizori!$F$46*furnizori!F37</f>
        <v>178.85664039746976</v>
      </c>
    </row>
    <row r="38" spans="2:10" ht="15">
      <c r="B38" s="17" t="s">
        <v>34</v>
      </c>
      <c r="C38" s="17"/>
      <c r="D38" s="17"/>
      <c r="E38" s="14">
        <v>194.822</v>
      </c>
      <c r="F38" s="15">
        <v>143.022</v>
      </c>
      <c r="G38" s="8"/>
      <c r="I38" s="23">
        <f>producatori!$D$6/furnizori!$E$46*furnizori!E38</f>
        <v>74.3678575601339</v>
      </c>
      <c r="J38" s="23">
        <f>producatori!$D$7/furnizori!$F$46*furnizori!F38</f>
        <v>54.59465421751891</v>
      </c>
    </row>
    <row r="39" spans="2:10" ht="15">
      <c r="B39" s="26" t="s">
        <v>35</v>
      </c>
      <c r="C39" s="26"/>
      <c r="D39" s="26"/>
      <c r="E39" s="14">
        <v>3118.221</v>
      </c>
      <c r="F39" s="15">
        <v>2039.599</v>
      </c>
      <c r="G39" s="8"/>
      <c r="I39" s="23">
        <f>producatori!$D$6/furnizori!$E$46*furnizori!E39</f>
        <v>1190.293781857379</v>
      </c>
      <c r="J39" s="23">
        <f>producatori!$D$7/furnizori!$F$46*furnizori!F39</f>
        <v>778.5599568415863</v>
      </c>
    </row>
    <row r="40" spans="2:10" ht="15">
      <c r="B40" s="26" t="s">
        <v>36</v>
      </c>
      <c r="C40" s="26"/>
      <c r="D40" s="26"/>
      <c r="E40" s="14">
        <v>1402.423</v>
      </c>
      <c r="F40" s="15">
        <v>1822.86</v>
      </c>
      <c r="G40" s="8"/>
      <c r="I40" s="23">
        <f>producatori!$D$6/furnizori!$E$46*furnizori!E40</f>
        <v>535.3358137328211</v>
      </c>
      <c r="J40" s="23">
        <f>producatori!$D$7/furnizori!$F$46*furnizori!F40</f>
        <v>695.8258966239216</v>
      </c>
    </row>
    <row r="41" spans="2:10" ht="15">
      <c r="B41" s="17" t="s">
        <v>37</v>
      </c>
      <c r="C41" s="17"/>
      <c r="D41" s="17"/>
      <c r="E41" s="14">
        <v>719.25</v>
      </c>
      <c r="F41" s="15">
        <v>2209.4519999999998</v>
      </c>
      <c r="G41" s="8"/>
      <c r="I41" s="23">
        <f>producatori!$D$6/furnizori!$E$46*furnizori!E41</f>
        <v>274.5536004667148</v>
      </c>
      <c r="J41" s="23">
        <f>producatori!$D$7/furnizori!$F$46*furnizori!F41</f>
        <v>843.3965959796785</v>
      </c>
    </row>
    <row r="42" spans="2:10" ht="15">
      <c r="B42" s="26" t="s">
        <v>38</v>
      </c>
      <c r="C42" s="26"/>
      <c r="D42" s="26"/>
      <c r="E42" s="14">
        <v>1818.24</v>
      </c>
      <c r="F42" s="15">
        <v>2318.093</v>
      </c>
      <c r="G42" s="8"/>
      <c r="I42" s="23">
        <f>producatori!$D$6/furnizori!$E$46*furnizori!E42</f>
        <v>694.062340650121</v>
      </c>
      <c r="J42" s="23">
        <f>producatori!$D$7/furnizori!$F$46*furnizori!F42</f>
        <v>884.8672636311271</v>
      </c>
    </row>
    <row r="43" spans="2:10" ht="15">
      <c r="B43" s="26" t="s">
        <v>39</v>
      </c>
      <c r="C43" s="26"/>
      <c r="D43" s="26"/>
      <c r="E43" s="14">
        <v>7957.709999999999</v>
      </c>
      <c r="F43" s="15">
        <v>10410.847999999998</v>
      </c>
      <c r="G43" s="8"/>
      <c r="I43" s="23">
        <f>producatori!$D$6/furnizori!$E$46*furnizori!E43</f>
        <v>3037.63355157453</v>
      </c>
      <c r="J43" s="23">
        <f>producatori!$D$7/furnizori!$F$46*furnizori!F43</f>
        <v>3974.050472452827</v>
      </c>
    </row>
    <row r="44" spans="2:10" ht="15">
      <c r="B44" s="6" t="s">
        <v>40</v>
      </c>
      <c r="C44" s="6"/>
      <c r="D44" s="6"/>
      <c r="E44" s="14">
        <v>35491.21</v>
      </c>
      <c r="F44" s="15">
        <v>15245.031</v>
      </c>
      <c r="G44" s="8"/>
      <c r="I44" s="23">
        <f>producatori!$D$6/furnizori!$E$46*furnizori!E44</f>
        <v>13547.778227904446</v>
      </c>
      <c r="J44" s="23">
        <f>producatori!$D$7/furnizori!$F$46*furnizori!F44</f>
        <v>5819.364824854614</v>
      </c>
    </row>
    <row r="45" spans="2:10" ht="15">
      <c r="B45" s="9" t="s">
        <v>50</v>
      </c>
      <c r="E45" s="14">
        <v>1737.0349999999999</v>
      </c>
      <c r="F45" s="15">
        <v>749.289</v>
      </c>
      <c r="I45" s="23">
        <f>producatori!$D$6/furnizori!$E$46*furnizori!E45</f>
        <v>663.0645997729578</v>
      </c>
      <c r="J45" s="23">
        <f>producatori!$D$7/furnizori!$F$46*furnizori!F45</f>
        <v>286.02014979507015</v>
      </c>
    </row>
    <row r="46" spans="4:10" ht="15">
      <c r="D46" s="7" t="s">
        <v>44</v>
      </c>
      <c r="E46" s="12">
        <f>SUM(E7:E45)</f>
        <v>3727043.315</v>
      </c>
      <c r="F46" s="12">
        <f>SUM(F7:F45)</f>
        <v>1774341.4690000003</v>
      </c>
      <c r="I46" s="23">
        <f>SUM(I7:I45)</f>
        <v>1422694.6975719852</v>
      </c>
      <c r="J46" s="23">
        <f>SUM(J7:J45)</f>
        <v>677305.3024280147</v>
      </c>
    </row>
    <row r="47" spans="5:6" ht="15">
      <c r="E47" s="5"/>
      <c r="F47" s="5"/>
    </row>
    <row r="48" spans="5:6" ht="15">
      <c r="E48" s="5"/>
      <c r="F48" s="5"/>
    </row>
    <row r="49" ht="15">
      <c r="B49" s="7"/>
    </row>
  </sheetData>
  <sheetProtection/>
  <mergeCells count="33">
    <mergeCell ref="B42:D42"/>
    <mergeCell ref="B43:D43"/>
    <mergeCell ref="E5:F5"/>
    <mergeCell ref="B4:G4"/>
    <mergeCell ref="B34:D34"/>
    <mergeCell ref="B35:D35"/>
    <mergeCell ref="B36:D36"/>
    <mergeCell ref="B37:D37"/>
    <mergeCell ref="B27:D27"/>
    <mergeCell ref="B39:D39"/>
    <mergeCell ref="B40:D40"/>
    <mergeCell ref="B28:D28"/>
    <mergeCell ref="B29:D29"/>
    <mergeCell ref="B30:D30"/>
    <mergeCell ref="B31:D31"/>
    <mergeCell ref="B32:D32"/>
    <mergeCell ref="B33:D33"/>
    <mergeCell ref="B18:D18"/>
    <mergeCell ref="B21:D21"/>
    <mergeCell ref="B23:D23"/>
    <mergeCell ref="B24:D24"/>
    <mergeCell ref="B25:D25"/>
    <mergeCell ref="B26:D26"/>
    <mergeCell ref="B19:D19"/>
    <mergeCell ref="B20:D20"/>
    <mergeCell ref="B15:D15"/>
    <mergeCell ref="B17:D17"/>
    <mergeCell ref="B9:D9"/>
    <mergeCell ref="B10:D10"/>
    <mergeCell ref="B11:D11"/>
    <mergeCell ref="B12:D12"/>
    <mergeCell ref="B13:D13"/>
    <mergeCell ref="B14:D1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H53"/>
  <sheetViews>
    <sheetView tabSelected="1" zoomScalePageLayoutView="0" workbookViewId="0" topLeftCell="A25">
      <selection activeCell="I50" sqref="I50"/>
    </sheetView>
  </sheetViews>
  <sheetFormatPr defaultColWidth="9.140625" defaultRowHeight="15"/>
  <cols>
    <col min="5" max="5" width="12.7109375" style="0" bestFit="1" customWidth="1"/>
    <col min="6" max="6" width="11.140625" style="0" bestFit="1" customWidth="1"/>
  </cols>
  <sheetData>
    <row r="2" spans="1:2" ht="15">
      <c r="A2" s="8"/>
      <c r="B2" s="7" t="s">
        <v>53</v>
      </c>
    </row>
    <row r="3" spans="1:8" ht="66" customHeight="1">
      <c r="A3" s="20"/>
      <c r="B3" s="30" t="s">
        <v>58</v>
      </c>
      <c r="C3" s="30"/>
      <c r="D3" s="30"/>
      <c r="E3" s="30"/>
      <c r="F3" s="30"/>
      <c r="G3" s="30"/>
      <c r="H3" s="30"/>
    </row>
    <row r="4" spans="1:6" ht="15">
      <c r="A4" s="8"/>
      <c r="E4" s="10" t="s">
        <v>42</v>
      </c>
      <c r="F4" s="10" t="s">
        <v>43</v>
      </c>
    </row>
    <row r="5" spans="1:7" ht="15">
      <c r="A5" s="8"/>
      <c r="B5" s="19" t="s">
        <v>5</v>
      </c>
      <c r="C5" s="19"/>
      <c r="D5" s="19"/>
      <c r="E5" s="11"/>
      <c r="F5" s="11"/>
      <c r="G5" s="11"/>
    </row>
    <row r="6" spans="1:7" ht="15">
      <c r="A6" s="8"/>
      <c r="B6" s="19" t="s">
        <v>59</v>
      </c>
      <c r="C6" s="19"/>
      <c r="D6" s="19"/>
      <c r="E6" s="11"/>
      <c r="F6" s="11"/>
      <c r="G6" s="11"/>
    </row>
    <row r="7" spans="1:7" ht="15">
      <c r="A7" s="8"/>
      <c r="B7" s="26" t="s">
        <v>6</v>
      </c>
      <c r="C7" s="26"/>
      <c r="D7" s="26"/>
      <c r="E7" s="11"/>
      <c r="F7" s="11"/>
      <c r="G7" s="11"/>
    </row>
    <row r="8" spans="1:7" ht="15">
      <c r="A8" s="8"/>
      <c r="B8" s="26" t="s">
        <v>7</v>
      </c>
      <c r="C8" s="26"/>
      <c r="D8" s="26"/>
      <c r="E8" s="11"/>
      <c r="F8" s="11"/>
      <c r="G8" s="11"/>
    </row>
    <row r="9" spans="1:7" ht="15">
      <c r="A9" s="8"/>
      <c r="B9" s="26" t="s">
        <v>8</v>
      </c>
      <c r="C9" s="26"/>
      <c r="D9" s="26"/>
      <c r="E9" s="11"/>
      <c r="F9" s="11"/>
      <c r="G9" s="11"/>
    </row>
    <row r="10" spans="1:6" ht="15">
      <c r="A10" s="8"/>
      <c r="B10" s="26" t="s">
        <v>9</v>
      </c>
      <c r="C10" s="26"/>
      <c r="D10" s="26"/>
      <c r="E10" s="11"/>
      <c r="F10" s="11"/>
    </row>
    <row r="11" spans="1:7" ht="15">
      <c r="A11" s="8"/>
      <c r="B11" s="26" t="s">
        <v>10</v>
      </c>
      <c r="C11" s="26"/>
      <c r="D11" s="26"/>
      <c r="E11" s="11">
        <v>4569.29</v>
      </c>
      <c r="F11" s="11">
        <v>5097</v>
      </c>
      <c r="G11" s="11"/>
    </row>
    <row r="12" spans="1:7" ht="15">
      <c r="A12" s="8"/>
      <c r="B12" s="26" t="s">
        <v>11</v>
      </c>
      <c r="C12" s="26"/>
      <c r="D12" s="26"/>
      <c r="E12" s="11">
        <v>460</v>
      </c>
      <c r="F12" s="11"/>
      <c r="G12" s="11"/>
    </row>
    <row r="13" spans="1:7" ht="15">
      <c r="A13" s="8"/>
      <c r="B13" s="26" t="s">
        <v>12</v>
      </c>
      <c r="C13" s="26"/>
      <c r="D13" s="26"/>
      <c r="E13" s="11">
        <v>2000</v>
      </c>
      <c r="F13" s="11">
        <v>2800</v>
      </c>
      <c r="G13" s="11"/>
    </row>
    <row r="14" spans="1:7" ht="15">
      <c r="A14" s="8"/>
      <c r="B14" s="19" t="s">
        <v>13</v>
      </c>
      <c r="C14" s="19"/>
      <c r="D14" s="19"/>
      <c r="E14" s="11">
        <v>749139.539</v>
      </c>
      <c r="F14" s="11">
        <v>70000</v>
      </c>
      <c r="G14" s="11"/>
    </row>
    <row r="15" spans="1:7" ht="15">
      <c r="A15" s="8"/>
      <c r="B15" s="26" t="s">
        <v>14</v>
      </c>
      <c r="C15" s="26"/>
      <c r="D15" s="26"/>
      <c r="E15" s="11"/>
      <c r="F15" s="11"/>
      <c r="G15" s="11"/>
    </row>
    <row r="16" spans="1:7" ht="15">
      <c r="A16" s="8"/>
      <c r="B16" s="26" t="s">
        <v>15</v>
      </c>
      <c r="C16" s="26"/>
      <c r="D16" s="26"/>
      <c r="E16" s="11"/>
      <c r="F16" s="11"/>
      <c r="G16" s="11"/>
    </row>
    <row r="17" spans="1:7" ht="15">
      <c r="A17" s="8"/>
      <c r="B17" s="26" t="s">
        <v>16</v>
      </c>
      <c r="C17" s="26"/>
      <c r="D17" s="26"/>
      <c r="E17" s="11"/>
      <c r="F17" s="11"/>
      <c r="G17" s="11"/>
    </row>
    <row r="18" spans="1:7" ht="15">
      <c r="A18" s="8"/>
      <c r="B18" s="26" t="s">
        <v>17</v>
      </c>
      <c r="C18" s="26"/>
      <c r="D18" s="26"/>
      <c r="E18" s="11"/>
      <c r="F18" s="11"/>
      <c r="G18" s="11"/>
    </row>
    <row r="19" spans="1:7" ht="15">
      <c r="A19" s="8"/>
      <c r="B19" s="26" t="s">
        <v>18</v>
      </c>
      <c r="C19" s="26"/>
      <c r="D19" s="26"/>
      <c r="E19" s="11">
        <v>9800</v>
      </c>
      <c r="F19" s="11">
        <v>5000</v>
      </c>
      <c r="G19" s="11"/>
    </row>
    <row r="20" spans="1:7" ht="15">
      <c r="A20" s="8"/>
      <c r="B20" s="19" t="s">
        <v>19</v>
      </c>
      <c r="C20" s="19"/>
      <c r="D20" s="19"/>
      <c r="E20" s="11">
        <v>925595.161</v>
      </c>
      <c r="F20" s="11">
        <v>238754.545</v>
      </c>
      <c r="G20" s="11"/>
    </row>
    <row r="21" spans="1:7" ht="15">
      <c r="A21" s="8"/>
      <c r="B21" s="26" t="s">
        <v>20</v>
      </c>
      <c r="C21" s="26"/>
      <c r="D21" s="26"/>
      <c r="E21" s="11"/>
      <c r="F21" s="11"/>
      <c r="G21" s="11"/>
    </row>
    <row r="22" spans="1:7" ht="15">
      <c r="A22" s="8"/>
      <c r="B22" s="26" t="s">
        <v>21</v>
      </c>
      <c r="C22" s="26"/>
      <c r="D22" s="26"/>
      <c r="E22" s="11"/>
      <c r="F22" s="11"/>
      <c r="G22" s="11"/>
    </row>
    <row r="23" spans="1:7" ht="15">
      <c r="A23" s="8"/>
      <c r="B23" s="26" t="s">
        <v>22</v>
      </c>
      <c r="C23" s="26"/>
      <c r="D23" s="26"/>
      <c r="E23" s="11"/>
      <c r="F23" s="11"/>
      <c r="G23" s="11"/>
    </row>
    <row r="24" spans="1:7" ht="15">
      <c r="A24" s="8"/>
      <c r="B24" s="26" t="s">
        <v>23</v>
      </c>
      <c r="C24" s="26"/>
      <c r="D24" s="26"/>
      <c r="E24" s="11"/>
      <c r="F24" s="11"/>
      <c r="G24" s="11"/>
    </row>
    <row r="25" spans="1:7" ht="15">
      <c r="A25" s="8"/>
      <c r="B25" s="26" t="s">
        <v>24</v>
      </c>
      <c r="C25" s="26"/>
      <c r="D25" s="26"/>
      <c r="E25" s="11"/>
      <c r="F25" s="11"/>
      <c r="G25" s="11"/>
    </row>
    <row r="26" spans="1:7" ht="15">
      <c r="A26" s="8"/>
      <c r="B26" s="26" t="s">
        <v>25</v>
      </c>
      <c r="C26" s="26"/>
      <c r="D26" s="26"/>
      <c r="E26" s="11"/>
      <c r="F26" s="11"/>
      <c r="G26" s="11"/>
    </row>
    <row r="27" spans="1:7" ht="15">
      <c r="A27" s="8"/>
      <c r="B27" s="26" t="s">
        <v>60</v>
      </c>
      <c r="C27" s="26"/>
      <c r="D27" s="26"/>
      <c r="E27" s="11">
        <v>150</v>
      </c>
      <c r="F27" s="11">
        <v>480</v>
      </c>
      <c r="G27" s="11"/>
    </row>
    <row r="28" spans="1:7" ht="15">
      <c r="A28" s="8"/>
      <c r="B28" s="26" t="s">
        <v>27</v>
      </c>
      <c r="C28" s="26"/>
      <c r="D28" s="26"/>
      <c r="E28" s="11"/>
      <c r="F28" s="11"/>
      <c r="G28" s="11"/>
    </row>
    <row r="29" spans="1:7" ht="15">
      <c r="A29" s="8"/>
      <c r="B29" s="26" t="s">
        <v>28</v>
      </c>
      <c r="C29" s="26"/>
      <c r="D29" s="26"/>
      <c r="E29" s="11">
        <v>250</v>
      </c>
      <c r="F29" s="11">
        <v>170</v>
      </c>
      <c r="G29" s="11"/>
    </row>
    <row r="30" spans="1:7" ht="15">
      <c r="A30" s="8"/>
      <c r="B30" s="26" t="s">
        <v>29</v>
      </c>
      <c r="C30" s="26"/>
      <c r="D30" s="26"/>
      <c r="E30" s="11">
        <v>2300</v>
      </c>
      <c r="F30" s="11">
        <v>2000</v>
      </c>
      <c r="G30" s="11"/>
    </row>
    <row r="31" spans="1:7" ht="15">
      <c r="A31" s="8"/>
      <c r="B31" s="26" t="s">
        <v>30</v>
      </c>
      <c r="C31" s="26"/>
      <c r="D31" s="26"/>
      <c r="E31" s="11"/>
      <c r="F31" s="11"/>
      <c r="G31" s="11"/>
    </row>
    <row r="32" spans="1:7" ht="15">
      <c r="A32" s="8"/>
      <c r="B32" s="26" t="s">
        <v>31</v>
      </c>
      <c r="C32" s="26"/>
      <c r="D32" s="26"/>
      <c r="E32" s="11">
        <v>2350</v>
      </c>
      <c r="F32" s="11">
        <v>1800</v>
      </c>
      <c r="G32" s="11"/>
    </row>
    <row r="33" spans="1:7" ht="15">
      <c r="A33" s="8"/>
      <c r="B33" s="26" t="s">
        <v>55</v>
      </c>
      <c r="C33" s="26"/>
      <c r="D33" s="26"/>
      <c r="E33" s="11"/>
      <c r="F33" s="11"/>
      <c r="G33" s="11"/>
    </row>
    <row r="34" spans="1:7" ht="15">
      <c r="A34" s="8"/>
      <c r="B34" s="26" t="s">
        <v>32</v>
      </c>
      <c r="C34" s="26"/>
      <c r="D34" s="26"/>
      <c r="E34" s="11"/>
      <c r="F34" s="11"/>
      <c r="G34" s="11"/>
    </row>
    <row r="35" spans="1:7" ht="15">
      <c r="A35" s="8"/>
      <c r="B35" s="26" t="s">
        <v>33</v>
      </c>
      <c r="C35" s="26"/>
      <c r="D35" s="26"/>
      <c r="E35" s="11"/>
      <c r="F35" s="11"/>
      <c r="G35" s="11"/>
    </row>
    <row r="36" spans="1:7" ht="15">
      <c r="A36" s="8"/>
      <c r="B36" s="19" t="s">
        <v>34</v>
      </c>
      <c r="C36" s="19"/>
      <c r="D36" s="19"/>
      <c r="E36" s="11">
        <v>36.736</v>
      </c>
      <c r="F36" s="11"/>
      <c r="G36" s="11"/>
    </row>
    <row r="37" spans="1:7" ht="15">
      <c r="A37" s="8"/>
      <c r="B37" s="26" t="s">
        <v>35</v>
      </c>
      <c r="C37" s="26"/>
      <c r="D37" s="26"/>
      <c r="E37" s="11"/>
      <c r="F37" s="11"/>
      <c r="G37" s="11"/>
    </row>
    <row r="38" spans="1:7" ht="15">
      <c r="A38" s="8"/>
      <c r="B38" s="26" t="s">
        <v>36</v>
      </c>
      <c r="C38" s="26"/>
      <c r="D38" s="26"/>
      <c r="E38" s="11"/>
      <c r="F38" s="11"/>
      <c r="G38" s="11"/>
    </row>
    <row r="39" spans="1:7" ht="15">
      <c r="A39" s="8"/>
      <c r="B39" s="19" t="s">
        <v>37</v>
      </c>
      <c r="C39" s="19"/>
      <c r="D39" s="19"/>
      <c r="E39" s="11"/>
      <c r="F39" s="11"/>
      <c r="G39" s="11"/>
    </row>
    <row r="40" spans="1:7" ht="15">
      <c r="A40" s="8"/>
      <c r="B40" s="26" t="s">
        <v>38</v>
      </c>
      <c r="C40" s="26"/>
      <c r="D40" s="26"/>
      <c r="E40" s="11"/>
      <c r="F40" s="11"/>
      <c r="G40" s="11"/>
    </row>
    <row r="41" spans="1:7" ht="15">
      <c r="A41" s="8"/>
      <c r="B41" s="26" t="s">
        <v>39</v>
      </c>
      <c r="C41" s="26"/>
      <c r="D41" s="26"/>
      <c r="E41" s="11"/>
      <c r="F41" s="11"/>
      <c r="G41" s="11"/>
    </row>
    <row r="42" spans="1:7" ht="15">
      <c r="A42" s="8"/>
      <c r="B42" s="6" t="s">
        <v>40</v>
      </c>
      <c r="C42" s="6"/>
      <c r="D42" s="6"/>
      <c r="E42" s="11"/>
      <c r="F42" s="11"/>
      <c r="G42" s="11"/>
    </row>
    <row r="43" spans="2:7" ht="15">
      <c r="B43" s="9" t="s">
        <v>50</v>
      </c>
      <c r="E43" s="11"/>
      <c r="F43" s="11"/>
      <c r="G43" s="11"/>
    </row>
    <row r="44" spans="1:7" ht="15">
      <c r="A44" s="7"/>
      <c r="B44" s="7" t="s">
        <v>61</v>
      </c>
      <c r="C44" s="7"/>
      <c r="D44" s="12"/>
      <c r="E44" s="12"/>
      <c r="F44" s="7"/>
      <c r="G44" s="11"/>
    </row>
    <row r="45" spans="4:7" ht="15">
      <c r="D45" s="24" t="s">
        <v>62</v>
      </c>
      <c r="E45" s="11">
        <v>10164.918</v>
      </c>
      <c r="F45" s="11">
        <v>5949.751</v>
      </c>
      <c r="G45" s="11"/>
    </row>
    <row r="46" spans="4:7" ht="15">
      <c r="D46" s="24" t="s">
        <v>63</v>
      </c>
      <c r="E46" s="11">
        <v>46981.896</v>
      </c>
      <c r="F46" s="11">
        <v>27604.73</v>
      </c>
      <c r="G46" s="11"/>
    </row>
    <row r="47" spans="4:7" ht="15">
      <c r="D47" s="24" t="s">
        <v>64</v>
      </c>
      <c r="E47" s="11">
        <v>3950</v>
      </c>
      <c r="F47" s="11">
        <v>5529</v>
      </c>
      <c r="G47" s="11"/>
    </row>
    <row r="48" spans="4:7" ht="15">
      <c r="D48" s="24" t="s">
        <v>65</v>
      </c>
      <c r="E48" s="11">
        <v>250</v>
      </c>
      <c r="F48" s="11">
        <v>100.00000000000003</v>
      </c>
      <c r="G48" s="11"/>
    </row>
    <row r="49" spans="4:7" ht="15">
      <c r="D49" s="24" t="s">
        <v>66</v>
      </c>
      <c r="E49" s="11">
        <v>2188.537</v>
      </c>
      <c r="F49" s="11">
        <v>2561.463</v>
      </c>
      <c r="G49" s="11"/>
    </row>
    <row r="50" spans="4:7" ht="15">
      <c r="D50" s="24" t="s">
        <v>67</v>
      </c>
      <c r="E50" s="11">
        <v>594.91</v>
      </c>
      <c r="F50" s="11">
        <v>258.05</v>
      </c>
      <c r="G50" s="11"/>
    </row>
    <row r="51" spans="2:6" ht="15">
      <c r="B51" s="7" t="s">
        <v>68</v>
      </c>
      <c r="C51" s="7"/>
      <c r="D51" s="7"/>
      <c r="E51" s="12">
        <f>SUM(E5:E50)</f>
        <v>1760780.987</v>
      </c>
      <c r="F51" s="12">
        <f>SUM(F5:F50)</f>
        <v>368104.539</v>
      </c>
    </row>
    <row r="53" ht="15">
      <c r="G53" s="11"/>
    </row>
  </sheetData>
  <sheetProtection/>
  <mergeCells count="32">
    <mergeCell ref="B3:H3"/>
    <mergeCell ref="B7:D7"/>
    <mergeCell ref="B8:D8"/>
    <mergeCell ref="B9:D9"/>
    <mergeCell ref="B10:D10"/>
    <mergeCell ref="B11:D11"/>
    <mergeCell ref="B12:D12"/>
    <mergeCell ref="B13:D13"/>
    <mergeCell ref="B15:D15"/>
    <mergeCell ref="B16:D16"/>
    <mergeCell ref="B17:D17"/>
    <mergeCell ref="B18:D18"/>
    <mergeCell ref="B19:D19"/>
    <mergeCell ref="B21:D21"/>
    <mergeCell ref="B22:D22"/>
    <mergeCell ref="B23:D23"/>
    <mergeCell ref="B24:D24"/>
    <mergeCell ref="B25:D25"/>
    <mergeCell ref="B26:D26"/>
    <mergeCell ref="B27:D27"/>
    <mergeCell ref="B28:D28"/>
    <mergeCell ref="B29:D29"/>
    <mergeCell ref="B30:D30"/>
    <mergeCell ref="B31:D31"/>
    <mergeCell ref="B40:D40"/>
    <mergeCell ref="B41:D41"/>
    <mergeCell ref="B32:D32"/>
    <mergeCell ref="B33:D33"/>
    <mergeCell ref="B34:D34"/>
    <mergeCell ref="B35:D35"/>
    <mergeCell ref="B37:D37"/>
    <mergeCell ref="B38:D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fasandei</cp:lastModifiedBy>
  <dcterms:created xsi:type="dcterms:W3CDTF">2013-04-30T08:59:04Z</dcterms:created>
  <dcterms:modified xsi:type="dcterms:W3CDTF">2014-12-23T08:27:29Z</dcterms:modified>
  <cp:category/>
  <cp:version/>
  <cp:contentType/>
  <cp:contentStatus/>
</cp:coreProperties>
</file>