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7425" activeTab="1"/>
  </bookViews>
  <sheets>
    <sheet name="producatori" sheetId="1" r:id="rId1"/>
    <sheet name="furnizori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<sst xmlns="http://schemas.openxmlformats.org/spreadsheetml/2006/main" count="130" uniqueCount="61">
  <si>
    <t>MWh</t>
  </si>
  <si>
    <t>Raffles Energy SRL</t>
  </si>
  <si>
    <t>Foraj Sonde Craiova SA</t>
  </si>
  <si>
    <t>OMV Petrom SA</t>
  </si>
  <si>
    <t>SNGN Romgaz SA</t>
  </si>
  <si>
    <t>Amarad Simleul Silvaniei</t>
  </si>
  <si>
    <t>Apopi&amp;Blumen Iasi</t>
  </si>
  <si>
    <t>Berg Sistem Gaz Bucuresti</t>
  </si>
  <si>
    <t>Congaz Constanta</t>
  </si>
  <si>
    <t>Cordun Gaz Cordun</t>
  </si>
  <si>
    <t>Covi Construct Voluntari</t>
  </si>
  <si>
    <t>Cpl Concordia Cluj</t>
  </si>
  <si>
    <t>Design Proiect Iasi</t>
  </si>
  <si>
    <t>Distrigaz Vest Oradea</t>
  </si>
  <si>
    <t>E.ON Energie Romania</t>
  </si>
  <si>
    <t>Euro Seven Industry Bucuresti</t>
  </si>
  <si>
    <t>Gaz Est Vaslui</t>
  </si>
  <si>
    <t>Gaz Nord Est Harlau</t>
  </si>
  <si>
    <t>Gaz Sud Distributie Bucuresti</t>
  </si>
  <si>
    <t>Gazvest Arad</t>
  </si>
  <si>
    <t xml:space="preserve">GDF Suez Energy Romania </t>
  </si>
  <si>
    <t>Grup Dezvoltare Retele Bucuresti</t>
  </si>
  <si>
    <t>Harghita Gaz Odorheiu Secuiesc</t>
  </si>
  <si>
    <t>Instant Construct Company</t>
  </si>
  <si>
    <t>Intergaz Est Zimnicea</t>
  </si>
  <si>
    <t>Macin Gaz</t>
  </si>
  <si>
    <t>Megaconstruct Bucuresti</t>
  </si>
  <si>
    <t>Mehedinti Gaz Drobeta Turnu Severin</t>
  </si>
  <si>
    <t>Mihoc Oil Simionesti</t>
  </si>
  <si>
    <t>MM Data Bucuresti</t>
  </si>
  <si>
    <t>Nord Gaz Radauti</t>
  </si>
  <si>
    <t>Oligopol Brasov</t>
  </si>
  <si>
    <t>Ottogaz Otopeni</t>
  </si>
  <si>
    <t>Petrom Distributie Gaze</t>
  </si>
  <si>
    <t>Prisma Serv Company Iasi</t>
  </si>
  <si>
    <t>Progaz Campina</t>
  </si>
  <si>
    <t>Romgaz</t>
  </si>
  <si>
    <t>Salgaz Salonta</t>
  </si>
  <si>
    <t>Ten Gaz Campulung</t>
  </si>
  <si>
    <t>Tehnologica Radion</t>
  </si>
  <si>
    <t>Timgaz Buzias</t>
  </si>
  <si>
    <t>Tulcea Gaz Tulcea</t>
  </si>
  <si>
    <t>Wirom Gas Bucuresti</t>
  </si>
  <si>
    <r>
      <t xml:space="preserve">Cantitatea din productia interna necesara fiecarui furnizor pentru acoperirea necesarului de </t>
    </r>
    <r>
      <rPr>
        <b/>
        <sz val="11"/>
        <color indexed="8"/>
        <rFont val="Calibri"/>
        <family val="2"/>
      </rPr>
      <t>consum lunar curent</t>
    </r>
    <r>
      <rPr>
        <sz val="11"/>
        <color theme="1"/>
        <rFont val="Calibri"/>
        <family val="2"/>
      </rPr>
      <t xml:space="preserve"> al clientilor din piata reglementata</t>
    </r>
  </si>
  <si>
    <t>CPET</t>
  </si>
  <si>
    <t>NC</t>
  </si>
  <si>
    <t>total</t>
  </si>
  <si>
    <t>Q(cpet)=</t>
  </si>
  <si>
    <t>Q(nc)=</t>
  </si>
  <si>
    <t>Q(CPET)=</t>
  </si>
  <si>
    <t>Q(NC)=</t>
  </si>
  <si>
    <t>Amromco Energy SRL</t>
  </si>
  <si>
    <r>
      <t xml:space="preserve">Cantitatea din productia interna necesara fiecarui furnizor pentru acoperirea necesarului de </t>
    </r>
    <r>
      <rPr>
        <b/>
        <sz val="11"/>
        <color indexed="8"/>
        <rFont val="Calibri"/>
        <family val="2"/>
      </rPr>
      <t>inmagazinare</t>
    </r>
    <r>
      <rPr>
        <sz val="11"/>
        <color theme="1"/>
        <rFont val="Calibri"/>
        <family val="2"/>
      </rPr>
      <t xml:space="preserve"> lunara al clientilor din piata reglementata</t>
    </r>
  </si>
  <si>
    <t>Vega '93</t>
  </si>
  <si>
    <r>
      <t xml:space="preserve">Cantitatea totală lunară de gaze naturale rezultată din activitatea de producţie pe care producătorii au obligaţia să o pună la dispoziţia furnizorilor în scopul asigurării necesarului de consum pentru piaţa reglementată  3.102.660,872 </t>
    </r>
    <r>
      <rPr>
        <b/>
        <sz val="11"/>
        <color indexed="8"/>
        <rFont val="Calibri"/>
        <family val="2"/>
      </rPr>
      <t>MWh</t>
    </r>
    <r>
      <rPr>
        <sz val="11"/>
        <color theme="1"/>
        <rFont val="Calibri"/>
        <family val="2"/>
      </rPr>
      <t>, din care:</t>
    </r>
  </si>
  <si>
    <t>MAI 2013 - Inchidere</t>
  </si>
  <si>
    <t>Ten Gaz</t>
  </si>
  <si>
    <t>Wiee Romania</t>
  </si>
  <si>
    <t>Axpo</t>
  </si>
  <si>
    <t>Arelco</t>
  </si>
  <si>
    <t>Furnizori mandatati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</si>
</sst>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00"/>
    <numFmt numFmtId="165" formatCode="0.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34" fillId="0" borderId="0" xfId="0" applyFont="1" applyAlignment="1">
      <alignment/>
    </xf>
    <xf numFmtId="164" fontId="34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19" fillId="0" borderId="0" xfId="15" applyNumberFormat="1" applyFont="1" applyFill="1" applyBorder="1" applyAlignment="1">
      <alignment horizontal="right" vertical="center"/>
      <protection/>
    </xf>
    <xf numFmtId="165" fontId="19" fillId="0" borderId="0" xfId="15" applyNumberFormat="1" applyFont="1" applyFill="1" applyBorder="1">
      <alignment/>
      <protection/>
    </xf>
    <xf numFmtId="164" fontId="19" fillId="0" borderId="0" xfId="15" applyNumberFormat="1" applyFont="1" applyFill="1" applyBorder="1" applyAlignment="1">
      <alignment horizontal="right"/>
      <protection/>
    </xf>
    <xf numFmtId="165" fontId="19" fillId="0" borderId="0" xfId="15" applyNumberFormat="1" applyFont="1" applyFill="1" applyBorder="1" applyAlignment="1">
      <alignment horizontal="left"/>
      <protection/>
    </xf>
    <xf numFmtId="0" fontId="3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 wrapText="1"/>
    </xf>
    <xf numFmtId="0" fontId="34" fillId="0" borderId="0" xfId="0" applyFont="1" applyFill="1" applyAlignment="1">
      <alignment horizontal="center"/>
    </xf>
    <xf numFmtId="164" fontId="0" fillId="0" borderId="0" xfId="0" applyNumberFormat="1" applyFont="1" applyFill="1" applyAlignment="1">
      <alignment horizontal="right"/>
    </xf>
    <xf numFmtId="164" fontId="0" fillId="0" borderId="0" xfId="0" applyNumberFormat="1" applyFill="1" applyAlignment="1">
      <alignment/>
    </xf>
    <xf numFmtId="164" fontId="34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 wrapText="1"/>
    </xf>
    <xf numFmtId="165" fontId="19" fillId="0" borderId="0" xfId="15" applyNumberFormat="1" applyFont="1" applyFill="1" applyBorder="1" applyAlignment="1">
      <alignment horizontal="left"/>
      <protection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left" wrapText="1"/>
    </xf>
    <xf numFmtId="0" fontId="0" fillId="0" borderId="0" xfId="0" applyFont="1" applyFill="1" applyAlignment="1">
      <alignment horizontal="left" wrapText="1"/>
    </xf>
    <xf numFmtId="0" fontId="0" fillId="0" borderId="0" xfId="0" applyFill="1" applyAlignment="1">
      <alignment horizontal="left" vertical="top" wrapText="1"/>
    </xf>
  </cellXfs>
  <cellStyles count="48">
    <cellStyle name="Normal" xfId="0"/>
    <cellStyle name="=C:\WINNT35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glementat%20mai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ibutii"/>
      <sheetName val="compar cu deschidere-distrib"/>
      <sheetName val="inmagazinat"/>
      <sheetName val="producatori"/>
      <sheetName val="stoc minim 2013"/>
    </sheetNames>
    <sheetDataSet>
      <sheetData sheetId="0">
        <row r="4">
          <cell r="Q4">
            <v>356.037</v>
          </cell>
          <cell r="U4">
            <v>258.565</v>
          </cell>
        </row>
        <row r="5">
          <cell r="Q5">
            <v>91.63199999999999</v>
          </cell>
          <cell r="U5">
            <v>613.1569999999999</v>
          </cell>
        </row>
        <row r="8">
          <cell r="Q8">
            <v>875.079</v>
          </cell>
          <cell r="U8">
            <v>2636.958</v>
          </cell>
        </row>
        <row r="9">
          <cell r="Q9">
            <v>12308.314999999999</v>
          </cell>
          <cell r="U9">
            <v>7262.24</v>
          </cell>
        </row>
        <row r="10">
          <cell r="Q10">
            <v>162.486</v>
          </cell>
          <cell r="U10">
            <v>556.286</v>
          </cell>
        </row>
        <row r="11">
          <cell r="Q11">
            <v>2097.8089999999997</v>
          </cell>
          <cell r="U11">
            <v>380.55600000000004</v>
          </cell>
        </row>
        <row r="12">
          <cell r="Q12">
            <v>3395.095</v>
          </cell>
          <cell r="U12">
            <v>2397.847</v>
          </cell>
        </row>
        <row r="13">
          <cell r="Q13">
            <v>59.991</v>
          </cell>
          <cell r="U13">
            <v>0.369</v>
          </cell>
        </row>
        <row r="14">
          <cell r="Q14">
            <v>1168.578</v>
          </cell>
          <cell r="U14">
            <v>1988.0030000000002</v>
          </cell>
        </row>
        <row r="15">
          <cell r="Q15">
            <v>270578.236</v>
          </cell>
          <cell r="U15">
            <v>169679.07499999998</v>
          </cell>
        </row>
        <row r="16">
          <cell r="Q16">
            <v>356.434</v>
          </cell>
          <cell r="U16">
            <v>241.767</v>
          </cell>
        </row>
        <row r="17">
          <cell r="Q17">
            <v>5188.027999999999</v>
          </cell>
          <cell r="U17">
            <v>3169.183</v>
          </cell>
        </row>
        <row r="18">
          <cell r="Q18">
            <v>491.291</v>
          </cell>
          <cell r="U18">
            <v>117.55900000000001</v>
          </cell>
        </row>
        <row r="19">
          <cell r="Q19">
            <v>2871.575</v>
          </cell>
          <cell r="U19">
            <v>948.226</v>
          </cell>
        </row>
        <row r="20">
          <cell r="Q20">
            <v>2730.275</v>
          </cell>
          <cell r="U20">
            <v>2865.8740000000003</v>
          </cell>
        </row>
        <row r="21">
          <cell r="Q21">
            <v>350543.44800000003</v>
          </cell>
          <cell r="U21">
            <v>218939.12899999996</v>
          </cell>
        </row>
        <row r="22">
          <cell r="Q22">
            <v>1719.603</v>
          </cell>
          <cell r="U22">
            <v>967.517</v>
          </cell>
        </row>
        <row r="23">
          <cell r="Q23">
            <v>1386.212</v>
          </cell>
          <cell r="U23">
            <v>798.7850000000001</v>
          </cell>
        </row>
        <row r="24">
          <cell r="Q24">
            <v>107.93199999999999</v>
          </cell>
          <cell r="U24">
            <v>29.037</v>
          </cell>
        </row>
        <row r="25">
          <cell r="Q25">
            <v>241.76999999999998</v>
          </cell>
          <cell r="U25">
            <v>25108.701</v>
          </cell>
        </row>
        <row r="26">
          <cell r="Q26">
            <v>185.16</v>
          </cell>
          <cell r="U26">
            <v>34.083</v>
          </cell>
        </row>
        <row r="27">
          <cell r="Q27">
            <v>1046.713</v>
          </cell>
          <cell r="U27">
            <v>821.7749999999999</v>
          </cell>
        </row>
        <row r="28">
          <cell r="Q28">
            <v>70.38499999999999</v>
          </cell>
          <cell r="U28">
            <v>103.77000000000001</v>
          </cell>
        </row>
        <row r="29">
          <cell r="Q29">
            <v>149.902</v>
          </cell>
          <cell r="U29">
            <v>142.908</v>
          </cell>
        </row>
        <row r="30">
          <cell r="Q30">
            <v>250.319</v>
          </cell>
          <cell r="U30">
            <v>135.978</v>
          </cell>
        </row>
        <row r="31">
          <cell r="Q31">
            <v>1988.994</v>
          </cell>
          <cell r="U31">
            <v>1413.423</v>
          </cell>
        </row>
        <row r="32">
          <cell r="Q32">
            <v>54.348</v>
          </cell>
          <cell r="U32">
            <v>31.677</v>
          </cell>
        </row>
        <row r="33">
          <cell r="Q33">
            <v>1651.968</v>
          </cell>
          <cell r="U33">
            <v>933.766</v>
          </cell>
        </row>
        <row r="34">
          <cell r="Q34">
            <v>4591.5019999999995</v>
          </cell>
          <cell r="U34">
            <v>6161.952</v>
          </cell>
        </row>
        <row r="35">
          <cell r="Q35">
            <v>109.707</v>
          </cell>
          <cell r="U35">
            <v>741.952</v>
          </cell>
        </row>
        <row r="36">
          <cell r="Q36">
            <v>731.5509999999999</v>
          </cell>
          <cell r="U36">
            <v>110.08599999999998</v>
          </cell>
        </row>
        <row r="37">
          <cell r="Q37">
            <v>136.325</v>
          </cell>
          <cell r="U37">
            <v>184.66600000000005</v>
          </cell>
        </row>
        <row r="38">
          <cell r="Q38">
            <v>676.023</v>
          </cell>
          <cell r="U38">
            <v>860.0910000000001</v>
          </cell>
        </row>
        <row r="39">
          <cell r="Q39">
            <v>164.977</v>
          </cell>
          <cell r="U39">
            <v>327.08799999999997</v>
          </cell>
        </row>
        <row r="40">
          <cell r="Q40">
            <v>353.94</v>
          </cell>
          <cell r="U40">
            <v>569.613</v>
          </cell>
        </row>
        <row r="41">
          <cell r="Q41">
            <v>894.625</v>
          </cell>
          <cell r="U41">
            <v>961.8529999999998</v>
          </cell>
        </row>
        <row r="42">
          <cell r="Q42">
            <v>99.428</v>
          </cell>
          <cell r="U42">
            <v>142.784</v>
          </cell>
        </row>
        <row r="43">
          <cell r="Q43">
            <v>5453.155</v>
          </cell>
          <cell r="U43">
            <v>3368.47</v>
          </cell>
        </row>
        <row r="44">
          <cell r="Q44">
            <v>5.163</v>
          </cell>
          <cell r="U44">
            <v>9.547</v>
          </cell>
        </row>
        <row r="45">
          <cell r="Q45">
            <v>24.687</v>
          </cell>
          <cell r="U45">
            <v>3.7560000000000002</v>
          </cell>
        </row>
      </sheetData>
      <sheetData sheetId="2">
        <row r="4">
          <cell r="D4">
            <v>741788.874</v>
          </cell>
          <cell r="E4">
            <v>229912.311</v>
          </cell>
        </row>
        <row r="5">
          <cell r="D5">
            <v>597510.717</v>
          </cell>
          <cell r="E5">
            <v>249330.724</v>
          </cell>
        </row>
        <row r="6">
          <cell r="D6">
            <v>274.538</v>
          </cell>
          <cell r="E6">
            <v>250.679</v>
          </cell>
        </row>
        <row r="7">
          <cell r="D7">
            <v>3500</v>
          </cell>
          <cell r="E7">
            <v>2000</v>
          </cell>
        </row>
        <row r="8">
          <cell r="D8">
            <v>300</v>
          </cell>
        </row>
        <row r="9">
          <cell r="D9">
            <v>4000</v>
          </cell>
          <cell r="E9">
            <v>8200</v>
          </cell>
        </row>
        <row r="10">
          <cell r="D10">
            <v>7921.8</v>
          </cell>
          <cell r="E10">
            <v>11078.2</v>
          </cell>
        </row>
        <row r="12">
          <cell r="D12">
            <v>11878.049</v>
          </cell>
          <cell r="E12">
            <v>3144.654</v>
          </cell>
        </row>
        <row r="13">
          <cell r="D13">
            <v>8500</v>
          </cell>
          <cell r="E13">
            <v>5500</v>
          </cell>
        </row>
        <row r="14">
          <cell r="D14">
            <v>24000</v>
          </cell>
          <cell r="E14">
            <v>16500</v>
          </cell>
        </row>
        <row r="16">
          <cell r="D16">
            <v>8903.018</v>
          </cell>
          <cell r="E16">
            <v>6830.538</v>
          </cell>
        </row>
        <row r="17">
          <cell r="D17">
            <v>3350</v>
          </cell>
          <cell r="E17">
            <v>26600</v>
          </cell>
        </row>
      </sheetData>
      <sheetData sheetId="3">
        <row r="3">
          <cell r="H3">
            <v>1081492.6666911657</v>
          </cell>
          <cell r="I3">
            <v>526092.2049411222</v>
          </cell>
        </row>
        <row r="4">
          <cell r="H4">
            <v>950308.3625220151</v>
          </cell>
          <cell r="I4">
            <v>462277.58838420437</v>
          </cell>
        </row>
        <row r="5">
          <cell r="H5">
            <v>50547.30687035829</v>
          </cell>
          <cell r="I5">
            <v>24588.741971429547</v>
          </cell>
        </row>
        <row r="6">
          <cell r="H6">
            <v>2892.933656670572</v>
          </cell>
          <cell r="I6">
            <v>1407.2678373701976</v>
          </cell>
        </row>
        <row r="7">
          <cell r="H7">
            <v>2054.4242597905145</v>
          </cell>
          <cell r="I7">
            <v>999.3748658735619</v>
          </cell>
        </row>
        <row r="12">
          <cell r="F12">
            <v>2087295.6940000001</v>
          </cell>
        </row>
        <row r="13">
          <cell r="F13">
            <v>1015365.1779999998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23"/>
  <sheetViews>
    <sheetView zoomScalePageLayoutView="0" workbookViewId="0" topLeftCell="A1">
      <selection activeCell="B3" sqref="B3"/>
    </sheetView>
  </sheetViews>
  <sheetFormatPr defaultColWidth="9.140625" defaultRowHeight="15"/>
  <cols>
    <col min="3" max="3" width="14.00390625" style="0" customWidth="1"/>
    <col min="4" max="4" width="12.7109375" style="0" bestFit="1" customWidth="1"/>
    <col min="7" max="7" width="11.57421875" style="0" customWidth="1"/>
    <col min="8" max="8" width="14.00390625" style="0" customWidth="1"/>
    <col min="11" max="12" width="12.7109375" style="0" bestFit="1" customWidth="1"/>
    <col min="17" max="17" width="12.7109375" style="0" bestFit="1" customWidth="1"/>
  </cols>
  <sheetData>
    <row r="2" ht="15">
      <c r="B2" s="2" t="s">
        <v>55</v>
      </c>
    </row>
    <row r="3" ht="15">
      <c r="C3" s="1"/>
    </row>
    <row r="4" spans="2:10" ht="45.75" customHeight="1">
      <c r="B4" s="18" t="s">
        <v>54</v>
      </c>
      <c r="C4" s="18"/>
      <c r="D4" s="18"/>
      <c r="E4" s="18"/>
      <c r="F4" s="18"/>
      <c r="G4" s="18"/>
      <c r="H4" s="18"/>
      <c r="I4" s="18"/>
      <c r="J4" s="18"/>
    </row>
    <row r="5" spans="3:5" ht="15">
      <c r="C5" t="s">
        <v>49</v>
      </c>
      <c r="D5" s="1">
        <f>'[1]producatori'!$F$12</f>
        <v>2087295.6940000001</v>
      </c>
      <c r="E5" t="s">
        <v>0</v>
      </c>
    </row>
    <row r="6" spans="3:5" ht="15">
      <c r="C6" t="s">
        <v>50</v>
      </c>
      <c r="D6" s="1">
        <f>'[1]producatori'!$F$13</f>
        <v>1015365.1779999998</v>
      </c>
      <c r="E6" t="s">
        <v>0</v>
      </c>
    </row>
    <row r="8" spans="2:17" ht="15">
      <c r="B8" t="s">
        <v>4</v>
      </c>
      <c r="D8" s="3">
        <f>H8+H9</f>
        <v>1607584.8716322877</v>
      </c>
      <c r="E8" t="s">
        <v>0</v>
      </c>
      <c r="G8" t="s">
        <v>47</v>
      </c>
      <c r="H8" s="1">
        <f>'[1]producatori'!$H$3</f>
        <v>1081492.6666911657</v>
      </c>
      <c r="I8" t="s">
        <v>0</v>
      </c>
      <c r="L8" s="1"/>
      <c r="Q8" s="1"/>
    </row>
    <row r="9" spans="4:17" ht="15">
      <c r="D9" s="3"/>
      <c r="G9" t="s">
        <v>48</v>
      </c>
      <c r="H9" s="1">
        <f>'[1]producatori'!$I$3</f>
        <v>526092.2049411222</v>
      </c>
      <c r="I9" t="s">
        <v>0</v>
      </c>
      <c r="L9" s="1"/>
      <c r="Q9" s="1"/>
    </row>
    <row r="10" spans="4:17" ht="15">
      <c r="D10" s="3"/>
      <c r="H10" s="1"/>
      <c r="L10" s="1"/>
      <c r="Q10" s="1"/>
    </row>
    <row r="11" spans="2:17" ht="15">
      <c r="B11" t="s">
        <v>3</v>
      </c>
      <c r="D11" s="3">
        <f>H11+H12</f>
        <v>1412585.9509062194</v>
      </c>
      <c r="E11" t="s">
        <v>0</v>
      </c>
      <c r="G11" t="s">
        <v>47</v>
      </c>
      <c r="H11" s="1">
        <f>'[1]producatori'!$H$4</f>
        <v>950308.3625220151</v>
      </c>
      <c r="I11" t="s">
        <v>0</v>
      </c>
      <c r="L11" s="1"/>
      <c r="Q11" s="1"/>
    </row>
    <row r="12" spans="4:17" ht="15">
      <c r="D12" s="3"/>
      <c r="G12" t="s">
        <v>48</v>
      </c>
      <c r="H12" s="1">
        <f>'[1]producatori'!$I$4</f>
        <v>462277.58838420437</v>
      </c>
      <c r="I12" t="s">
        <v>0</v>
      </c>
      <c r="L12" s="1"/>
      <c r="Q12" s="1"/>
    </row>
    <row r="13" spans="4:17" ht="15">
      <c r="D13" s="3"/>
      <c r="H13" s="1"/>
      <c r="L13" s="1"/>
      <c r="Q13" s="1"/>
    </row>
    <row r="14" spans="2:17" ht="15">
      <c r="B14" t="s">
        <v>51</v>
      </c>
      <c r="D14" s="3">
        <f>H14+H15</f>
        <v>75136.04884178784</v>
      </c>
      <c r="E14" t="s">
        <v>0</v>
      </c>
      <c r="G14" t="s">
        <v>47</v>
      </c>
      <c r="H14" s="1">
        <f>'[1]producatori'!$H$5</f>
        <v>50547.30687035829</v>
      </c>
      <c r="I14" t="s">
        <v>0</v>
      </c>
      <c r="L14" s="1"/>
      <c r="Q14" s="1"/>
    </row>
    <row r="15" spans="4:17" ht="15">
      <c r="D15" s="3"/>
      <c r="G15" t="s">
        <v>48</v>
      </c>
      <c r="H15" s="1">
        <f>'[1]producatori'!$I$5</f>
        <v>24588.741971429547</v>
      </c>
      <c r="I15" t="s">
        <v>0</v>
      </c>
      <c r="L15" s="1"/>
      <c r="Q15" s="4"/>
    </row>
    <row r="16" spans="4:17" ht="15">
      <c r="D16" s="3"/>
      <c r="H16" s="1"/>
      <c r="L16" s="1"/>
      <c r="Q16" s="1"/>
    </row>
    <row r="17" spans="2:17" ht="15">
      <c r="B17" t="s">
        <v>2</v>
      </c>
      <c r="D17" s="3">
        <f>H17+H18</f>
        <v>3053.799125664076</v>
      </c>
      <c r="E17" t="s">
        <v>0</v>
      </c>
      <c r="G17" t="s">
        <v>47</v>
      </c>
      <c r="H17" s="1">
        <f>'[1]producatori'!$H$7</f>
        <v>2054.4242597905145</v>
      </c>
      <c r="I17" t="s">
        <v>0</v>
      </c>
      <c r="L17" s="1"/>
      <c r="Q17" s="1"/>
    </row>
    <row r="18" spans="4:17" ht="15">
      <c r="D18" s="3"/>
      <c r="G18" t="s">
        <v>48</v>
      </c>
      <c r="H18" s="1">
        <f>'[1]producatori'!$I$7</f>
        <v>999.3748658735619</v>
      </c>
      <c r="I18" t="s">
        <v>0</v>
      </c>
      <c r="L18" s="1"/>
      <c r="Q18" s="1"/>
    </row>
    <row r="19" spans="4:17" ht="15">
      <c r="D19" s="3"/>
      <c r="H19" s="1"/>
      <c r="L19" s="1"/>
      <c r="Q19" s="1"/>
    </row>
    <row r="20" spans="2:17" ht="15">
      <c r="B20" t="s">
        <v>1</v>
      </c>
      <c r="D20" s="3">
        <f>H20+H21</f>
        <v>4300.20149404077</v>
      </c>
      <c r="E20" t="s">
        <v>0</v>
      </c>
      <c r="G20" t="s">
        <v>47</v>
      </c>
      <c r="H20" s="1">
        <f>'[1]producatori'!$H$6</f>
        <v>2892.933656670572</v>
      </c>
      <c r="I20" t="s">
        <v>0</v>
      </c>
      <c r="L20" s="1"/>
      <c r="Q20" s="1"/>
    </row>
    <row r="21" spans="7:17" ht="15">
      <c r="G21" t="s">
        <v>48</v>
      </c>
      <c r="H21" s="1">
        <f>'[1]producatori'!$I$6</f>
        <v>1407.2678373701976</v>
      </c>
      <c r="I21" t="s">
        <v>0</v>
      </c>
      <c r="L21" s="1"/>
      <c r="Q21" s="1"/>
    </row>
    <row r="22" ht="15">
      <c r="H22" s="1"/>
    </row>
    <row r="23" ht="15">
      <c r="D23" s="1"/>
    </row>
  </sheetData>
  <sheetProtection/>
  <mergeCells count="1">
    <mergeCell ref="B4:J4"/>
  </mergeCells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O51"/>
  <sheetViews>
    <sheetView tabSelected="1" zoomScalePageLayoutView="0" workbookViewId="0" topLeftCell="A1">
      <selection activeCell="M10" sqref="M10"/>
    </sheetView>
  </sheetViews>
  <sheetFormatPr defaultColWidth="9.140625" defaultRowHeight="15"/>
  <cols>
    <col min="1" max="1" width="4.57421875" style="11" customWidth="1"/>
    <col min="2" max="3" width="9.140625" style="11" customWidth="1"/>
    <col min="4" max="4" width="14.28125" style="11" customWidth="1"/>
    <col min="5" max="5" width="13.421875" style="11" customWidth="1"/>
    <col min="6" max="6" width="14.28125" style="11" customWidth="1"/>
    <col min="7" max="7" width="6.7109375" style="11" customWidth="1"/>
    <col min="8" max="8" width="9.140625" style="11" customWidth="1"/>
    <col min="9" max="9" width="12.28125" style="11" customWidth="1"/>
    <col min="10" max="10" width="9.8515625" style="11" customWidth="1"/>
    <col min="11" max="11" width="12.57421875" style="11" customWidth="1"/>
    <col min="12" max="12" width="11.00390625" style="11" customWidth="1"/>
    <col min="13" max="16384" width="9.140625" style="11" customWidth="1"/>
  </cols>
  <sheetData>
    <row r="2" spans="2:7" ht="15">
      <c r="B2" s="9" t="s">
        <v>55</v>
      </c>
      <c r="C2" s="10"/>
      <c r="D2" s="10"/>
      <c r="E2" s="10"/>
      <c r="F2" s="10"/>
      <c r="G2" s="10"/>
    </row>
    <row r="3" spans="2:7" ht="15">
      <c r="B3" s="9"/>
      <c r="C3" s="10"/>
      <c r="D3" s="10"/>
      <c r="E3" s="10"/>
      <c r="F3" s="10"/>
      <c r="G3" s="10"/>
    </row>
    <row r="4" spans="2:15" ht="44.25" customHeight="1">
      <c r="B4" s="21" t="s">
        <v>43</v>
      </c>
      <c r="C4" s="22"/>
      <c r="D4" s="22"/>
      <c r="E4" s="22"/>
      <c r="F4" s="22"/>
      <c r="G4" s="22"/>
      <c r="H4" s="23" t="s">
        <v>52</v>
      </c>
      <c r="I4" s="23"/>
      <c r="J4" s="23"/>
      <c r="K4" s="23"/>
      <c r="L4" s="23"/>
      <c r="M4" s="23"/>
      <c r="N4" s="23"/>
      <c r="O4" s="12"/>
    </row>
    <row r="5" spans="2:12" ht="15">
      <c r="B5" s="10"/>
      <c r="C5" s="10"/>
      <c r="D5" s="10"/>
      <c r="E5" s="20" t="s">
        <v>0</v>
      </c>
      <c r="F5" s="20"/>
      <c r="G5" s="10"/>
      <c r="I5" s="20"/>
      <c r="J5" s="20"/>
      <c r="K5" s="20" t="s">
        <v>0</v>
      </c>
      <c r="L5" s="20"/>
    </row>
    <row r="6" spans="2:13" ht="15">
      <c r="B6" s="10"/>
      <c r="C6" s="10"/>
      <c r="D6" s="10"/>
      <c r="E6" s="13" t="s">
        <v>44</v>
      </c>
      <c r="F6" s="13" t="s">
        <v>45</v>
      </c>
      <c r="G6" s="10"/>
      <c r="I6" s="13"/>
      <c r="J6" s="13"/>
      <c r="K6" s="13" t="s">
        <v>44</v>
      </c>
      <c r="L6" s="13" t="s">
        <v>45</v>
      </c>
      <c r="M6" s="9"/>
    </row>
    <row r="7" spans="2:14" ht="15">
      <c r="B7" s="8" t="s">
        <v>5</v>
      </c>
      <c r="C7" s="8"/>
      <c r="D7" s="8"/>
      <c r="E7" s="7">
        <f>'[1]distributii'!$Q$4</f>
        <v>356.037</v>
      </c>
      <c r="F7" s="14">
        <f>'[1]distributii'!$U$4</f>
        <v>258.565</v>
      </c>
      <c r="G7" s="10"/>
      <c r="H7" s="8" t="s">
        <v>5</v>
      </c>
      <c r="I7" s="8"/>
      <c r="J7" s="8"/>
      <c r="K7" s="15"/>
      <c r="L7" s="15"/>
      <c r="M7" s="17"/>
      <c r="N7" s="17"/>
    </row>
    <row r="8" spans="2:14" ht="15">
      <c r="B8" s="8" t="s">
        <v>6</v>
      </c>
      <c r="C8" s="8"/>
      <c r="D8" s="8"/>
      <c r="E8" s="5">
        <f>'[1]distributii'!$Q$5</f>
        <v>91.63199999999999</v>
      </c>
      <c r="F8" s="14">
        <f>'[1]distributii'!$U$5</f>
        <v>613.1569999999999</v>
      </c>
      <c r="G8" s="10"/>
      <c r="H8" s="8" t="s">
        <v>6</v>
      </c>
      <c r="I8" s="8"/>
      <c r="J8" s="8"/>
      <c r="K8" s="15"/>
      <c r="L8" s="15"/>
      <c r="M8" s="17"/>
      <c r="N8" s="17"/>
    </row>
    <row r="9" spans="2:12" ht="15">
      <c r="B9" s="19" t="s">
        <v>7</v>
      </c>
      <c r="C9" s="19"/>
      <c r="D9" s="19"/>
      <c r="E9" s="5">
        <f>'[1]distributii'!Q8</f>
        <v>875.079</v>
      </c>
      <c r="F9" s="5">
        <f>'[1]distributii'!U8</f>
        <v>2636.958</v>
      </c>
      <c r="G9" s="10"/>
      <c r="H9" s="19" t="s">
        <v>7</v>
      </c>
      <c r="I9" s="19"/>
      <c r="J9" s="19"/>
      <c r="K9" s="15"/>
      <c r="L9" s="15"/>
    </row>
    <row r="10" spans="2:12" ht="15">
      <c r="B10" s="19" t="s">
        <v>8</v>
      </c>
      <c r="C10" s="19"/>
      <c r="D10" s="19"/>
      <c r="E10" s="5">
        <f>'[1]distributii'!Q9</f>
        <v>12308.314999999999</v>
      </c>
      <c r="F10" s="5">
        <f>'[1]distributii'!U9</f>
        <v>7262.24</v>
      </c>
      <c r="G10" s="10"/>
      <c r="H10" s="19" t="s">
        <v>8</v>
      </c>
      <c r="I10" s="19"/>
      <c r="J10" s="19"/>
      <c r="K10" s="15"/>
      <c r="L10" s="15"/>
    </row>
    <row r="11" spans="2:14" ht="15">
      <c r="B11" s="19" t="s">
        <v>9</v>
      </c>
      <c r="C11" s="19"/>
      <c r="D11" s="19"/>
      <c r="E11" s="5">
        <f>'[1]distributii'!Q10</f>
        <v>162.486</v>
      </c>
      <c r="F11" s="5">
        <f>'[1]distributii'!U10</f>
        <v>556.286</v>
      </c>
      <c r="G11" s="10"/>
      <c r="H11" s="19" t="s">
        <v>9</v>
      </c>
      <c r="I11" s="19"/>
      <c r="J11" s="19"/>
      <c r="K11" s="15"/>
      <c r="L11" s="15"/>
      <c r="M11" s="17"/>
      <c r="N11" s="17"/>
    </row>
    <row r="12" spans="2:12" ht="15">
      <c r="B12" s="19" t="s">
        <v>10</v>
      </c>
      <c r="C12" s="19"/>
      <c r="D12" s="19"/>
      <c r="E12" s="5">
        <f>'[1]distributii'!Q11</f>
        <v>2097.8089999999997</v>
      </c>
      <c r="F12" s="5">
        <f>'[1]distributii'!U11</f>
        <v>380.55600000000004</v>
      </c>
      <c r="G12" s="10"/>
      <c r="H12" s="19" t="s">
        <v>10</v>
      </c>
      <c r="I12" s="19"/>
      <c r="J12" s="19"/>
      <c r="K12" s="15"/>
      <c r="L12" s="15"/>
    </row>
    <row r="13" spans="2:12" ht="15">
      <c r="B13" s="19" t="s">
        <v>11</v>
      </c>
      <c r="C13" s="19"/>
      <c r="D13" s="19"/>
      <c r="E13" s="5">
        <f>'[1]distributii'!Q12</f>
        <v>3395.095</v>
      </c>
      <c r="F13" s="5">
        <f>'[1]distributii'!U12</f>
        <v>2397.847</v>
      </c>
      <c r="G13" s="10"/>
      <c r="H13" s="19" t="s">
        <v>11</v>
      </c>
      <c r="I13" s="19"/>
      <c r="J13" s="19"/>
      <c r="K13" s="15">
        <f>'[1]inmagazinat'!$D$16</f>
        <v>8903.018</v>
      </c>
      <c r="L13" s="15">
        <f>'[1]inmagazinat'!$E$16</f>
        <v>6830.538</v>
      </c>
    </row>
    <row r="14" spans="2:12" ht="15">
      <c r="B14" s="19" t="s">
        <v>12</v>
      </c>
      <c r="C14" s="19"/>
      <c r="D14" s="19"/>
      <c r="E14" s="5">
        <f>'[1]distributii'!Q13</f>
        <v>59.991</v>
      </c>
      <c r="F14" s="5">
        <f>'[1]distributii'!U13</f>
        <v>0.369</v>
      </c>
      <c r="G14" s="10"/>
      <c r="H14" s="19" t="s">
        <v>12</v>
      </c>
      <c r="I14" s="19"/>
      <c r="J14" s="19"/>
      <c r="K14" s="15"/>
      <c r="L14" s="15"/>
    </row>
    <row r="15" spans="2:12" ht="15">
      <c r="B15" s="19" t="s">
        <v>13</v>
      </c>
      <c r="C15" s="19"/>
      <c r="D15" s="19"/>
      <c r="E15" s="5">
        <f>'[1]distributii'!Q14</f>
        <v>1168.578</v>
      </c>
      <c r="F15" s="5">
        <f>'[1]distributii'!U14</f>
        <v>1988.0030000000002</v>
      </c>
      <c r="G15" s="10"/>
      <c r="H15" s="19" t="s">
        <v>13</v>
      </c>
      <c r="I15" s="19"/>
      <c r="J15" s="19"/>
      <c r="K15" s="15"/>
      <c r="L15" s="15"/>
    </row>
    <row r="16" spans="2:12" ht="15">
      <c r="B16" s="8" t="s">
        <v>14</v>
      </c>
      <c r="C16" s="8"/>
      <c r="D16" s="8"/>
      <c r="E16" s="5">
        <f>'[1]distributii'!Q15</f>
        <v>270578.236</v>
      </c>
      <c r="F16" s="5">
        <f>'[1]distributii'!U15</f>
        <v>169679.07499999998</v>
      </c>
      <c r="G16" s="10"/>
      <c r="H16" s="8" t="s">
        <v>14</v>
      </c>
      <c r="I16" s="8"/>
      <c r="J16" s="8"/>
      <c r="K16" s="15">
        <f>'[1]inmagazinat'!$D$5</f>
        <v>597510.717</v>
      </c>
      <c r="L16" s="15">
        <f>'[1]inmagazinat'!$E$5</f>
        <v>249330.724</v>
      </c>
    </row>
    <row r="17" spans="2:14" ht="15">
      <c r="B17" s="19" t="s">
        <v>15</v>
      </c>
      <c r="C17" s="19"/>
      <c r="D17" s="19"/>
      <c r="E17" s="5">
        <f>'[1]distributii'!Q16</f>
        <v>356.434</v>
      </c>
      <c r="F17" s="5">
        <f>'[1]distributii'!U16</f>
        <v>241.767</v>
      </c>
      <c r="G17" s="10"/>
      <c r="H17" s="19" t="s">
        <v>15</v>
      </c>
      <c r="I17" s="19"/>
      <c r="J17" s="19"/>
      <c r="K17" s="15"/>
      <c r="L17" s="15"/>
      <c r="M17" s="17"/>
      <c r="N17" s="17"/>
    </row>
    <row r="18" spans="2:12" ht="15">
      <c r="B18" s="19" t="s">
        <v>16</v>
      </c>
      <c r="C18" s="19"/>
      <c r="D18" s="19"/>
      <c r="E18" s="5">
        <f>'[1]distributii'!Q17</f>
        <v>5188.027999999999</v>
      </c>
      <c r="F18" s="5">
        <f>'[1]distributii'!U17</f>
        <v>3169.183</v>
      </c>
      <c r="G18" s="10"/>
      <c r="H18" s="19" t="s">
        <v>16</v>
      </c>
      <c r="I18" s="19"/>
      <c r="J18" s="19"/>
      <c r="K18" s="15"/>
      <c r="L18" s="15"/>
    </row>
    <row r="19" spans="2:12" ht="15">
      <c r="B19" s="19" t="s">
        <v>17</v>
      </c>
      <c r="C19" s="19"/>
      <c r="D19" s="19"/>
      <c r="E19" s="5">
        <f>'[1]distributii'!Q18</f>
        <v>491.291</v>
      </c>
      <c r="F19" s="5">
        <f>'[1]distributii'!U18</f>
        <v>117.55900000000001</v>
      </c>
      <c r="G19" s="10"/>
      <c r="H19" s="19" t="s">
        <v>17</v>
      </c>
      <c r="I19" s="19"/>
      <c r="J19" s="19"/>
      <c r="K19" s="15"/>
      <c r="L19" s="15"/>
    </row>
    <row r="20" spans="2:14" ht="15">
      <c r="B20" s="19" t="s">
        <v>18</v>
      </c>
      <c r="C20" s="19"/>
      <c r="D20" s="19"/>
      <c r="E20" s="5">
        <f>'[1]distributii'!Q19</f>
        <v>2871.575</v>
      </c>
      <c r="F20" s="5">
        <f>'[1]distributii'!U19</f>
        <v>948.226</v>
      </c>
      <c r="G20" s="10"/>
      <c r="H20" s="19" t="s">
        <v>18</v>
      </c>
      <c r="I20" s="19"/>
      <c r="J20" s="19"/>
      <c r="K20" s="15"/>
      <c r="L20" s="15"/>
      <c r="M20" s="17"/>
      <c r="N20" s="17"/>
    </row>
    <row r="21" spans="2:12" ht="15">
      <c r="B21" s="19" t="s">
        <v>19</v>
      </c>
      <c r="C21" s="19"/>
      <c r="D21" s="19"/>
      <c r="E21" s="5">
        <f>'[1]distributii'!Q20</f>
        <v>2730.275</v>
      </c>
      <c r="F21" s="5">
        <f>'[1]distributii'!U20</f>
        <v>2865.8740000000003</v>
      </c>
      <c r="G21" s="10"/>
      <c r="H21" s="19" t="s">
        <v>19</v>
      </c>
      <c r="I21" s="19"/>
      <c r="J21" s="19"/>
      <c r="K21" s="15">
        <f>'[1]inmagazinat'!$D$10</f>
        <v>7921.8</v>
      </c>
      <c r="L21" s="15">
        <f>'[1]inmagazinat'!$E$10</f>
        <v>11078.2</v>
      </c>
    </row>
    <row r="22" spans="2:12" ht="15">
      <c r="B22" s="8" t="s">
        <v>20</v>
      </c>
      <c r="C22" s="8"/>
      <c r="D22" s="8"/>
      <c r="E22" s="5">
        <f>'[1]distributii'!Q21</f>
        <v>350543.44800000003</v>
      </c>
      <c r="F22" s="5">
        <f>'[1]distributii'!U21</f>
        <v>218939.12899999996</v>
      </c>
      <c r="G22" s="10"/>
      <c r="H22" s="8" t="s">
        <v>20</v>
      </c>
      <c r="I22" s="8"/>
      <c r="J22" s="8"/>
      <c r="K22" s="15">
        <f>'[1]inmagazinat'!$D$4</f>
        <v>741788.874</v>
      </c>
      <c r="L22" s="15">
        <f>'[1]inmagazinat'!$E$4</f>
        <v>229912.311</v>
      </c>
    </row>
    <row r="23" spans="2:14" ht="15">
      <c r="B23" s="19" t="s">
        <v>21</v>
      </c>
      <c r="C23" s="19"/>
      <c r="D23" s="19"/>
      <c r="E23" s="5">
        <f>'[1]distributii'!Q22</f>
        <v>1719.603</v>
      </c>
      <c r="F23" s="5">
        <f>'[1]distributii'!U22</f>
        <v>967.517</v>
      </c>
      <c r="G23" s="10"/>
      <c r="H23" s="19" t="s">
        <v>21</v>
      </c>
      <c r="I23" s="19"/>
      <c r="J23" s="19"/>
      <c r="K23" s="15"/>
      <c r="L23" s="15"/>
      <c r="M23" s="17"/>
      <c r="N23" s="17"/>
    </row>
    <row r="24" spans="2:14" ht="15">
      <c r="B24" s="19" t="s">
        <v>22</v>
      </c>
      <c r="C24" s="19"/>
      <c r="D24" s="19"/>
      <c r="E24" s="5">
        <f>'[1]distributii'!Q23</f>
        <v>1386.212</v>
      </c>
      <c r="F24" s="5">
        <f>'[1]distributii'!U23</f>
        <v>798.7850000000001</v>
      </c>
      <c r="G24" s="10"/>
      <c r="H24" s="19" t="s">
        <v>22</v>
      </c>
      <c r="I24" s="19"/>
      <c r="J24" s="19"/>
      <c r="K24" s="15"/>
      <c r="L24" s="15"/>
      <c r="M24" s="17"/>
      <c r="N24" s="17"/>
    </row>
    <row r="25" spans="2:12" ht="15">
      <c r="B25" s="19" t="s">
        <v>23</v>
      </c>
      <c r="C25" s="19"/>
      <c r="D25" s="19"/>
      <c r="E25" s="5">
        <f>'[1]distributii'!Q24</f>
        <v>107.93199999999999</v>
      </c>
      <c r="F25" s="5">
        <f>'[1]distributii'!U24</f>
        <v>29.037</v>
      </c>
      <c r="G25" s="10"/>
      <c r="H25" s="19" t="s">
        <v>23</v>
      </c>
      <c r="I25" s="19"/>
      <c r="J25" s="19"/>
      <c r="K25" s="15"/>
      <c r="L25" s="15"/>
    </row>
    <row r="26" spans="2:12" ht="15">
      <c r="B26" s="19" t="s">
        <v>24</v>
      </c>
      <c r="C26" s="19"/>
      <c r="D26" s="19"/>
      <c r="E26" s="5">
        <f>'[1]distributii'!Q25</f>
        <v>241.76999999999998</v>
      </c>
      <c r="F26" s="5">
        <f>'[1]distributii'!U25</f>
        <v>25108.701</v>
      </c>
      <c r="G26" s="10"/>
      <c r="H26" s="19" t="s">
        <v>24</v>
      </c>
      <c r="I26" s="19"/>
      <c r="J26" s="19"/>
      <c r="K26" s="15"/>
      <c r="L26" s="15"/>
    </row>
    <row r="27" spans="2:12" ht="15">
      <c r="B27" s="19" t="s">
        <v>25</v>
      </c>
      <c r="C27" s="19"/>
      <c r="D27" s="19"/>
      <c r="E27" s="5">
        <f>'[1]distributii'!Q26</f>
        <v>185.16</v>
      </c>
      <c r="F27" s="5">
        <f>'[1]distributii'!U26</f>
        <v>34.083</v>
      </c>
      <c r="G27" s="10"/>
      <c r="H27" s="19" t="s">
        <v>25</v>
      </c>
      <c r="I27" s="19"/>
      <c r="J27" s="19"/>
      <c r="K27" s="15"/>
      <c r="L27" s="15"/>
    </row>
    <row r="28" spans="2:12" ht="15">
      <c r="B28" s="19" t="s">
        <v>26</v>
      </c>
      <c r="C28" s="19"/>
      <c r="D28" s="19"/>
      <c r="E28" s="5">
        <f>'[1]distributii'!Q27</f>
        <v>1046.713</v>
      </c>
      <c r="F28" s="5">
        <f>'[1]distributii'!U27</f>
        <v>821.7749999999999</v>
      </c>
      <c r="G28" s="10"/>
      <c r="H28" s="19" t="s">
        <v>26</v>
      </c>
      <c r="I28" s="19"/>
      <c r="J28" s="19"/>
      <c r="K28" s="15"/>
      <c r="L28" s="15"/>
    </row>
    <row r="29" spans="2:12" ht="15">
      <c r="B29" s="19" t="s">
        <v>27</v>
      </c>
      <c r="C29" s="19"/>
      <c r="D29" s="19"/>
      <c r="E29" s="5">
        <f>'[1]distributii'!Q28</f>
        <v>70.38499999999999</v>
      </c>
      <c r="F29" s="5">
        <f>'[1]distributii'!U28</f>
        <v>103.77000000000001</v>
      </c>
      <c r="G29" s="10"/>
      <c r="H29" s="19" t="s">
        <v>27</v>
      </c>
      <c r="I29" s="19"/>
      <c r="J29" s="19"/>
      <c r="K29" s="15">
        <f>'[1]inmagazinat'!$D$8</f>
        <v>300</v>
      </c>
      <c r="L29" s="15"/>
    </row>
    <row r="30" spans="2:12" ht="15">
      <c r="B30" s="19" t="s">
        <v>28</v>
      </c>
      <c r="C30" s="19"/>
      <c r="D30" s="19"/>
      <c r="E30" s="5">
        <f>'[1]distributii'!Q29</f>
        <v>149.902</v>
      </c>
      <c r="F30" s="5">
        <f>'[1]distributii'!U29</f>
        <v>142.908</v>
      </c>
      <c r="G30" s="10"/>
      <c r="H30" s="19" t="s">
        <v>28</v>
      </c>
      <c r="I30" s="19"/>
      <c r="J30" s="19"/>
      <c r="K30" s="15"/>
      <c r="L30" s="15"/>
    </row>
    <row r="31" spans="2:12" ht="15">
      <c r="B31" s="19" t="s">
        <v>29</v>
      </c>
      <c r="C31" s="19"/>
      <c r="D31" s="19"/>
      <c r="E31" s="5">
        <f>'[1]distributii'!Q30</f>
        <v>250.319</v>
      </c>
      <c r="F31" s="5">
        <f>'[1]distributii'!U30</f>
        <v>135.978</v>
      </c>
      <c r="G31" s="10"/>
      <c r="H31" s="19" t="s">
        <v>29</v>
      </c>
      <c r="I31" s="19"/>
      <c r="J31" s="19"/>
      <c r="K31" s="15"/>
      <c r="L31" s="15"/>
    </row>
    <row r="32" spans="2:12" ht="15">
      <c r="B32" s="19" t="s">
        <v>30</v>
      </c>
      <c r="C32" s="19"/>
      <c r="D32" s="19"/>
      <c r="E32" s="5">
        <f>'[1]distributii'!Q31</f>
        <v>1988.994</v>
      </c>
      <c r="F32" s="5">
        <f>'[1]distributii'!U31</f>
        <v>1413.423</v>
      </c>
      <c r="G32" s="10"/>
      <c r="H32" s="19" t="s">
        <v>30</v>
      </c>
      <c r="I32" s="19"/>
      <c r="J32" s="19"/>
      <c r="K32" s="15">
        <f>'[1]inmagazinat'!$D$9</f>
        <v>4000</v>
      </c>
      <c r="L32" s="15">
        <f>'[1]inmagazinat'!$E$9</f>
        <v>8200</v>
      </c>
    </row>
    <row r="33" spans="2:14" ht="15">
      <c r="B33" s="19" t="s">
        <v>31</v>
      </c>
      <c r="C33" s="19"/>
      <c r="D33" s="19"/>
      <c r="E33" s="5">
        <f>'[1]distributii'!Q32</f>
        <v>54.348</v>
      </c>
      <c r="F33" s="5">
        <f>'[1]distributii'!U32</f>
        <v>31.677</v>
      </c>
      <c r="G33" s="10"/>
      <c r="H33" s="19" t="s">
        <v>31</v>
      </c>
      <c r="I33" s="19"/>
      <c r="J33" s="19"/>
      <c r="K33" s="15"/>
      <c r="L33" s="15"/>
      <c r="M33" s="17"/>
      <c r="N33" s="17"/>
    </row>
    <row r="34" spans="2:12" ht="15">
      <c r="B34" s="19" t="s">
        <v>32</v>
      </c>
      <c r="C34" s="19"/>
      <c r="D34" s="19"/>
      <c r="E34" s="5">
        <f>'[1]distributii'!Q33</f>
        <v>1651.968</v>
      </c>
      <c r="F34" s="5">
        <f>'[1]distributii'!U33</f>
        <v>933.766</v>
      </c>
      <c r="G34" s="10"/>
      <c r="H34" s="19" t="s">
        <v>32</v>
      </c>
      <c r="I34" s="19"/>
      <c r="J34" s="19"/>
      <c r="K34" s="15">
        <f>'[1]inmagazinat'!$D$7</f>
        <v>3500</v>
      </c>
      <c r="L34" s="15">
        <f>'[1]inmagazinat'!$E$7</f>
        <v>2000</v>
      </c>
    </row>
    <row r="35" spans="2:12" ht="15">
      <c r="B35" s="19" t="s">
        <v>33</v>
      </c>
      <c r="C35" s="19"/>
      <c r="D35" s="19"/>
      <c r="E35" s="5">
        <f>'[1]distributii'!Q34</f>
        <v>4591.5019999999995</v>
      </c>
      <c r="F35" s="5">
        <f>'[1]distributii'!U34</f>
        <v>6161.952</v>
      </c>
      <c r="G35" s="10"/>
      <c r="H35" s="19" t="s">
        <v>33</v>
      </c>
      <c r="I35" s="19"/>
      <c r="J35" s="19"/>
      <c r="K35" s="15"/>
      <c r="L35" s="15"/>
    </row>
    <row r="36" spans="2:12" ht="15">
      <c r="B36" s="19" t="s">
        <v>34</v>
      </c>
      <c r="C36" s="19"/>
      <c r="D36" s="19"/>
      <c r="E36" s="5">
        <f>'[1]distributii'!Q35</f>
        <v>109.707</v>
      </c>
      <c r="F36" s="5">
        <f>'[1]distributii'!U35</f>
        <v>741.952</v>
      </c>
      <c r="G36" s="10"/>
      <c r="H36" s="19" t="s">
        <v>34</v>
      </c>
      <c r="I36" s="19"/>
      <c r="J36" s="19"/>
      <c r="K36" s="15"/>
      <c r="L36" s="15"/>
    </row>
    <row r="37" spans="2:14" ht="15">
      <c r="B37" s="19" t="s">
        <v>35</v>
      </c>
      <c r="C37" s="19"/>
      <c r="D37" s="19"/>
      <c r="E37" s="5">
        <f>'[1]distributii'!Q36</f>
        <v>731.5509999999999</v>
      </c>
      <c r="F37" s="5">
        <f>'[1]distributii'!U36</f>
        <v>110.08599999999998</v>
      </c>
      <c r="G37" s="10"/>
      <c r="H37" s="19" t="s">
        <v>35</v>
      </c>
      <c r="I37" s="19"/>
      <c r="J37" s="19"/>
      <c r="K37" s="15"/>
      <c r="L37" s="15"/>
      <c r="M37" s="17"/>
      <c r="N37" s="17"/>
    </row>
    <row r="38" spans="2:12" ht="15">
      <c r="B38" s="8" t="s">
        <v>36</v>
      </c>
      <c r="C38" s="8"/>
      <c r="D38" s="8"/>
      <c r="E38" s="11">
        <f>'[1]distributii'!$Q$44+'[1]distributii'!$Q$45</f>
        <v>29.85</v>
      </c>
      <c r="F38" s="11">
        <f>'[1]distributii'!$U$44+'[1]distributii'!$U$45</f>
        <v>13.303</v>
      </c>
      <c r="G38" s="10"/>
      <c r="H38" s="8" t="s">
        <v>36</v>
      </c>
      <c r="I38" s="8"/>
      <c r="J38" s="8"/>
      <c r="K38" s="15">
        <f>'[1]inmagazinat'!$D$6</f>
        <v>274.538</v>
      </c>
      <c r="L38" s="15">
        <f>'[1]inmagazinat'!$E$6</f>
        <v>250.679</v>
      </c>
    </row>
    <row r="39" spans="2:14" ht="15">
      <c r="B39" s="19" t="s">
        <v>37</v>
      </c>
      <c r="C39" s="19"/>
      <c r="D39" s="19"/>
      <c r="E39" s="5">
        <f>'[1]distributii'!Q38</f>
        <v>676.023</v>
      </c>
      <c r="F39" s="5">
        <f>'[1]distributii'!U38</f>
        <v>860.0910000000001</v>
      </c>
      <c r="G39" s="10"/>
      <c r="H39" s="19" t="s">
        <v>37</v>
      </c>
      <c r="I39" s="19"/>
      <c r="J39" s="19"/>
      <c r="K39" s="15"/>
      <c r="L39" s="15"/>
      <c r="M39" s="17"/>
      <c r="N39" s="17"/>
    </row>
    <row r="40" spans="2:14" ht="15">
      <c r="B40" s="19" t="s">
        <v>38</v>
      </c>
      <c r="C40" s="19"/>
      <c r="D40" s="19"/>
      <c r="E40" s="5">
        <f>'[1]distributii'!Q39</f>
        <v>164.977</v>
      </c>
      <c r="F40" s="5">
        <f>'[1]distributii'!U39</f>
        <v>327.08799999999997</v>
      </c>
      <c r="G40" s="10"/>
      <c r="H40" s="19" t="s">
        <v>38</v>
      </c>
      <c r="I40" s="19"/>
      <c r="J40" s="19"/>
      <c r="K40" s="15"/>
      <c r="L40" s="15"/>
      <c r="M40" s="17"/>
      <c r="N40" s="17"/>
    </row>
    <row r="41" spans="2:14" ht="15">
      <c r="B41" s="8" t="s">
        <v>39</v>
      </c>
      <c r="C41" s="8"/>
      <c r="D41" s="8"/>
      <c r="E41" s="5">
        <f>'[1]distributii'!Q37</f>
        <v>136.325</v>
      </c>
      <c r="F41" s="5">
        <f>'[1]distributii'!U37</f>
        <v>184.66600000000005</v>
      </c>
      <c r="G41" s="10"/>
      <c r="H41" s="8" t="s">
        <v>39</v>
      </c>
      <c r="I41" s="8"/>
      <c r="J41" s="8"/>
      <c r="K41" s="15"/>
      <c r="L41" s="15"/>
      <c r="M41" s="17"/>
      <c r="N41" s="17"/>
    </row>
    <row r="42" spans="2:14" ht="15">
      <c r="B42" s="19" t="s">
        <v>40</v>
      </c>
      <c r="C42" s="19"/>
      <c r="D42" s="19"/>
      <c r="E42" s="5">
        <f>'[1]distributii'!Q40</f>
        <v>353.94</v>
      </c>
      <c r="F42" s="5">
        <f>'[1]distributii'!U40</f>
        <v>569.613</v>
      </c>
      <c r="G42" s="10"/>
      <c r="H42" s="19" t="s">
        <v>40</v>
      </c>
      <c r="I42" s="19"/>
      <c r="J42" s="19"/>
      <c r="K42" s="15"/>
      <c r="L42" s="15"/>
      <c r="M42" s="17"/>
      <c r="N42" s="17"/>
    </row>
    <row r="43" spans="2:12" ht="15">
      <c r="B43" s="19" t="s">
        <v>41</v>
      </c>
      <c r="C43" s="19"/>
      <c r="D43" s="19"/>
      <c r="E43" s="5">
        <f>'[1]distributii'!Q41</f>
        <v>894.625</v>
      </c>
      <c r="F43" s="5">
        <f>'[1]distributii'!U41</f>
        <v>961.8529999999998</v>
      </c>
      <c r="G43" s="10"/>
      <c r="H43" s="19" t="s">
        <v>41</v>
      </c>
      <c r="I43" s="19"/>
      <c r="J43" s="19"/>
      <c r="K43" s="15"/>
      <c r="L43" s="15"/>
    </row>
    <row r="44" spans="2:12" ht="15">
      <c r="B44" s="6" t="s">
        <v>42</v>
      </c>
      <c r="C44" s="6"/>
      <c r="D44" s="6"/>
      <c r="E44" s="5">
        <f>'[1]distributii'!Q43</f>
        <v>5453.155</v>
      </c>
      <c r="F44" s="5">
        <f>'[1]distributii'!U43</f>
        <v>3368.47</v>
      </c>
      <c r="G44" s="10"/>
      <c r="H44" s="6" t="s">
        <v>42</v>
      </c>
      <c r="I44" s="6"/>
      <c r="J44" s="6"/>
      <c r="K44" s="15"/>
      <c r="L44" s="15"/>
    </row>
    <row r="45" spans="2:8" ht="15">
      <c r="B45" s="11" t="s">
        <v>53</v>
      </c>
      <c r="E45" s="5">
        <f>'[1]distributii'!Q42</f>
        <v>99.428</v>
      </c>
      <c r="F45" s="5">
        <f>'[1]distributii'!U42</f>
        <v>142.784</v>
      </c>
      <c r="H45" s="11" t="s">
        <v>53</v>
      </c>
    </row>
    <row r="46" spans="4:8" ht="15">
      <c r="D46" s="9" t="s">
        <v>46</v>
      </c>
      <c r="E46" s="16">
        <f>SUM(E7:E45)</f>
        <v>675368.6980000001</v>
      </c>
      <c r="F46" s="16">
        <f>SUM(F7:F45)</f>
        <v>456018.072</v>
      </c>
      <c r="H46" s="9" t="s">
        <v>60</v>
      </c>
    </row>
    <row r="47" spans="8:12" ht="15">
      <c r="H47" s="11" t="s">
        <v>56</v>
      </c>
      <c r="K47" s="15">
        <f>'[1]inmagazinat'!$D$17</f>
        <v>3350</v>
      </c>
      <c r="L47" s="15">
        <f>'[1]inmagazinat'!$E$17</f>
        <v>26600</v>
      </c>
    </row>
    <row r="48" spans="5:12" ht="15">
      <c r="E48" s="5"/>
      <c r="F48" s="5"/>
      <c r="H48" s="11" t="s">
        <v>57</v>
      </c>
      <c r="K48" s="15">
        <f>'[1]inmagazinat'!$D$12</f>
        <v>11878.049</v>
      </c>
      <c r="L48" s="15">
        <f>'[1]inmagazinat'!$E$12</f>
        <v>3144.654</v>
      </c>
    </row>
    <row r="49" spans="5:12" ht="15">
      <c r="E49" s="5"/>
      <c r="F49" s="5"/>
      <c r="H49" s="11" t="s">
        <v>59</v>
      </c>
      <c r="K49" s="15">
        <f>'[1]inmagazinat'!$D$13</f>
        <v>8500</v>
      </c>
      <c r="L49" s="15">
        <f>'[1]inmagazinat'!$E$13</f>
        <v>5500</v>
      </c>
    </row>
    <row r="50" spans="8:12" ht="15">
      <c r="H50" s="11" t="s">
        <v>58</v>
      </c>
      <c r="K50" s="15">
        <f>'[1]inmagazinat'!$D$14</f>
        <v>24000</v>
      </c>
      <c r="L50" s="15">
        <f>'[1]inmagazinat'!$E$14</f>
        <v>16500</v>
      </c>
    </row>
    <row r="51" spans="10:12" ht="15">
      <c r="J51" s="9" t="s">
        <v>46</v>
      </c>
      <c r="K51" s="16">
        <f>SUM(K7:K50)</f>
        <v>1411926.996</v>
      </c>
      <c r="L51" s="16">
        <f>SUM(L7:L50)</f>
        <v>559347.106</v>
      </c>
    </row>
  </sheetData>
  <sheetProtection/>
  <mergeCells count="67">
    <mergeCell ref="B42:D42"/>
    <mergeCell ref="B43:D43"/>
    <mergeCell ref="E5:F5"/>
    <mergeCell ref="B4:G4"/>
    <mergeCell ref="H4:N4"/>
    <mergeCell ref="I5:J5"/>
    <mergeCell ref="B34:D34"/>
    <mergeCell ref="B35:D35"/>
    <mergeCell ref="B36:D36"/>
    <mergeCell ref="B37:D37"/>
    <mergeCell ref="B39:D39"/>
    <mergeCell ref="B40:D40"/>
    <mergeCell ref="B28:D28"/>
    <mergeCell ref="B29:D29"/>
    <mergeCell ref="B30:D30"/>
    <mergeCell ref="B31:D31"/>
    <mergeCell ref="B32:D32"/>
    <mergeCell ref="B33:D33"/>
    <mergeCell ref="B21:D21"/>
    <mergeCell ref="B23:D23"/>
    <mergeCell ref="B24:D24"/>
    <mergeCell ref="B25:D25"/>
    <mergeCell ref="B26:D26"/>
    <mergeCell ref="B27:D27"/>
    <mergeCell ref="B20:D20"/>
    <mergeCell ref="B9:D9"/>
    <mergeCell ref="B10:D10"/>
    <mergeCell ref="B11:D11"/>
    <mergeCell ref="B12:D12"/>
    <mergeCell ref="B13:D13"/>
    <mergeCell ref="B14:D14"/>
    <mergeCell ref="B15:D15"/>
    <mergeCell ref="B17:D17"/>
    <mergeCell ref="B18:D18"/>
    <mergeCell ref="B19:D19"/>
    <mergeCell ref="H9:J9"/>
    <mergeCell ref="H10:J10"/>
    <mergeCell ref="H11:J11"/>
    <mergeCell ref="H12:J12"/>
    <mergeCell ref="H13:J13"/>
    <mergeCell ref="H14:J14"/>
    <mergeCell ref="H15:J15"/>
    <mergeCell ref="H17:J17"/>
    <mergeCell ref="H18:J18"/>
    <mergeCell ref="H19:J19"/>
    <mergeCell ref="H20:J20"/>
    <mergeCell ref="H21:J21"/>
    <mergeCell ref="H23:J23"/>
    <mergeCell ref="H24:J24"/>
    <mergeCell ref="H25:J25"/>
    <mergeCell ref="H37:J37"/>
    <mergeCell ref="H26:J26"/>
    <mergeCell ref="H27:J27"/>
    <mergeCell ref="H28:J28"/>
    <mergeCell ref="H29:J29"/>
    <mergeCell ref="H30:J30"/>
    <mergeCell ref="H31:J31"/>
    <mergeCell ref="H39:J39"/>
    <mergeCell ref="H40:J40"/>
    <mergeCell ref="H42:J42"/>
    <mergeCell ref="H43:J43"/>
    <mergeCell ref="K5:L5"/>
    <mergeCell ref="H32:J32"/>
    <mergeCell ref="H33:J33"/>
    <mergeCell ref="H34:J34"/>
    <mergeCell ref="H35:J35"/>
    <mergeCell ref="H36:J36"/>
  </mergeCells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AApostolescu</dc:creator>
  <cp:keywords/>
  <dc:description/>
  <cp:lastModifiedBy> flori</cp:lastModifiedBy>
  <dcterms:created xsi:type="dcterms:W3CDTF">2013-04-30T08:59:04Z</dcterms:created>
  <dcterms:modified xsi:type="dcterms:W3CDTF">2013-06-17T10:50:26Z</dcterms:modified>
  <cp:category/>
  <cp:version/>
  <cp:contentType/>
  <cp:contentStatus/>
</cp:coreProperties>
</file>